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https://d.docs.live.net/3a423f2cc4e50913/Documents/"/>
    </mc:Choice>
  </mc:AlternateContent>
  <xr:revisionPtr revIDLastSave="0" documentId="8_{DA118050-A401-4A53-839C-6301543797E8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10" r:id="rId6"/>
    <sheet name="Sheet7" sheetId="13" r:id="rId7"/>
    <sheet name="Sheet8" sheetId="14" r:id="rId8"/>
    <sheet name="Sheet9" sheetId="15" r:id="rId9"/>
    <sheet name="Sheet10" sheetId="16" r:id="rId10"/>
    <sheet name="Sheet11" sheetId="18" r:id="rId11"/>
  </sheets>
  <definedNames>
    <definedName name="_xlnm._FilterDatabase" localSheetId="10" hidden="1">Sheet11!$C$1:$C$3429</definedName>
    <definedName name="_xlnm._FilterDatabase" localSheetId="6" hidden="1">Sheet7!$C$1:$C$4115</definedName>
  </definedNames>
  <calcPr calcId="181029"/>
  <pivotCaches>
    <pivotCache cacheId="0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9" i="10" l="1"/>
  <c r="J4" i="10"/>
  <c r="C1500" i="10" s="1"/>
  <c r="H3" i="14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D3362" i="13"/>
  <c r="D3840" i="13"/>
  <c r="D3191" i="13"/>
  <c r="D3120" i="13"/>
  <c r="D3117" i="13"/>
  <c r="D2437" i="13"/>
  <c r="D2401" i="13"/>
  <c r="D2375" i="13"/>
  <c r="D2351" i="13"/>
  <c r="D2265" i="13"/>
  <c r="D1962" i="13"/>
  <c r="D1526" i="13"/>
  <c r="D1423" i="13"/>
  <c r="D1323" i="13"/>
  <c r="D1212" i="13"/>
  <c r="D1031" i="13"/>
  <c r="D1026" i="13"/>
  <c r="D980" i="13"/>
  <c r="D671" i="13"/>
  <c r="D629" i="13"/>
  <c r="D494" i="13"/>
  <c r="D219" i="13"/>
  <c r="D3899" i="13"/>
  <c r="D3876" i="13"/>
  <c r="D3295" i="13"/>
  <c r="D3069" i="13"/>
  <c r="D2987" i="13"/>
  <c r="D2385" i="13"/>
  <c r="D2353" i="13"/>
  <c r="D1913" i="13"/>
  <c r="D1424" i="13"/>
  <c r="D617" i="13"/>
  <c r="D570" i="13"/>
  <c r="D29" i="13"/>
  <c r="D3199" i="13"/>
  <c r="D2431" i="13"/>
  <c r="D2152" i="13"/>
  <c r="D1517" i="13"/>
  <c r="D1073" i="13"/>
  <c r="D536" i="13"/>
  <c r="D187" i="13"/>
  <c r="D4107" i="13"/>
  <c r="D4097" i="13"/>
  <c r="D4073" i="13"/>
  <c r="D3148" i="13"/>
  <c r="D3141" i="13"/>
  <c r="D2859" i="13"/>
  <c r="D2705" i="13"/>
  <c r="D2124" i="13"/>
  <c r="D1010" i="13"/>
  <c r="D971" i="13"/>
  <c r="D764" i="13"/>
  <c r="D689" i="13"/>
  <c r="D1984" i="13"/>
  <c r="D1919" i="13"/>
  <c r="D122" i="13"/>
  <c r="D4112" i="13"/>
  <c r="D4111" i="13"/>
  <c r="D4099" i="13"/>
  <c r="D4098" i="13"/>
  <c r="D4095" i="13"/>
  <c r="D4090" i="13"/>
  <c r="D4080" i="13"/>
  <c r="D4077" i="13"/>
  <c r="D4076" i="13"/>
  <c r="D4074" i="13"/>
  <c r="D4071" i="13"/>
  <c r="D4065" i="13"/>
  <c r="D4059" i="13"/>
  <c r="D4057" i="13"/>
  <c r="D4055" i="13"/>
  <c r="D4050" i="13"/>
  <c r="D4043" i="13"/>
  <c r="D4035" i="13"/>
  <c r="D4020" i="13"/>
  <c r="D4018" i="13"/>
  <c r="D4014" i="13"/>
  <c r="D4013" i="13"/>
  <c r="D4011" i="13"/>
  <c r="D4010" i="13"/>
  <c r="D4003" i="13"/>
  <c r="D3999" i="13"/>
  <c r="D3997" i="13"/>
  <c r="D3992" i="13"/>
  <c r="D3989" i="13"/>
  <c r="D3988" i="13"/>
  <c r="D3986" i="13"/>
  <c r="D3984" i="13"/>
  <c r="D3981" i="13"/>
  <c r="D3976" i="13"/>
  <c r="D3964" i="13"/>
  <c r="D3963" i="13"/>
  <c r="D3937" i="13"/>
  <c r="D3929" i="13"/>
  <c r="D3925" i="13"/>
  <c r="D3923" i="13"/>
  <c r="D3922" i="13"/>
  <c r="D3921" i="13"/>
  <c r="D3920" i="13"/>
  <c r="D3919" i="13"/>
  <c r="D3917" i="13"/>
  <c r="D3916" i="13"/>
  <c r="D3908" i="13"/>
  <c r="D3907" i="13"/>
  <c r="D3904" i="13"/>
  <c r="D3900" i="13"/>
  <c r="D3890" i="13"/>
  <c r="D3885" i="13"/>
  <c r="D3882" i="13"/>
  <c r="D3881" i="13"/>
  <c r="D3878" i="13"/>
  <c r="D3870" i="13"/>
  <c r="D3860" i="13"/>
  <c r="D3853" i="13"/>
  <c r="D3844" i="13"/>
  <c r="D3842" i="13"/>
  <c r="D3839" i="13"/>
  <c r="D3837" i="13"/>
  <c r="D3836" i="13"/>
  <c r="D3829" i="13"/>
  <c r="D3828" i="13"/>
  <c r="D3826" i="13"/>
  <c r="D3822" i="13"/>
  <c r="D3817" i="13"/>
  <c r="D3813" i="13"/>
  <c r="D3811" i="13"/>
  <c r="D3810" i="13"/>
  <c r="D3797" i="13"/>
  <c r="D3796" i="13"/>
  <c r="D3791" i="13"/>
  <c r="D3787" i="13"/>
  <c r="D3784" i="13"/>
  <c r="D3772" i="13"/>
  <c r="D3764" i="13"/>
  <c r="D3763" i="13"/>
  <c r="D3757" i="13"/>
  <c r="D3754" i="13"/>
  <c r="D3749" i="13"/>
  <c r="D3741" i="13"/>
  <c r="D3740" i="13"/>
  <c r="D3738" i="13"/>
  <c r="D3737" i="13"/>
  <c r="D3727" i="13"/>
  <c r="D3726" i="13"/>
  <c r="D3725" i="13"/>
  <c r="D3721" i="13"/>
  <c r="D3720" i="13"/>
  <c r="D3719" i="13"/>
  <c r="D3717" i="13"/>
  <c r="D3711" i="13"/>
  <c r="D3706" i="13"/>
  <c r="D3704" i="13"/>
  <c r="D3703" i="13"/>
  <c r="D3699" i="13"/>
  <c r="D3698" i="13"/>
  <c r="D3695" i="13"/>
  <c r="D3690" i="13"/>
  <c r="D3680" i="13"/>
  <c r="D3677" i="13"/>
  <c r="D3675" i="13"/>
  <c r="D3674" i="13"/>
  <c r="D3672" i="13"/>
  <c r="D3671" i="13"/>
  <c r="D3669" i="13"/>
  <c r="D3665" i="13"/>
  <c r="D3662" i="13"/>
  <c r="D3656" i="13"/>
  <c r="D3655" i="13"/>
  <c r="D3652" i="13"/>
  <c r="D3649" i="13"/>
  <c r="D3634" i="13"/>
  <c r="D3632" i="13"/>
  <c r="D3628" i="13"/>
  <c r="D3627" i="13"/>
  <c r="D3620" i="13"/>
  <c r="D3619" i="13"/>
  <c r="D3618" i="13"/>
  <c r="D3617" i="13"/>
  <c r="D3613" i="13"/>
  <c r="D3612" i="13"/>
  <c r="D3611" i="13"/>
  <c r="D3610" i="13"/>
  <c r="D3609" i="13"/>
  <c r="D3608" i="13"/>
  <c r="D3607" i="13"/>
  <c r="D3603" i="13"/>
  <c r="D3592" i="13"/>
  <c r="D3590" i="13"/>
  <c r="D3589" i="13"/>
  <c r="D3586" i="13"/>
  <c r="D3583" i="13"/>
  <c r="D3581" i="13"/>
  <c r="D3580" i="13"/>
  <c r="D3575" i="13"/>
  <c r="D3574" i="13"/>
  <c r="D3573" i="13"/>
  <c r="D3569" i="13"/>
  <c r="D3568" i="13"/>
  <c r="D3566" i="13"/>
  <c r="D3565" i="13"/>
  <c r="D3564" i="13"/>
  <c r="D3560" i="13"/>
  <c r="D3558" i="13"/>
  <c r="D3554" i="13"/>
  <c r="D3552" i="13"/>
  <c r="D3551" i="13"/>
  <c r="D3543" i="13"/>
  <c r="D3542" i="13"/>
  <c r="D3540" i="13"/>
  <c r="D3538" i="13"/>
  <c r="D3537" i="13"/>
  <c r="D3532" i="13"/>
  <c r="D3530" i="13"/>
  <c r="D3525" i="13"/>
  <c r="D3524" i="13"/>
  <c r="D3522" i="13"/>
  <c r="D3521" i="13"/>
  <c r="D3519" i="13"/>
  <c r="D3514" i="13"/>
  <c r="D3513" i="13"/>
  <c r="D3510" i="13"/>
  <c r="D3505" i="13"/>
  <c r="D3503" i="13"/>
  <c r="D3491" i="13"/>
  <c r="D3489" i="13"/>
  <c r="D3484" i="13"/>
  <c r="D3481" i="13"/>
  <c r="D3477" i="13"/>
  <c r="D3476" i="13"/>
  <c r="D3473" i="13"/>
  <c r="D3467" i="13"/>
  <c r="D3462" i="13"/>
  <c r="D3461" i="13"/>
  <c r="D3456" i="13"/>
  <c r="D3455" i="13"/>
  <c r="D3452" i="13"/>
  <c r="D3448" i="13"/>
  <c r="D3447" i="13"/>
  <c r="D3440" i="13"/>
  <c r="D3432" i="13"/>
  <c r="D3431" i="13"/>
  <c r="D3430" i="13"/>
  <c r="D3429" i="13"/>
  <c r="D3424" i="13"/>
  <c r="D3422" i="13"/>
  <c r="D3418" i="13"/>
  <c r="D3414" i="13"/>
  <c r="D3411" i="13"/>
  <c r="D3409" i="13"/>
  <c r="D3407" i="13"/>
  <c r="D3405" i="13"/>
  <c r="D3403" i="13"/>
  <c r="D3401" i="13"/>
  <c r="D3399" i="13"/>
  <c r="D3397" i="13"/>
  <c r="D3396" i="13"/>
  <c r="D3394" i="13"/>
  <c r="D3390" i="13"/>
  <c r="D3384" i="13"/>
  <c r="D3381" i="13"/>
  <c r="D3380" i="13"/>
  <c r="D3379" i="13"/>
  <c r="D3377" i="13"/>
  <c r="D3375" i="13"/>
  <c r="D3369" i="13"/>
  <c r="D3366" i="13"/>
  <c r="D3359" i="13"/>
  <c r="D3358" i="13"/>
  <c r="D3357" i="13"/>
  <c r="D3355" i="13"/>
  <c r="D3354" i="13"/>
  <c r="D3353" i="13"/>
  <c r="D3349" i="13"/>
  <c r="D3345" i="13"/>
  <c r="D3343" i="13"/>
  <c r="D3339" i="13"/>
  <c r="D3338" i="13"/>
  <c r="D3337" i="13"/>
  <c r="D3332" i="13"/>
  <c r="D3331" i="13"/>
  <c r="D3329" i="13"/>
  <c r="D3327" i="13"/>
  <c r="D3325" i="13"/>
  <c r="D3321" i="13"/>
  <c r="D3317" i="13"/>
  <c r="D3316" i="13"/>
  <c r="D3311" i="13"/>
  <c r="D3299" i="13"/>
  <c r="D3298" i="13"/>
  <c r="D3297" i="13"/>
  <c r="D3296" i="13"/>
  <c r="D3294" i="13"/>
  <c r="D3292" i="13"/>
  <c r="D3291" i="13"/>
  <c r="D3290" i="13"/>
  <c r="D3285" i="13"/>
  <c r="D3280" i="13"/>
  <c r="D3279" i="13"/>
  <c r="D3273" i="13"/>
  <c r="D3272" i="13"/>
  <c r="D3271" i="13"/>
  <c r="D3259" i="13"/>
  <c r="D3257" i="13"/>
  <c r="D3256" i="13"/>
  <c r="D3254" i="13"/>
  <c r="D3249" i="13"/>
  <c r="D3246" i="13"/>
  <c r="D3242" i="13"/>
  <c r="D3241" i="13"/>
  <c r="D3240" i="13"/>
  <c r="D3236" i="13"/>
  <c r="D3229" i="13"/>
  <c r="D3228" i="13"/>
  <c r="D3223" i="13"/>
  <c r="D3220" i="13"/>
  <c r="D3218" i="13"/>
  <c r="D3216" i="13"/>
  <c r="D3215" i="13"/>
  <c r="D3207" i="13"/>
  <c r="D3203" i="13"/>
  <c r="D3195" i="13"/>
  <c r="D3194" i="13"/>
  <c r="D3190" i="13"/>
  <c r="D3188" i="13"/>
  <c r="D3187" i="13"/>
  <c r="D3183" i="13"/>
  <c r="D3182" i="13"/>
  <c r="D3180" i="13"/>
  <c r="D3173" i="13"/>
  <c r="D3163" i="13"/>
  <c r="D3157" i="13"/>
  <c r="D3154" i="13"/>
  <c r="D3145" i="13"/>
  <c r="D3144" i="13"/>
  <c r="D3140" i="13"/>
  <c r="D3138" i="13"/>
  <c r="D3136" i="13"/>
  <c r="D3135" i="13"/>
  <c r="D3119" i="13"/>
  <c r="D3108" i="13"/>
  <c r="D3104" i="13"/>
  <c r="D3099" i="13"/>
  <c r="D3072" i="13"/>
  <c r="D3059" i="13"/>
  <c r="D3053" i="13"/>
  <c r="D3044" i="13"/>
  <c r="D3028" i="13"/>
  <c r="D3027" i="13"/>
  <c r="D3025" i="13"/>
  <c r="D2996" i="13"/>
  <c r="D2990" i="13"/>
  <c r="D2988" i="13"/>
  <c r="D2984" i="13"/>
  <c r="D2978" i="13"/>
  <c r="D2961" i="13"/>
  <c r="D2948" i="13"/>
  <c r="D2939" i="13"/>
  <c r="D2932" i="13"/>
  <c r="D2924" i="13"/>
  <c r="D2918" i="13"/>
  <c r="D2917" i="13"/>
  <c r="D2916" i="13"/>
  <c r="D2912" i="13"/>
  <c r="D2906" i="13"/>
  <c r="D2880" i="13"/>
  <c r="D2866" i="13"/>
  <c r="D2856" i="13"/>
  <c r="D2851" i="13"/>
  <c r="D2844" i="13"/>
  <c r="D2843" i="13"/>
  <c r="D2842" i="13"/>
  <c r="D2837" i="13"/>
  <c r="D2836" i="13"/>
  <c r="D2834" i="13"/>
  <c r="D2831" i="13"/>
  <c r="D2830" i="13"/>
  <c r="D2827" i="13"/>
  <c r="D2825" i="13"/>
  <c r="D2823" i="13"/>
  <c r="D2822" i="13"/>
  <c r="D2821" i="13"/>
  <c r="D2819" i="13"/>
  <c r="D2818" i="13"/>
  <c r="D2816" i="13"/>
  <c r="D2813" i="13"/>
  <c r="D2808" i="13"/>
  <c r="D2807" i="13"/>
  <c r="D2806" i="13"/>
  <c r="D2804" i="13"/>
  <c r="D2802" i="13"/>
  <c r="D2801" i="13"/>
  <c r="D2800" i="13"/>
  <c r="D2799" i="13"/>
  <c r="D2798" i="13"/>
  <c r="D2796" i="13"/>
  <c r="D2788" i="13"/>
  <c r="D2785" i="13"/>
  <c r="D2771" i="13"/>
  <c r="D2762" i="13"/>
  <c r="D2741" i="13"/>
  <c r="D2737" i="13"/>
  <c r="D2726" i="13"/>
  <c r="D2723" i="13"/>
  <c r="D2713" i="13"/>
  <c r="D2710" i="13"/>
  <c r="D2641" i="13"/>
  <c r="D2631" i="13"/>
  <c r="D2617" i="13"/>
  <c r="D2599" i="13"/>
  <c r="D2588" i="13"/>
  <c r="D2570" i="13"/>
  <c r="D2562" i="13"/>
  <c r="D2559" i="13"/>
  <c r="D2551" i="13"/>
  <c r="D2543" i="13"/>
  <c r="D2530" i="13"/>
  <c r="D2513" i="13"/>
  <c r="D2511" i="13"/>
  <c r="D2508" i="13"/>
  <c r="D2405" i="13"/>
  <c r="D2368" i="13"/>
  <c r="D2360" i="13"/>
  <c r="D2359" i="13"/>
  <c r="D2326" i="13"/>
  <c r="D2277" i="13"/>
  <c r="D2267" i="13"/>
  <c r="D2261" i="13"/>
  <c r="D2259" i="13"/>
  <c r="D2258" i="13"/>
  <c r="D2250" i="13"/>
  <c r="D2248" i="13"/>
  <c r="D2243" i="13"/>
  <c r="D2235" i="13"/>
  <c r="D2229" i="13"/>
  <c r="D2227" i="13"/>
  <c r="D2211" i="13"/>
  <c r="D2203" i="13"/>
  <c r="D2202" i="13"/>
  <c r="D2194" i="13"/>
  <c r="D2193" i="13"/>
  <c r="D2191" i="13"/>
  <c r="D2187" i="13"/>
  <c r="D2176" i="13"/>
  <c r="D2157" i="13"/>
  <c r="D2150" i="13"/>
  <c r="D2140" i="13"/>
  <c r="D2129" i="13"/>
  <c r="D2081" i="13"/>
  <c r="D2078" i="13"/>
  <c r="D2069" i="13"/>
  <c r="D2067" i="13"/>
  <c r="D2060" i="13"/>
  <c r="D2059" i="13"/>
  <c r="D2056" i="13"/>
  <c r="D2051" i="13"/>
  <c r="D2040" i="13"/>
  <c r="D2032" i="13"/>
  <c r="D2001" i="13"/>
  <c r="D1995" i="13"/>
  <c r="D1989" i="13"/>
  <c r="D1988" i="13"/>
  <c r="D1987" i="13"/>
  <c r="D1978" i="13"/>
  <c r="D1976" i="13"/>
  <c r="D1971" i="13"/>
  <c r="D1965" i="13"/>
  <c r="D1951" i="13"/>
  <c r="D1922" i="13"/>
  <c r="D1915" i="13"/>
  <c r="D1903" i="13"/>
  <c r="D1882" i="13"/>
  <c r="D1867" i="13"/>
  <c r="D1863" i="13"/>
  <c r="D1837" i="13"/>
  <c r="D1816" i="13"/>
  <c r="D1815" i="13"/>
  <c r="D1814" i="13"/>
  <c r="D1808" i="13"/>
  <c r="D1803" i="13"/>
  <c r="D1802" i="13"/>
  <c r="D1801" i="13"/>
  <c r="D1798" i="13"/>
  <c r="D1793" i="13"/>
  <c r="D1790" i="13"/>
  <c r="D1778" i="13"/>
  <c r="D1774" i="13"/>
  <c r="D1773" i="13"/>
  <c r="D1766" i="13"/>
  <c r="D1763" i="13"/>
  <c r="D1754" i="13"/>
  <c r="D1749" i="13"/>
  <c r="D1746" i="13"/>
  <c r="D1743" i="13"/>
  <c r="D1729" i="13"/>
  <c r="D1695" i="13"/>
  <c r="D1661" i="13"/>
  <c r="D1648" i="13"/>
  <c r="D1625" i="13"/>
  <c r="D1601" i="13"/>
  <c r="D1598" i="13"/>
  <c r="D1593" i="13"/>
  <c r="D1585" i="13"/>
  <c r="D1583" i="13"/>
  <c r="D1574" i="13"/>
  <c r="D1573" i="13"/>
  <c r="D1565" i="13"/>
  <c r="D1560" i="13"/>
  <c r="D1552" i="13"/>
  <c r="D1548" i="13"/>
  <c r="D1515" i="13"/>
  <c r="D1512" i="13"/>
  <c r="D1508" i="13"/>
  <c r="D1506" i="13"/>
  <c r="D1504" i="13"/>
  <c r="D1443" i="13"/>
  <c r="D1413" i="13"/>
  <c r="D1410" i="13"/>
  <c r="D1406" i="13"/>
  <c r="D1404" i="13"/>
  <c r="D1402" i="13"/>
  <c r="D1391" i="13"/>
  <c r="D1380" i="13"/>
  <c r="D1378" i="13"/>
  <c r="D1363" i="13"/>
  <c r="D1357" i="13"/>
  <c r="D1356" i="13"/>
  <c r="D1343" i="13"/>
  <c r="D1324" i="13"/>
  <c r="D1321" i="13"/>
  <c r="D1306" i="13"/>
  <c r="D1305" i="13"/>
  <c r="D1300" i="13"/>
  <c r="D1298" i="13"/>
  <c r="D1297" i="13"/>
  <c r="D1296" i="13"/>
  <c r="D1294" i="13"/>
  <c r="D1289" i="13"/>
  <c r="D1288" i="13"/>
  <c r="D1287" i="13"/>
  <c r="D1236" i="13"/>
  <c r="D1223" i="13"/>
  <c r="D1215" i="13"/>
  <c r="D1203" i="13"/>
  <c r="D1201" i="13"/>
  <c r="D1198" i="13"/>
  <c r="D1194" i="13"/>
  <c r="D1188" i="13"/>
  <c r="D1186" i="13"/>
  <c r="D1179" i="13"/>
  <c r="D1172" i="13"/>
  <c r="D1142" i="13"/>
  <c r="D1135" i="13"/>
  <c r="D1130" i="13"/>
  <c r="D1127" i="13"/>
  <c r="D1124" i="13"/>
  <c r="D1116" i="13"/>
  <c r="D1115" i="13"/>
  <c r="D1106" i="13"/>
  <c r="D1101" i="13"/>
  <c r="D1093" i="13"/>
  <c r="D1035" i="13"/>
  <c r="D1030" i="13"/>
  <c r="D1028" i="13"/>
  <c r="D1025" i="13"/>
  <c r="D1003" i="13"/>
  <c r="D993" i="13"/>
  <c r="D988" i="13"/>
  <c r="D933" i="13"/>
  <c r="D920" i="13"/>
  <c r="D912" i="13"/>
  <c r="D878" i="13"/>
  <c r="D872" i="13"/>
  <c r="D864" i="13"/>
  <c r="D860" i="13"/>
  <c r="D848" i="13"/>
  <c r="D831" i="13"/>
  <c r="D802" i="13"/>
  <c r="D775" i="13"/>
  <c r="D765" i="13"/>
  <c r="D761" i="13"/>
  <c r="D735" i="13"/>
  <c r="D734" i="13"/>
  <c r="D710" i="13"/>
  <c r="D709" i="13"/>
  <c r="D703" i="13"/>
  <c r="D694" i="13"/>
  <c r="D639" i="13"/>
  <c r="D638" i="13"/>
  <c r="D619" i="13"/>
  <c r="D611" i="13"/>
  <c r="D595" i="13"/>
  <c r="D592" i="13"/>
  <c r="D587" i="13"/>
  <c r="D580" i="13"/>
  <c r="D576" i="13"/>
  <c r="D567" i="13"/>
  <c r="D557" i="13"/>
  <c r="D551" i="13"/>
  <c r="D550" i="13"/>
  <c r="D549" i="13"/>
  <c r="D541" i="13"/>
  <c r="D538" i="13"/>
  <c r="D537" i="13"/>
  <c r="D535" i="13"/>
  <c r="D528" i="13"/>
  <c r="D526" i="13"/>
  <c r="D522" i="13"/>
  <c r="D518" i="13"/>
  <c r="D511" i="13"/>
  <c r="D505" i="13"/>
  <c r="D495" i="13"/>
  <c r="D487" i="13"/>
  <c r="D486" i="13"/>
  <c r="D485" i="13"/>
  <c r="D471" i="13"/>
  <c r="D463" i="13"/>
  <c r="D460" i="13"/>
  <c r="D451" i="13"/>
  <c r="D449" i="13"/>
  <c r="D443" i="13"/>
  <c r="D433" i="13"/>
  <c r="D411" i="13"/>
  <c r="D401" i="13"/>
  <c r="D378" i="13"/>
  <c r="D374" i="13"/>
  <c r="D367" i="13"/>
  <c r="D322" i="13"/>
  <c r="D291" i="13"/>
  <c r="D269" i="13"/>
  <c r="D234" i="13"/>
  <c r="D230" i="13"/>
  <c r="D228" i="13"/>
  <c r="D217" i="13"/>
  <c r="D205" i="13"/>
  <c r="D199" i="13"/>
  <c r="D198" i="13"/>
  <c r="D196" i="13"/>
  <c r="D195" i="13"/>
  <c r="D185" i="13"/>
  <c r="D183" i="13"/>
  <c r="D182" i="13"/>
  <c r="D177" i="13"/>
  <c r="D175" i="13"/>
  <c r="D171" i="13"/>
  <c r="D167" i="13"/>
  <c r="D149" i="13"/>
  <c r="D132" i="13"/>
  <c r="D105" i="13"/>
  <c r="D96" i="13"/>
  <c r="D85" i="13"/>
  <c r="D81" i="13"/>
  <c r="D70" i="13"/>
  <c r="D62" i="13"/>
  <c r="D58" i="13"/>
  <c r="D52" i="13"/>
  <c r="D50" i="13"/>
  <c r="D41" i="13"/>
  <c r="D31" i="13"/>
  <c r="D19" i="13"/>
  <c r="D4" i="13"/>
  <c r="D4114" i="13"/>
  <c r="D4086" i="13"/>
  <c r="D4027" i="13"/>
  <c r="D3953" i="13"/>
  <c r="D3851" i="13"/>
  <c r="D3824" i="13"/>
  <c r="D3734" i="13"/>
  <c r="D3676" i="13"/>
  <c r="D3667" i="13"/>
  <c r="D3644" i="13"/>
  <c r="D3557" i="13"/>
  <c r="D3545" i="13"/>
  <c r="D3421" i="13"/>
  <c r="D3371" i="13"/>
  <c r="D3352" i="13"/>
  <c r="D3326" i="13"/>
  <c r="D3304" i="13"/>
  <c r="D3267" i="13"/>
  <c r="D3143" i="13"/>
  <c r="D3142" i="13"/>
  <c r="D3122" i="13"/>
  <c r="D3103" i="13"/>
  <c r="D3088" i="13"/>
  <c r="D3076" i="13"/>
  <c r="D3060" i="13"/>
  <c r="D3020" i="13"/>
  <c r="D3013" i="13"/>
  <c r="D2983" i="13"/>
  <c r="D2860" i="13"/>
  <c r="D2853" i="13"/>
  <c r="D2846" i="13"/>
  <c r="D2782" i="13"/>
  <c r="D2757" i="13"/>
  <c r="D2718" i="13"/>
  <c r="D2703" i="13"/>
  <c r="D2682" i="13"/>
  <c r="D2680" i="13"/>
  <c r="D2644" i="13"/>
  <c r="D2627" i="13"/>
  <c r="D2624" i="13"/>
  <c r="D2613" i="13"/>
  <c r="D2564" i="13"/>
  <c r="D2550" i="13"/>
  <c r="D2515" i="13"/>
  <c r="D2442" i="13"/>
  <c r="D2414" i="13"/>
  <c r="D2396" i="13"/>
  <c r="D2391" i="13"/>
  <c r="D2367" i="13"/>
  <c r="D2358" i="13"/>
  <c r="D2352" i="13"/>
  <c r="D2323" i="13"/>
  <c r="D2280" i="13"/>
  <c r="D2254" i="13"/>
  <c r="D2240" i="13"/>
  <c r="D2230" i="13"/>
  <c r="D2201" i="13"/>
  <c r="D2167" i="13"/>
  <c r="D2144" i="13"/>
  <c r="D2080" i="13"/>
  <c r="D2072" i="13"/>
  <c r="D2065" i="13"/>
  <c r="D2033" i="13"/>
  <c r="D2027" i="13"/>
  <c r="D2020" i="13"/>
  <c r="D2013" i="13"/>
  <c r="D2011" i="13"/>
  <c r="D2003" i="13"/>
  <c r="D1982" i="13"/>
  <c r="D1966" i="13"/>
  <c r="D1947" i="13"/>
  <c r="D1912" i="13"/>
  <c r="D1904" i="13"/>
  <c r="D1889" i="13"/>
  <c r="D1881" i="13"/>
  <c r="D1807" i="13"/>
  <c r="D1804" i="13"/>
  <c r="D1797" i="13"/>
  <c r="D1788" i="13"/>
  <c r="D1779" i="13"/>
  <c r="D1751" i="13"/>
  <c r="D1712" i="13"/>
  <c r="D1708" i="13"/>
  <c r="D1685" i="13"/>
  <c r="D1679" i="13"/>
  <c r="D1663" i="13"/>
  <c r="D1662" i="13"/>
  <c r="D1592" i="13"/>
  <c r="D1539" i="13"/>
  <c r="D1511" i="13"/>
  <c r="D1507" i="13"/>
  <c r="D1505" i="13"/>
  <c r="D1458" i="13"/>
  <c r="D1456" i="13"/>
  <c r="D1455" i="13"/>
  <c r="D1448" i="13"/>
  <c r="D1447" i="13"/>
  <c r="D1446" i="13"/>
  <c r="D1445" i="13"/>
  <c r="D1442" i="13"/>
  <c r="D1438" i="13"/>
  <c r="D1437" i="13"/>
  <c r="D1435" i="13"/>
  <c r="D1430" i="13"/>
  <c r="D1429" i="13"/>
  <c r="D1428" i="13"/>
  <c r="D1420" i="13"/>
  <c r="D1415" i="13"/>
  <c r="D1412" i="13"/>
  <c r="D1408" i="13"/>
  <c r="D1387" i="13"/>
  <c r="D1377" i="13"/>
  <c r="D1322" i="13"/>
  <c r="D1222" i="13"/>
  <c r="D1209" i="13"/>
  <c r="D1208" i="13"/>
  <c r="D1207" i="13"/>
  <c r="D1197" i="13"/>
  <c r="D1196" i="13"/>
  <c r="D1143" i="13"/>
  <c r="D1138" i="13"/>
  <c r="D1137" i="13"/>
  <c r="D1119" i="13"/>
  <c r="D1102" i="13"/>
  <c r="D1091" i="13"/>
  <c r="D1081" i="13"/>
  <c r="D1048" i="13"/>
  <c r="D1005" i="13"/>
  <c r="D990" i="13"/>
  <c r="D989" i="13"/>
  <c r="D987" i="13"/>
  <c r="D985" i="13"/>
  <c r="D979" i="13"/>
  <c r="D951" i="13"/>
  <c r="D950" i="13"/>
  <c r="D947" i="13"/>
  <c r="D859" i="13"/>
  <c r="D858" i="13"/>
  <c r="D853" i="13"/>
  <c r="D749" i="13"/>
  <c r="D715" i="13"/>
  <c r="D713" i="13"/>
  <c r="D708" i="13"/>
  <c r="D707" i="13"/>
  <c r="D702" i="13"/>
  <c r="D699" i="13"/>
  <c r="D698" i="13"/>
  <c r="D688" i="13"/>
  <c r="D679" i="13"/>
  <c r="D672" i="13"/>
  <c r="D669" i="13"/>
  <c r="D644" i="13"/>
  <c r="D642" i="13"/>
  <c r="D640" i="13"/>
  <c r="D634" i="13"/>
  <c r="D618" i="13"/>
  <c r="D614" i="13"/>
  <c r="D613" i="13"/>
  <c r="D608" i="13"/>
  <c r="D590" i="13"/>
  <c r="D577" i="13"/>
  <c r="D566" i="13"/>
  <c r="D564" i="13"/>
  <c r="D559" i="13"/>
  <c r="D547" i="13"/>
  <c r="D466" i="13"/>
  <c r="D396" i="13"/>
  <c r="D353" i="13"/>
  <c r="D323" i="13"/>
  <c r="D231" i="13"/>
  <c r="D180" i="13"/>
  <c r="D176" i="13"/>
  <c r="D88" i="13"/>
  <c r="D80" i="13"/>
  <c r="D76" i="13"/>
  <c r="D17" i="13"/>
  <c r="D3918" i="13"/>
  <c r="D3877" i="13"/>
  <c r="D3659" i="13"/>
  <c r="D3200" i="13"/>
  <c r="D2591" i="13"/>
  <c r="D2064" i="13"/>
  <c r="D1755" i="13"/>
  <c r="D1461" i="13"/>
  <c r="D1440" i="13"/>
  <c r="D1436" i="13"/>
  <c r="D1366" i="13"/>
  <c r="D1319" i="13"/>
  <c r="D665" i="13"/>
  <c r="D139" i="13"/>
  <c r="D3658" i="13"/>
  <c r="D2398" i="13"/>
  <c r="D2123" i="13"/>
  <c r="D1818" i="13"/>
  <c r="D1334" i="13"/>
  <c r="D1017" i="13"/>
  <c r="D4062" i="13"/>
  <c r="D4061" i="13"/>
  <c r="D4045" i="13"/>
  <c r="D3965" i="13"/>
  <c r="D3956" i="13"/>
  <c r="D3867" i="13"/>
  <c r="D3835" i="13"/>
  <c r="D3814" i="13"/>
  <c r="D3786" i="13"/>
  <c r="D3776" i="13"/>
  <c r="D3724" i="13"/>
  <c r="D3664" i="13"/>
  <c r="D3654" i="13"/>
  <c r="D3651" i="13"/>
  <c r="D3647" i="13"/>
  <c r="D3640" i="13"/>
  <c r="D3636" i="13"/>
  <c r="D3614" i="13"/>
  <c r="D3598" i="13"/>
  <c r="D3562" i="13"/>
  <c r="D3539" i="13"/>
  <c r="D3500" i="13"/>
  <c r="D3497" i="13"/>
  <c r="D3465" i="13"/>
  <c r="D3376" i="13"/>
  <c r="D3320" i="13"/>
  <c r="D3289" i="13"/>
  <c r="D3278" i="13"/>
  <c r="D3192" i="13"/>
  <c r="D3123" i="13"/>
  <c r="D3095" i="13"/>
  <c r="D3079" i="13"/>
  <c r="D3045" i="13"/>
  <c r="D3008" i="13"/>
  <c r="D2971" i="13"/>
  <c r="D2944" i="13"/>
  <c r="D2936" i="13"/>
  <c r="D2933" i="13"/>
  <c r="D2922" i="13"/>
  <c r="D2855" i="13"/>
  <c r="D2839" i="13"/>
  <c r="D2817" i="13"/>
  <c r="D2814" i="13"/>
  <c r="D2775" i="13"/>
  <c r="D2769" i="13"/>
  <c r="D2738" i="13"/>
  <c r="D2727" i="13"/>
  <c r="D2701" i="13"/>
  <c r="D2693" i="13"/>
  <c r="D2678" i="13"/>
  <c r="D2670" i="13"/>
  <c r="D2665" i="13"/>
  <c r="D2649" i="13"/>
  <c r="D2637" i="13"/>
  <c r="D2598" i="13"/>
  <c r="D2566" i="13"/>
  <c r="D2563" i="13"/>
  <c r="D2519" i="13"/>
  <c r="D2503" i="13"/>
  <c r="D2466" i="13"/>
  <c r="D2438" i="13"/>
  <c r="D2388" i="13"/>
  <c r="D2379" i="13"/>
  <c r="D2363" i="13"/>
  <c r="D2362" i="13"/>
  <c r="D2346" i="13"/>
  <c r="D2275" i="13"/>
  <c r="D2237" i="13"/>
  <c r="D2225" i="13"/>
  <c r="D2205" i="13"/>
  <c r="D2184" i="13"/>
  <c r="D2139" i="13"/>
  <c r="D2130" i="13"/>
  <c r="D2002" i="13"/>
  <c r="D1997" i="13"/>
  <c r="D1983" i="13"/>
  <c r="D1954" i="13"/>
  <c r="D1875" i="13"/>
  <c r="D1857" i="13"/>
  <c r="D1824" i="13"/>
  <c r="D1811" i="13"/>
  <c r="D1756" i="13"/>
  <c r="D1750" i="13"/>
  <c r="D1688" i="13"/>
  <c r="D1587" i="13"/>
  <c r="D1575" i="13"/>
  <c r="D1558" i="13"/>
  <c r="D1544" i="13"/>
  <c r="D1503" i="13"/>
  <c r="D1483" i="13"/>
  <c r="D1441" i="13"/>
  <c r="D1385" i="13"/>
  <c r="D1351" i="13"/>
  <c r="D1346" i="13"/>
  <c r="D1275" i="13"/>
  <c r="D1264" i="13"/>
  <c r="D1224" i="13"/>
  <c r="D1213" i="13"/>
  <c r="D1190" i="13"/>
  <c r="D1181" i="13"/>
  <c r="D1149" i="13"/>
  <c r="D1134" i="13"/>
  <c r="D1095" i="13"/>
  <c r="D1087" i="13"/>
  <c r="D1085" i="13"/>
  <c r="D1022" i="13"/>
  <c r="D1001" i="13"/>
  <c r="D1000" i="13"/>
  <c r="D972" i="13"/>
  <c r="D966" i="13"/>
  <c r="D952" i="13"/>
  <c r="D936" i="13"/>
  <c r="D844" i="13"/>
  <c r="D810" i="13"/>
  <c r="D768" i="13"/>
  <c r="D736" i="13"/>
  <c r="D712" i="13"/>
  <c r="D706" i="13"/>
  <c r="D678" i="13"/>
  <c r="D649" i="13"/>
  <c r="D633" i="13"/>
  <c r="D627" i="13"/>
  <c r="D622" i="13"/>
  <c r="D603" i="13"/>
  <c r="D589" i="13"/>
  <c r="D571" i="13"/>
  <c r="D562" i="13"/>
  <c r="D554" i="13"/>
  <c r="D552" i="13"/>
  <c r="D531" i="13"/>
  <c r="D516" i="13"/>
  <c r="D489" i="13"/>
  <c r="D459" i="13"/>
  <c r="D445" i="13"/>
  <c r="D439" i="13"/>
  <c r="D417" i="13"/>
  <c r="D412" i="13"/>
  <c r="D380" i="13"/>
  <c r="D318" i="13"/>
  <c r="D209" i="13"/>
  <c r="D186" i="13"/>
  <c r="D158" i="13"/>
  <c r="D146" i="13"/>
  <c r="D127" i="13"/>
  <c r="D94" i="13"/>
  <c r="D67" i="13"/>
  <c r="D4106" i="13"/>
  <c r="D4066" i="13"/>
  <c r="D4047" i="13"/>
  <c r="D3951" i="13"/>
  <c r="D3950" i="13"/>
  <c r="D3941" i="13"/>
  <c r="D3932" i="13"/>
  <c r="D3928" i="13"/>
  <c r="D3888" i="13"/>
  <c r="D3884" i="13"/>
  <c r="D3808" i="13"/>
  <c r="D3561" i="13"/>
  <c r="D3483" i="13"/>
  <c r="D3446" i="13"/>
  <c r="D3106" i="13"/>
  <c r="D3068" i="13"/>
  <c r="D2934" i="13"/>
  <c r="D2863" i="13"/>
  <c r="D2861" i="13"/>
  <c r="D2803" i="13"/>
  <c r="D2795" i="13"/>
  <c r="D2761" i="13"/>
  <c r="D2760" i="13"/>
  <c r="D2672" i="13"/>
  <c r="D2654" i="13"/>
  <c r="D2647" i="13"/>
  <c r="D2632" i="13"/>
  <c r="D2622" i="13"/>
  <c r="D2592" i="13"/>
  <c r="D2573" i="13"/>
  <c r="D2560" i="13"/>
  <c r="D2412" i="13"/>
  <c r="D2402" i="13"/>
  <c r="D2392" i="13"/>
  <c r="D2374" i="13"/>
  <c r="D2357" i="13"/>
  <c r="D2263" i="13"/>
  <c r="D2190" i="13"/>
  <c r="D2049" i="13"/>
  <c r="D1880" i="13"/>
  <c r="D1878" i="13"/>
  <c r="D1795" i="13"/>
  <c r="D1768" i="13"/>
  <c r="D1556" i="13"/>
  <c r="D1534" i="13"/>
  <c r="D1490" i="13"/>
  <c r="D1450" i="13"/>
  <c r="D1425" i="13"/>
  <c r="D1335" i="13"/>
  <c r="D1204" i="13"/>
  <c r="D1178" i="13"/>
  <c r="D1136" i="13"/>
  <c r="D1133" i="13"/>
  <c r="D1120" i="13"/>
  <c r="D1092" i="13"/>
  <c r="D1067" i="13"/>
  <c r="D978" i="13"/>
  <c r="D754" i="13"/>
  <c r="D631" i="13"/>
  <c r="D625" i="13"/>
  <c r="D565" i="13"/>
  <c r="D545" i="13"/>
  <c r="D488" i="13"/>
  <c r="D271" i="13"/>
  <c r="D241" i="13"/>
  <c r="D226" i="13"/>
  <c r="D210" i="13"/>
  <c r="D206" i="13"/>
  <c r="D193" i="13"/>
  <c r="D153" i="13"/>
  <c r="D145" i="13"/>
  <c r="D113" i="13"/>
  <c r="D48" i="13"/>
  <c r="D16" i="13"/>
  <c r="D4115" i="13"/>
  <c r="D4113" i="13"/>
  <c r="D4110" i="13"/>
  <c r="D4109" i="13"/>
  <c r="D4108" i="13"/>
  <c r="D4105" i="13"/>
  <c r="D4104" i="13"/>
  <c r="D4103" i="13"/>
  <c r="D4102" i="13"/>
  <c r="D4101" i="13"/>
  <c r="D4100" i="13"/>
  <c r="D4096" i="13"/>
  <c r="D4094" i="13"/>
  <c r="D4093" i="13"/>
  <c r="D4092" i="13"/>
  <c r="D4091" i="13"/>
  <c r="D4089" i="13"/>
  <c r="D4088" i="13"/>
  <c r="D4087" i="13"/>
  <c r="D4085" i="13"/>
  <c r="D4084" i="13"/>
  <c r="D4083" i="13"/>
  <c r="D4082" i="13"/>
  <c r="D4081" i="13"/>
  <c r="D4079" i="13"/>
  <c r="D4078" i="13"/>
  <c r="D4075" i="13"/>
  <c r="D4072" i="13"/>
  <c r="D4070" i="13"/>
  <c r="D4069" i="13"/>
  <c r="D4068" i="13"/>
  <c r="D4067" i="13"/>
  <c r="D4064" i="13"/>
  <c r="D4063" i="13"/>
  <c r="D4060" i="13"/>
  <c r="D4058" i="13"/>
  <c r="D4056" i="13"/>
  <c r="D4054" i="13"/>
  <c r="D4053" i="13"/>
  <c r="D4052" i="13"/>
  <c r="D4051" i="13"/>
  <c r="D4049" i="13"/>
  <c r="D4048" i="13"/>
  <c r="D4046" i="13"/>
  <c r="D4044" i="13"/>
  <c r="D4042" i="13"/>
  <c r="D4041" i="13"/>
  <c r="D4040" i="13"/>
  <c r="D4039" i="13"/>
  <c r="D4038" i="13"/>
  <c r="D4037" i="13"/>
  <c r="D4036" i="13"/>
  <c r="D4034" i="13"/>
  <c r="D4033" i="13"/>
  <c r="D4032" i="13"/>
  <c r="D4031" i="13"/>
  <c r="D4030" i="13"/>
  <c r="D4029" i="13"/>
  <c r="D4028" i="13"/>
  <c r="D4026" i="13"/>
  <c r="D4025" i="13"/>
  <c r="D4024" i="13"/>
  <c r="D4023" i="13"/>
  <c r="D4022" i="13"/>
  <c r="D4021" i="13"/>
  <c r="D4019" i="13"/>
  <c r="D4017" i="13"/>
  <c r="D4016" i="13"/>
  <c r="D4015" i="13"/>
  <c r="D4012" i="13"/>
  <c r="D4009" i="13"/>
  <c r="D4008" i="13"/>
  <c r="D4007" i="13"/>
  <c r="D4006" i="13"/>
  <c r="D4005" i="13"/>
  <c r="D4004" i="13"/>
  <c r="D4002" i="13"/>
  <c r="D4001" i="13"/>
  <c r="D4000" i="13"/>
  <c r="D3998" i="13"/>
  <c r="D3996" i="13"/>
  <c r="D3995" i="13"/>
  <c r="D3994" i="13"/>
  <c r="D3993" i="13"/>
  <c r="D3991" i="13"/>
  <c r="D3990" i="13"/>
  <c r="D3987" i="13"/>
  <c r="D3985" i="13"/>
  <c r="D3983" i="13"/>
  <c r="D3982" i="13"/>
  <c r="D3980" i="13"/>
  <c r="D3979" i="13"/>
  <c r="D3978" i="13"/>
  <c r="D3977" i="13"/>
  <c r="D3975" i="13"/>
  <c r="D3974" i="13"/>
  <c r="D3973" i="13"/>
  <c r="D3972" i="13"/>
  <c r="D3971" i="13"/>
  <c r="D3970" i="13"/>
  <c r="D3969" i="13"/>
  <c r="D3968" i="13"/>
  <c r="D3967" i="13"/>
  <c r="D3966" i="13"/>
  <c r="D3962" i="13"/>
  <c r="D3961" i="13"/>
  <c r="D3960" i="13"/>
  <c r="D3959" i="13"/>
  <c r="D3958" i="13"/>
  <c r="D3957" i="13"/>
  <c r="D3955" i="13"/>
  <c r="D3954" i="13"/>
  <c r="D3952" i="13"/>
  <c r="D3949" i="13"/>
  <c r="D3948" i="13"/>
  <c r="D3947" i="13"/>
  <c r="D3946" i="13"/>
  <c r="D3945" i="13"/>
  <c r="D3944" i="13"/>
  <c r="D3943" i="13"/>
  <c r="D3942" i="13"/>
  <c r="D3940" i="13"/>
  <c r="D3939" i="13"/>
  <c r="D3938" i="13"/>
  <c r="D3936" i="13"/>
  <c r="D3935" i="13"/>
  <c r="D3934" i="13"/>
  <c r="D3933" i="13"/>
  <c r="D3931" i="13"/>
  <c r="D3930" i="13"/>
  <c r="D3927" i="13"/>
  <c r="D3926" i="13"/>
  <c r="D3924" i="13"/>
  <c r="D3915" i="13"/>
  <c r="D3914" i="13"/>
  <c r="D3913" i="13"/>
  <c r="D3912" i="13"/>
  <c r="D3911" i="13"/>
  <c r="D3910" i="13"/>
  <c r="D3909" i="13"/>
  <c r="D3906" i="13"/>
  <c r="D3905" i="13"/>
  <c r="D3903" i="13"/>
  <c r="D3902" i="13"/>
  <c r="D3901" i="13"/>
  <c r="D3898" i="13"/>
  <c r="D3897" i="13"/>
  <c r="D3896" i="13"/>
  <c r="D3895" i="13"/>
  <c r="D3894" i="13"/>
  <c r="D3893" i="13"/>
  <c r="D3892" i="13"/>
  <c r="D3891" i="13"/>
  <c r="D3889" i="13"/>
  <c r="D3887" i="13"/>
  <c r="D3886" i="13"/>
  <c r="D3883" i="13"/>
  <c r="D3880" i="13"/>
  <c r="D3879" i="13"/>
  <c r="D3875" i="13"/>
  <c r="D3874" i="13"/>
  <c r="D3873" i="13"/>
  <c r="D3872" i="13"/>
  <c r="D3871" i="13"/>
  <c r="D3869" i="13"/>
  <c r="D3868" i="13"/>
  <c r="D3866" i="13"/>
  <c r="D3865" i="13"/>
  <c r="D3864" i="13"/>
  <c r="D3863" i="13"/>
  <c r="D3862" i="13"/>
  <c r="D3861" i="13"/>
  <c r="D3859" i="13"/>
  <c r="D3858" i="13"/>
  <c r="D3857" i="13"/>
  <c r="D3856" i="13"/>
  <c r="D3855" i="13"/>
  <c r="D3854" i="13"/>
  <c r="D3852" i="13"/>
  <c r="D3850" i="13"/>
  <c r="D3849" i="13"/>
  <c r="D3848" i="13"/>
  <c r="D3847" i="13"/>
  <c r="D3846" i="13"/>
  <c r="D3845" i="13"/>
  <c r="D3843" i="13"/>
  <c r="D3841" i="13"/>
  <c r="D3838" i="13"/>
  <c r="D3834" i="13"/>
  <c r="D3833" i="13"/>
  <c r="D3832" i="13"/>
  <c r="D3831" i="13"/>
  <c r="D3830" i="13"/>
  <c r="D3827" i="13"/>
  <c r="D3825" i="13"/>
  <c r="D3823" i="13"/>
  <c r="D3821" i="13"/>
  <c r="D3820" i="13"/>
  <c r="D3819" i="13"/>
  <c r="D3818" i="13"/>
  <c r="D3816" i="13"/>
  <c r="D3815" i="13"/>
  <c r="D3812" i="13"/>
  <c r="D3809" i="13"/>
  <c r="D3807" i="13"/>
  <c r="D3806" i="13"/>
  <c r="D3805" i="13"/>
  <c r="D3804" i="13"/>
  <c r="D3803" i="13"/>
  <c r="D3802" i="13"/>
  <c r="D3801" i="13"/>
  <c r="D3800" i="13"/>
  <c r="D3799" i="13"/>
  <c r="D3798" i="13"/>
  <c r="D3795" i="13"/>
  <c r="D3794" i="13"/>
  <c r="D3793" i="13"/>
  <c r="D3792" i="13"/>
  <c r="D3790" i="13"/>
  <c r="D3789" i="13"/>
  <c r="D3788" i="13"/>
  <c r="D3785" i="13"/>
  <c r="D3783" i="13"/>
  <c r="D3782" i="13"/>
  <c r="D3781" i="13"/>
  <c r="D3780" i="13"/>
  <c r="D3779" i="13"/>
  <c r="D3778" i="13"/>
  <c r="D3777" i="13"/>
  <c r="D3775" i="13"/>
  <c r="D3774" i="13"/>
  <c r="D3773" i="13"/>
  <c r="D3771" i="13"/>
  <c r="D3770" i="13"/>
  <c r="D3769" i="13"/>
  <c r="D3768" i="13"/>
  <c r="D3767" i="13"/>
  <c r="D3766" i="13"/>
  <c r="D3765" i="13"/>
  <c r="D3762" i="13"/>
  <c r="D3761" i="13"/>
  <c r="D3760" i="13"/>
  <c r="D3759" i="13"/>
  <c r="D3758" i="13"/>
  <c r="D3756" i="13"/>
  <c r="D3755" i="13"/>
  <c r="D3753" i="13"/>
  <c r="D3752" i="13"/>
  <c r="D3751" i="13"/>
  <c r="D3750" i="13"/>
  <c r="D3748" i="13"/>
  <c r="D3747" i="13"/>
  <c r="D3746" i="13"/>
  <c r="D3745" i="13"/>
  <c r="D3744" i="13"/>
  <c r="D3743" i="13"/>
  <c r="D3742" i="13"/>
  <c r="D3739" i="13"/>
  <c r="D3736" i="13"/>
  <c r="D3735" i="13"/>
  <c r="D3733" i="13"/>
  <c r="D3732" i="13"/>
  <c r="D3731" i="13"/>
  <c r="D3730" i="13"/>
  <c r="D3729" i="13"/>
  <c r="D3728" i="13"/>
  <c r="D3723" i="13"/>
  <c r="D3722" i="13"/>
  <c r="D3718" i="13"/>
  <c r="D3716" i="13"/>
  <c r="D3715" i="13"/>
  <c r="D3714" i="13"/>
  <c r="D3713" i="13"/>
  <c r="D3712" i="13"/>
  <c r="D3710" i="13"/>
  <c r="D3709" i="13"/>
  <c r="D3708" i="13"/>
  <c r="D3707" i="13"/>
  <c r="D3705" i="13"/>
  <c r="D3702" i="13"/>
  <c r="D3701" i="13"/>
  <c r="D3700" i="13"/>
  <c r="D3697" i="13"/>
  <c r="D3696" i="13"/>
  <c r="D3694" i="13"/>
  <c r="D3693" i="13"/>
  <c r="D3692" i="13"/>
  <c r="D3691" i="13"/>
  <c r="D3689" i="13"/>
  <c r="D3688" i="13"/>
  <c r="D3687" i="13"/>
  <c r="D3686" i="13"/>
  <c r="D3685" i="13"/>
  <c r="D3684" i="13"/>
  <c r="D3683" i="13"/>
  <c r="D3682" i="13"/>
  <c r="D3681" i="13"/>
  <c r="D3679" i="13"/>
  <c r="D3678" i="13"/>
  <c r="D3673" i="13"/>
  <c r="D3670" i="13"/>
  <c r="D3668" i="13"/>
  <c r="D3666" i="13"/>
  <c r="D3663" i="13"/>
  <c r="D3661" i="13"/>
  <c r="D3660" i="13"/>
  <c r="D3657" i="13"/>
  <c r="D3653" i="13"/>
  <c r="D3650" i="13"/>
  <c r="D3648" i="13"/>
  <c r="D3646" i="13"/>
  <c r="D3645" i="13"/>
  <c r="D3643" i="13"/>
  <c r="D3642" i="13"/>
  <c r="D3641" i="13"/>
  <c r="D3639" i="13"/>
  <c r="D3638" i="13"/>
  <c r="D3637" i="13"/>
  <c r="D3635" i="13"/>
  <c r="D3633" i="13"/>
  <c r="D3631" i="13"/>
  <c r="D3630" i="13"/>
  <c r="D3629" i="13"/>
  <c r="D3626" i="13"/>
  <c r="D3625" i="13"/>
  <c r="D3624" i="13"/>
  <c r="D3623" i="13"/>
  <c r="D3622" i="13"/>
  <c r="D3621" i="13"/>
  <c r="D3616" i="13"/>
  <c r="D3615" i="13"/>
  <c r="D3606" i="13"/>
  <c r="D3605" i="13"/>
  <c r="D3604" i="13"/>
  <c r="D3602" i="13"/>
  <c r="D3601" i="13"/>
  <c r="D3600" i="13"/>
  <c r="D3599" i="13"/>
  <c r="D3597" i="13"/>
  <c r="D3596" i="13"/>
  <c r="D3595" i="13"/>
  <c r="D3594" i="13"/>
  <c r="D3593" i="13"/>
  <c r="D3591" i="13"/>
  <c r="D3588" i="13"/>
  <c r="D3587" i="13"/>
  <c r="D3585" i="13"/>
  <c r="D3584" i="13"/>
  <c r="D3582" i="13"/>
  <c r="D3579" i="13"/>
  <c r="D3578" i="13"/>
  <c r="D3577" i="13"/>
  <c r="D3576" i="13"/>
  <c r="D3572" i="13"/>
  <c r="D3571" i="13"/>
  <c r="D3570" i="13"/>
  <c r="D3567" i="13"/>
  <c r="D3563" i="13"/>
  <c r="D3559" i="13"/>
  <c r="D3556" i="13"/>
  <c r="D3555" i="13"/>
  <c r="D3553" i="13"/>
  <c r="D3550" i="13"/>
  <c r="D3549" i="13"/>
  <c r="D3548" i="13"/>
  <c r="D3547" i="13"/>
  <c r="D3546" i="13"/>
  <c r="D3544" i="13"/>
  <c r="D3541" i="13"/>
  <c r="D3536" i="13"/>
  <c r="D3535" i="13"/>
  <c r="D3534" i="13"/>
  <c r="D3533" i="13"/>
  <c r="D3531" i="13"/>
  <c r="D3529" i="13"/>
  <c r="D3528" i="13"/>
  <c r="D3527" i="13"/>
  <c r="D3526" i="13"/>
  <c r="D3523" i="13"/>
  <c r="D3520" i="13"/>
  <c r="D3518" i="13"/>
  <c r="D3517" i="13"/>
  <c r="D3516" i="13"/>
  <c r="D3515" i="13"/>
  <c r="D3512" i="13"/>
  <c r="D3511" i="13"/>
  <c r="D3509" i="13"/>
  <c r="D3508" i="13"/>
  <c r="D3507" i="13"/>
  <c r="D3506" i="13"/>
  <c r="D3504" i="13"/>
  <c r="D3502" i="13"/>
  <c r="D3501" i="13"/>
  <c r="D3499" i="13"/>
  <c r="D3498" i="13"/>
  <c r="D3496" i="13"/>
  <c r="D3495" i="13"/>
  <c r="D3494" i="13"/>
  <c r="D3493" i="13"/>
  <c r="D3492" i="13"/>
  <c r="D3490" i="13"/>
  <c r="D3488" i="13"/>
  <c r="D3487" i="13"/>
  <c r="D3486" i="13"/>
  <c r="D3485" i="13"/>
  <c r="D3482" i="13"/>
  <c r="D3480" i="13"/>
  <c r="D3479" i="13"/>
  <c r="D3478" i="13"/>
  <c r="D3475" i="13"/>
  <c r="D3474" i="13"/>
  <c r="D3472" i="13"/>
  <c r="D3471" i="13"/>
  <c r="D3470" i="13"/>
  <c r="D3469" i="13"/>
  <c r="D3468" i="13"/>
  <c r="D3466" i="13"/>
  <c r="D3464" i="13"/>
  <c r="D3463" i="13"/>
  <c r="D3460" i="13"/>
  <c r="D3459" i="13"/>
  <c r="D3458" i="13"/>
  <c r="D3457" i="13"/>
  <c r="D3454" i="13"/>
  <c r="D3453" i="13"/>
  <c r="D3451" i="13"/>
  <c r="D3450" i="13"/>
  <c r="D3449" i="13"/>
  <c r="D3445" i="13"/>
  <c r="D3444" i="13"/>
  <c r="D3443" i="13"/>
  <c r="D3442" i="13"/>
  <c r="D3441" i="13"/>
  <c r="D3439" i="13"/>
  <c r="D3438" i="13"/>
  <c r="D3437" i="13"/>
  <c r="D3436" i="13"/>
  <c r="D3435" i="13"/>
  <c r="D3434" i="13"/>
  <c r="D3433" i="13"/>
  <c r="D3428" i="13"/>
  <c r="D3427" i="13"/>
  <c r="D3426" i="13"/>
  <c r="D3425" i="13"/>
  <c r="D3423" i="13"/>
  <c r="D3420" i="13"/>
  <c r="D3419" i="13"/>
  <c r="D3417" i="13"/>
  <c r="D3416" i="13"/>
  <c r="D3415" i="13"/>
  <c r="D3413" i="13"/>
  <c r="D3412" i="13"/>
  <c r="D3410" i="13"/>
  <c r="D3408" i="13"/>
  <c r="D3406" i="13"/>
  <c r="D3404" i="13"/>
  <c r="D3402" i="13"/>
  <c r="D3400" i="13"/>
  <c r="D3398" i="13"/>
  <c r="D3395" i="13"/>
  <c r="D3393" i="13"/>
  <c r="D3392" i="13"/>
  <c r="D3391" i="13"/>
  <c r="D3389" i="13"/>
  <c r="D3388" i="13"/>
  <c r="D3387" i="13"/>
  <c r="D3386" i="13"/>
  <c r="D3385" i="13"/>
  <c r="D3383" i="13"/>
  <c r="D3382" i="13"/>
  <c r="D3378" i="13"/>
  <c r="D3374" i="13"/>
  <c r="D3373" i="13"/>
  <c r="D3372" i="13"/>
  <c r="D3370" i="13"/>
  <c r="D3368" i="13"/>
  <c r="D3367" i="13"/>
  <c r="D3365" i="13"/>
  <c r="D3364" i="13"/>
  <c r="D3363" i="13"/>
  <c r="D3361" i="13"/>
  <c r="D3360" i="13"/>
  <c r="D3356" i="13"/>
  <c r="D3351" i="13"/>
  <c r="D3350" i="13"/>
  <c r="D3348" i="13"/>
  <c r="D3347" i="13"/>
  <c r="D3346" i="13"/>
  <c r="D3344" i="13"/>
  <c r="D3342" i="13"/>
  <c r="D3341" i="13"/>
  <c r="D3340" i="13"/>
  <c r="D3336" i="13"/>
  <c r="D3335" i="13"/>
  <c r="D3334" i="13"/>
  <c r="D3333" i="13"/>
  <c r="D3330" i="13"/>
  <c r="D3328" i="13"/>
  <c r="D3324" i="13"/>
  <c r="D3323" i="13"/>
  <c r="D3322" i="13"/>
  <c r="D3319" i="13"/>
  <c r="D3318" i="13"/>
  <c r="D3315" i="13"/>
  <c r="D3314" i="13"/>
  <c r="D3313" i="13"/>
  <c r="D3312" i="13"/>
  <c r="D3310" i="13"/>
  <c r="D3309" i="13"/>
  <c r="D3308" i="13"/>
  <c r="D3307" i="13"/>
  <c r="D3306" i="13"/>
  <c r="D3305" i="13"/>
  <c r="D3303" i="13"/>
  <c r="D3302" i="13"/>
  <c r="D3301" i="13"/>
  <c r="D3300" i="13"/>
  <c r="D3293" i="13"/>
  <c r="D3288" i="13"/>
  <c r="D3287" i="13"/>
  <c r="D3286" i="13"/>
  <c r="D3284" i="13"/>
  <c r="D3283" i="13"/>
  <c r="D3282" i="13"/>
  <c r="D3281" i="13"/>
  <c r="D3277" i="13"/>
  <c r="D3276" i="13"/>
  <c r="D3275" i="13"/>
  <c r="D3274" i="13"/>
  <c r="D3270" i="13"/>
  <c r="D3269" i="13"/>
  <c r="D3268" i="13"/>
  <c r="D3266" i="13"/>
  <c r="D3265" i="13"/>
  <c r="D3264" i="13"/>
  <c r="D3263" i="13"/>
  <c r="D3262" i="13"/>
  <c r="D3261" i="13"/>
  <c r="D3260" i="13"/>
  <c r="D3258" i="13"/>
  <c r="D3255" i="13"/>
  <c r="D3253" i="13"/>
  <c r="D3252" i="13"/>
  <c r="D3251" i="13"/>
  <c r="D3250" i="13"/>
  <c r="D3248" i="13"/>
  <c r="D3247" i="13"/>
  <c r="D3245" i="13"/>
  <c r="D3244" i="13"/>
  <c r="D3243" i="13"/>
  <c r="D3239" i="13"/>
  <c r="D3238" i="13"/>
  <c r="D3237" i="13"/>
  <c r="D3235" i="13"/>
  <c r="D3234" i="13"/>
  <c r="D3233" i="13"/>
  <c r="D3232" i="13"/>
  <c r="D3231" i="13"/>
  <c r="D3230" i="13"/>
  <c r="D3227" i="13"/>
  <c r="D3226" i="13"/>
  <c r="D3225" i="13"/>
  <c r="D3224" i="13"/>
  <c r="D3222" i="13"/>
  <c r="D3221" i="13"/>
  <c r="D3219" i="13"/>
  <c r="D3217" i="13"/>
  <c r="D3214" i="13"/>
  <c r="D3213" i="13"/>
  <c r="D3212" i="13"/>
  <c r="D3211" i="13"/>
  <c r="D3210" i="13"/>
  <c r="D3209" i="13"/>
  <c r="D3208" i="13"/>
  <c r="D3206" i="13"/>
  <c r="D3205" i="13"/>
  <c r="D3204" i="13"/>
  <c r="D3202" i="13"/>
  <c r="D3201" i="13"/>
  <c r="D3198" i="13"/>
  <c r="D3197" i="13"/>
  <c r="D3196" i="13"/>
  <c r="D3193" i="13"/>
  <c r="D3189" i="13"/>
  <c r="D3186" i="13"/>
  <c r="D3185" i="13"/>
  <c r="D3184" i="13"/>
  <c r="D3181" i="13"/>
  <c r="D3179" i="13"/>
  <c r="D3178" i="13"/>
  <c r="D3177" i="13"/>
  <c r="D3176" i="13"/>
  <c r="D3175" i="13"/>
  <c r="D3174" i="13"/>
  <c r="D3172" i="13"/>
  <c r="D3171" i="13"/>
  <c r="D3170" i="13"/>
  <c r="D3169" i="13"/>
  <c r="D3168" i="13"/>
  <c r="D3167" i="13"/>
  <c r="D3166" i="13"/>
  <c r="D3165" i="13"/>
  <c r="D3164" i="13"/>
  <c r="D3162" i="13"/>
  <c r="D3161" i="13"/>
  <c r="D3160" i="13"/>
  <c r="D3159" i="13"/>
  <c r="D3158" i="13"/>
  <c r="D3156" i="13"/>
  <c r="D3155" i="13"/>
  <c r="D3153" i="13"/>
  <c r="D3152" i="13"/>
  <c r="D3151" i="13"/>
  <c r="D3150" i="13"/>
  <c r="D3149" i="13"/>
  <c r="D3147" i="13"/>
  <c r="D3146" i="13"/>
  <c r="D3139" i="13"/>
  <c r="D3137" i="13"/>
  <c r="D3134" i="13"/>
  <c r="D3133" i="13"/>
  <c r="D3132" i="13"/>
  <c r="D3131" i="13"/>
  <c r="D3130" i="13"/>
  <c r="D3129" i="13"/>
  <c r="D3128" i="13"/>
  <c r="D3127" i="13"/>
  <c r="D3126" i="13"/>
  <c r="D3125" i="13"/>
  <c r="D3124" i="13"/>
  <c r="D3121" i="13"/>
  <c r="D3118" i="13"/>
  <c r="D3116" i="13"/>
  <c r="D3115" i="13"/>
  <c r="D3114" i="13"/>
  <c r="D3113" i="13"/>
  <c r="D3112" i="13"/>
  <c r="D3111" i="13"/>
  <c r="D3110" i="13"/>
  <c r="D3109" i="13"/>
  <c r="D3107" i="13"/>
  <c r="D3105" i="13"/>
  <c r="D3102" i="13"/>
  <c r="D3101" i="13"/>
  <c r="D3100" i="13"/>
  <c r="D3098" i="13"/>
  <c r="D3097" i="13"/>
  <c r="D3096" i="13"/>
  <c r="D3094" i="13"/>
  <c r="D3093" i="13"/>
  <c r="D3092" i="13"/>
  <c r="D3091" i="13"/>
  <c r="D3090" i="13"/>
  <c r="D3089" i="13"/>
  <c r="D3087" i="13"/>
  <c r="D3086" i="13"/>
  <c r="D3085" i="13"/>
  <c r="D3084" i="13"/>
  <c r="D3083" i="13"/>
  <c r="D3082" i="13"/>
  <c r="D3081" i="13"/>
  <c r="D3080" i="13"/>
  <c r="D3078" i="13"/>
  <c r="D3077" i="13"/>
  <c r="D3075" i="13"/>
  <c r="D3074" i="13"/>
  <c r="D3073" i="13"/>
  <c r="D3071" i="13"/>
  <c r="D3070" i="13"/>
  <c r="D3067" i="13"/>
  <c r="D3066" i="13"/>
  <c r="D3065" i="13"/>
  <c r="D3064" i="13"/>
  <c r="D3063" i="13"/>
  <c r="D3062" i="13"/>
  <c r="D3061" i="13"/>
  <c r="D3058" i="13"/>
  <c r="D3057" i="13"/>
  <c r="D3056" i="13"/>
  <c r="D3055" i="13"/>
  <c r="D3054" i="13"/>
  <c r="D3052" i="13"/>
  <c r="D3051" i="13"/>
  <c r="D3050" i="13"/>
  <c r="D3049" i="13"/>
  <c r="D3048" i="13"/>
  <c r="D3047" i="13"/>
  <c r="D3046" i="13"/>
  <c r="D3043" i="13"/>
  <c r="D3042" i="13"/>
  <c r="D3041" i="13"/>
  <c r="D3040" i="13"/>
  <c r="D3039" i="13"/>
  <c r="D3038" i="13"/>
  <c r="D3037" i="13"/>
  <c r="D3036" i="13"/>
  <c r="D3035" i="13"/>
  <c r="D3034" i="13"/>
  <c r="D3033" i="13"/>
  <c r="D3032" i="13"/>
  <c r="D3031" i="13"/>
  <c r="D3030" i="13"/>
  <c r="D3029" i="13"/>
  <c r="D3026" i="13"/>
  <c r="D3024" i="13"/>
  <c r="D3023" i="13"/>
  <c r="D3022" i="13"/>
  <c r="D3021" i="13"/>
  <c r="D3019" i="13"/>
  <c r="D3018" i="13"/>
  <c r="D3017" i="13"/>
  <c r="D3016" i="13"/>
  <c r="D3015" i="13"/>
  <c r="D3014" i="13"/>
  <c r="D3012" i="13"/>
  <c r="D3011" i="13"/>
  <c r="D3010" i="13"/>
  <c r="D3009" i="13"/>
  <c r="D3007" i="13"/>
  <c r="D3006" i="13"/>
  <c r="D3005" i="13"/>
  <c r="D3004" i="13"/>
  <c r="D3003" i="13"/>
  <c r="D3002" i="13"/>
  <c r="D3001" i="13"/>
  <c r="D3000" i="13"/>
  <c r="D2999" i="13"/>
  <c r="D2998" i="13"/>
  <c r="D2997" i="13"/>
  <c r="D2995" i="13"/>
  <c r="D2994" i="13"/>
  <c r="D2993" i="13"/>
  <c r="D2992" i="13"/>
  <c r="D2991" i="13"/>
  <c r="D2989" i="13"/>
  <c r="D2986" i="13"/>
  <c r="D2985" i="13"/>
  <c r="D2982" i="13"/>
  <c r="D2981" i="13"/>
  <c r="D2980" i="13"/>
  <c r="D2979" i="13"/>
  <c r="D2977" i="13"/>
  <c r="D2976" i="13"/>
  <c r="D2975" i="13"/>
  <c r="D2974" i="13"/>
  <c r="D2973" i="13"/>
  <c r="D2972" i="13"/>
  <c r="D2970" i="13"/>
  <c r="D2969" i="13"/>
  <c r="D2968" i="13"/>
  <c r="D2967" i="13"/>
  <c r="D2966" i="13"/>
  <c r="D2965" i="13"/>
  <c r="D2964" i="13"/>
  <c r="D2963" i="13"/>
  <c r="D2962" i="13"/>
  <c r="D2960" i="13"/>
  <c r="D2959" i="13"/>
  <c r="D2958" i="13"/>
  <c r="D2957" i="13"/>
  <c r="D2956" i="13"/>
  <c r="D2955" i="13"/>
  <c r="D2954" i="13"/>
  <c r="D2953" i="13"/>
  <c r="D2952" i="13"/>
  <c r="D2951" i="13"/>
  <c r="D2950" i="13"/>
  <c r="D2949" i="13"/>
  <c r="D2947" i="13"/>
  <c r="D2946" i="13"/>
  <c r="D2945" i="13"/>
  <c r="D2943" i="13"/>
  <c r="D2942" i="13"/>
  <c r="D2941" i="13"/>
  <c r="D2940" i="13"/>
  <c r="D2938" i="13"/>
  <c r="D2937" i="13"/>
  <c r="D2935" i="13"/>
  <c r="D2931" i="13"/>
  <c r="D2930" i="13"/>
  <c r="D2929" i="13"/>
  <c r="D2928" i="13"/>
  <c r="D2927" i="13"/>
  <c r="D2926" i="13"/>
  <c r="D2925" i="13"/>
  <c r="D2923" i="13"/>
  <c r="D2921" i="13"/>
  <c r="D2920" i="13"/>
  <c r="D2919" i="13"/>
  <c r="D2915" i="13"/>
  <c r="D2914" i="13"/>
  <c r="D2913" i="13"/>
  <c r="D2911" i="13"/>
  <c r="D2910" i="13"/>
  <c r="D2909" i="13"/>
  <c r="D2908" i="13"/>
  <c r="D2907" i="13"/>
  <c r="D2905" i="13"/>
  <c r="D2904" i="13"/>
  <c r="D2903" i="13"/>
  <c r="D2902" i="13"/>
  <c r="D2901" i="13"/>
  <c r="D2900" i="13"/>
  <c r="D2899" i="13"/>
  <c r="D2898" i="13"/>
  <c r="D2897" i="13"/>
  <c r="D2896" i="13"/>
  <c r="D2895" i="13"/>
  <c r="D2894" i="13"/>
  <c r="D2893" i="13"/>
  <c r="D2892" i="13"/>
  <c r="D2891" i="13"/>
  <c r="D2890" i="13"/>
  <c r="D2889" i="13"/>
  <c r="D2888" i="13"/>
  <c r="D2887" i="13"/>
  <c r="D2886" i="13"/>
  <c r="D2885" i="13"/>
  <c r="D2884" i="13"/>
  <c r="D2883" i="13"/>
  <c r="D2882" i="13"/>
  <c r="D2881" i="13"/>
  <c r="D2879" i="13"/>
  <c r="D2878" i="13"/>
  <c r="D2877" i="13"/>
  <c r="D2876" i="13"/>
  <c r="D2875" i="13"/>
  <c r="D2874" i="13"/>
  <c r="D2873" i="13"/>
  <c r="D2872" i="13"/>
  <c r="D2871" i="13"/>
  <c r="D2870" i="13"/>
  <c r="D2869" i="13"/>
  <c r="D2868" i="13"/>
  <c r="D2867" i="13"/>
  <c r="D2865" i="13"/>
  <c r="D2864" i="13"/>
  <c r="D2862" i="13"/>
  <c r="D2858" i="13"/>
  <c r="D2857" i="13"/>
  <c r="D2854" i="13"/>
  <c r="D2852" i="13"/>
  <c r="D2850" i="13"/>
  <c r="D2849" i="13"/>
  <c r="D2848" i="13"/>
  <c r="D2847" i="13"/>
  <c r="D2845" i="13"/>
  <c r="D2841" i="13"/>
  <c r="D2840" i="13"/>
  <c r="D2838" i="13"/>
  <c r="D2835" i="13"/>
  <c r="D2833" i="13"/>
  <c r="D2832" i="13"/>
  <c r="D2829" i="13"/>
  <c r="D2828" i="13"/>
  <c r="D2826" i="13"/>
  <c r="D2824" i="13"/>
  <c r="D2820" i="13"/>
  <c r="D2815" i="13"/>
  <c r="D2812" i="13"/>
  <c r="D2811" i="13"/>
  <c r="D2810" i="13"/>
  <c r="D2809" i="13"/>
  <c r="D2805" i="13"/>
  <c r="D2797" i="13"/>
  <c r="D2794" i="13"/>
  <c r="D2793" i="13"/>
  <c r="D2792" i="13"/>
  <c r="D2791" i="13"/>
  <c r="D2790" i="13"/>
  <c r="D2789" i="13"/>
  <c r="D2787" i="13"/>
  <c r="D2786" i="13"/>
  <c r="D2784" i="13"/>
  <c r="D2783" i="13"/>
  <c r="D2781" i="13"/>
  <c r="D2780" i="13"/>
  <c r="D2779" i="13"/>
  <c r="D2778" i="13"/>
  <c r="D2777" i="13"/>
  <c r="D2776" i="13"/>
  <c r="D2774" i="13"/>
  <c r="D2773" i="13"/>
  <c r="D2772" i="13"/>
  <c r="D2770" i="13"/>
  <c r="D2768" i="13"/>
  <c r="D2767" i="13"/>
  <c r="D2766" i="13"/>
  <c r="D2765" i="13"/>
  <c r="D2764" i="13"/>
  <c r="D2763" i="13"/>
  <c r="D2759" i="13"/>
  <c r="D2758" i="13"/>
  <c r="D2756" i="13"/>
  <c r="D2755" i="13"/>
  <c r="D2754" i="13"/>
  <c r="D2753" i="13"/>
  <c r="D2752" i="13"/>
  <c r="D2751" i="13"/>
  <c r="D2750" i="13"/>
  <c r="D2749" i="13"/>
  <c r="D2748" i="13"/>
  <c r="D2747" i="13"/>
  <c r="D2746" i="13"/>
  <c r="D2745" i="13"/>
  <c r="D2744" i="13"/>
  <c r="D2743" i="13"/>
  <c r="D2742" i="13"/>
  <c r="D2740" i="13"/>
  <c r="D2739" i="13"/>
  <c r="D2736" i="13"/>
  <c r="D2735" i="13"/>
  <c r="D2734" i="13"/>
  <c r="D2733" i="13"/>
  <c r="D2732" i="13"/>
  <c r="D2731" i="13"/>
  <c r="D2730" i="13"/>
  <c r="D2729" i="13"/>
  <c r="D2728" i="13"/>
  <c r="D2725" i="13"/>
  <c r="D2724" i="13"/>
  <c r="D2722" i="13"/>
  <c r="D2721" i="13"/>
  <c r="D2720" i="13"/>
  <c r="D2719" i="13"/>
  <c r="D2717" i="13"/>
  <c r="D2716" i="13"/>
  <c r="D2715" i="13"/>
  <c r="D2714" i="13"/>
  <c r="D2712" i="13"/>
  <c r="D2711" i="13"/>
  <c r="D2709" i="13"/>
  <c r="D2708" i="13"/>
  <c r="D2707" i="13"/>
  <c r="D2706" i="13"/>
  <c r="D2704" i="13"/>
  <c r="D2702" i="13"/>
  <c r="D2700" i="13"/>
  <c r="D2699" i="13"/>
  <c r="D2698" i="13"/>
  <c r="D2697" i="13"/>
  <c r="D2696" i="13"/>
  <c r="D2695" i="13"/>
  <c r="D2694" i="13"/>
  <c r="D2692" i="13"/>
  <c r="D2691" i="13"/>
  <c r="D2690" i="13"/>
  <c r="D2689" i="13"/>
  <c r="D2688" i="13"/>
  <c r="D2687" i="13"/>
  <c r="D2686" i="13"/>
  <c r="D2685" i="13"/>
  <c r="D2684" i="13"/>
  <c r="D2683" i="13"/>
  <c r="D2681" i="13"/>
  <c r="D2679" i="13"/>
  <c r="D2677" i="13"/>
  <c r="D2676" i="13"/>
  <c r="D2675" i="13"/>
  <c r="D2674" i="13"/>
  <c r="D2673" i="13"/>
  <c r="D2671" i="13"/>
  <c r="D2669" i="13"/>
  <c r="D2668" i="13"/>
  <c r="D2667" i="13"/>
  <c r="D2666" i="13"/>
  <c r="D2664" i="13"/>
  <c r="D2663" i="13"/>
  <c r="D2662" i="13"/>
  <c r="D2661" i="13"/>
  <c r="D2660" i="13"/>
  <c r="D2659" i="13"/>
  <c r="D2658" i="13"/>
  <c r="D2657" i="13"/>
  <c r="D2656" i="13"/>
  <c r="D2655" i="13"/>
  <c r="D2653" i="13"/>
  <c r="D2652" i="13"/>
  <c r="D2651" i="13"/>
  <c r="D2650" i="13"/>
  <c r="D2648" i="13"/>
  <c r="D2646" i="13"/>
  <c r="D2645" i="13"/>
  <c r="D2643" i="13"/>
  <c r="D2642" i="13"/>
  <c r="D2640" i="13"/>
  <c r="D2639" i="13"/>
  <c r="D2638" i="13"/>
  <c r="D2636" i="13"/>
  <c r="D2635" i="13"/>
  <c r="D2634" i="13"/>
  <c r="D2633" i="13"/>
  <c r="D2630" i="13"/>
  <c r="D2629" i="13"/>
  <c r="D2628" i="13"/>
  <c r="D2626" i="13"/>
  <c r="D2625" i="13"/>
  <c r="D2623" i="13"/>
  <c r="D2621" i="13"/>
  <c r="D2620" i="13"/>
  <c r="D2619" i="13"/>
  <c r="D2618" i="13"/>
  <c r="D2616" i="13"/>
  <c r="D2615" i="13"/>
  <c r="D2614" i="13"/>
  <c r="D2612" i="13"/>
  <c r="D2611" i="13"/>
  <c r="D2610" i="13"/>
  <c r="D2609" i="13"/>
  <c r="D2608" i="13"/>
  <c r="D2607" i="13"/>
  <c r="D2606" i="13"/>
  <c r="D2605" i="13"/>
  <c r="D2604" i="13"/>
  <c r="D2603" i="13"/>
  <c r="D2602" i="13"/>
  <c r="D2601" i="13"/>
  <c r="D2600" i="13"/>
  <c r="D2597" i="13"/>
  <c r="D2596" i="13"/>
  <c r="D2595" i="13"/>
  <c r="D2594" i="13"/>
  <c r="D2593" i="13"/>
  <c r="D2590" i="13"/>
  <c r="D2589" i="13"/>
  <c r="D2587" i="13"/>
  <c r="D2586" i="13"/>
  <c r="D2585" i="13"/>
  <c r="D2584" i="13"/>
  <c r="D2583" i="13"/>
  <c r="D2582" i="13"/>
  <c r="D2581" i="13"/>
  <c r="D2580" i="13"/>
  <c r="D2579" i="13"/>
  <c r="D2578" i="13"/>
  <c r="D2577" i="13"/>
  <c r="D2576" i="13"/>
  <c r="D2575" i="13"/>
  <c r="D2574" i="13"/>
  <c r="D2572" i="13"/>
  <c r="D2571" i="13"/>
  <c r="D2569" i="13"/>
  <c r="D2568" i="13"/>
  <c r="D2567" i="13"/>
  <c r="D2565" i="13"/>
  <c r="D2561" i="13"/>
  <c r="D2558" i="13"/>
  <c r="D2557" i="13"/>
  <c r="D2556" i="13"/>
  <c r="D2555" i="13"/>
  <c r="D2554" i="13"/>
  <c r="D2553" i="13"/>
  <c r="D2552" i="13"/>
  <c r="D2549" i="13"/>
  <c r="D2548" i="13"/>
  <c r="D2547" i="13"/>
  <c r="D2546" i="13"/>
  <c r="D2545" i="13"/>
  <c r="D2544" i="13"/>
  <c r="D2542" i="13"/>
  <c r="D2541" i="13"/>
  <c r="D2540" i="13"/>
  <c r="D2539" i="13"/>
  <c r="D2538" i="13"/>
  <c r="D2537" i="13"/>
  <c r="D2536" i="13"/>
  <c r="D2535" i="13"/>
  <c r="D2534" i="13"/>
  <c r="D2533" i="13"/>
  <c r="D2532" i="13"/>
  <c r="D2531" i="13"/>
  <c r="D2529" i="13"/>
  <c r="D2528" i="13"/>
  <c r="D2527" i="13"/>
  <c r="D2526" i="13"/>
  <c r="D2525" i="13"/>
  <c r="D2524" i="13"/>
  <c r="D2523" i="13"/>
  <c r="D2522" i="13"/>
  <c r="D2521" i="13"/>
  <c r="D2520" i="13"/>
  <c r="D2518" i="13"/>
  <c r="D2517" i="13"/>
  <c r="D2516" i="13"/>
  <c r="D2514" i="13"/>
  <c r="D2512" i="13"/>
  <c r="D2510" i="13"/>
  <c r="D2509" i="13"/>
  <c r="D2507" i="13"/>
  <c r="D2506" i="13"/>
  <c r="D2505" i="13"/>
  <c r="D2504" i="13"/>
  <c r="D2502" i="13"/>
  <c r="D2501" i="13"/>
  <c r="D2500" i="13"/>
  <c r="D2499" i="13"/>
  <c r="D2498" i="13"/>
  <c r="D2497" i="13"/>
  <c r="D2496" i="13"/>
  <c r="D2495" i="13"/>
  <c r="D2494" i="13"/>
  <c r="D2493" i="13"/>
  <c r="D2492" i="13"/>
  <c r="D2491" i="13"/>
  <c r="D2490" i="13"/>
  <c r="D2489" i="13"/>
  <c r="D2488" i="13"/>
  <c r="D2487" i="13"/>
  <c r="D2486" i="13"/>
  <c r="D2485" i="13"/>
  <c r="D2484" i="13"/>
  <c r="D2483" i="13"/>
  <c r="D2482" i="13"/>
  <c r="D2481" i="13"/>
  <c r="D2480" i="13"/>
  <c r="D2479" i="13"/>
  <c r="D2478" i="13"/>
  <c r="D2477" i="13"/>
  <c r="D2476" i="13"/>
  <c r="D2475" i="13"/>
  <c r="D2474" i="13"/>
  <c r="D2473" i="13"/>
  <c r="D2472" i="13"/>
  <c r="D2471" i="13"/>
  <c r="D2470" i="13"/>
  <c r="D2469" i="13"/>
  <c r="D2468" i="13"/>
  <c r="D2467" i="13"/>
  <c r="D2465" i="13"/>
  <c r="D2464" i="13"/>
  <c r="D2463" i="13"/>
  <c r="D2462" i="13"/>
  <c r="D2461" i="13"/>
  <c r="D2460" i="13"/>
  <c r="D2459" i="13"/>
  <c r="D2458" i="13"/>
  <c r="D2457" i="13"/>
  <c r="D2456" i="13"/>
  <c r="D2455" i="13"/>
  <c r="D2454" i="13"/>
  <c r="D2453" i="13"/>
  <c r="D2452" i="13"/>
  <c r="D2451" i="13"/>
  <c r="D2450" i="13"/>
  <c r="D2449" i="13"/>
  <c r="D2448" i="13"/>
  <c r="D2447" i="13"/>
  <c r="D2446" i="13"/>
  <c r="D2445" i="13"/>
  <c r="D2444" i="13"/>
  <c r="D2443" i="13"/>
  <c r="D2441" i="13"/>
  <c r="D2440" i="13"/>
  <c r="D2439" i="13"/>
  <c r="D2436" i="13"/>
  <c r="D2435" i="13"/>
  <c r="D2434" i="13"/>
  <c r="D2433" i="13"/>
  <c r="D2432" i="13"/>
  <c r="D2430" i="13"/>
  <c r="D2429" i="13"/>
  <c r="D2428" i="13"/>
  <c r="D2427" i="13"/>
  <c r="D2426" i="13"/>
  <c r="D2425" i="13"/>
  <c r="D2424" i="13"/>
  <c r="D2423" i="13"/>
  <c r="D2422" i="13"/>
  <c r="D2421" i="13"/>
  <c r="D2420" i="13"/>
  <c r="D2419" i="13"/>
  <c r="D2418" i="13"/>
  <c r="D2417" i="13"/>
  <c r="D2416" i="13"/>
  <c r="D2415" i="13"/>
  <c r="D2413" i="13"/>
  <c r="D2411" i="13"/>
  <c r="D2410" i="13"/>
  <c r="D2409" i="13"/>
  <c r="D2408" i="13"/>
  <c r="D2407" i="13"/>
  <c r="D2406" i="13"/>
  <c r="D2404" i="13"/>
  <c r="D2403" i="13"/>
  <c r="D2400" i="13"/>
  <c r="D2399" i="13"/>
  <c r="D2397" i="13"/>
  <c r="D2395" i="13"/>
  <c r="D2394" i="13"/>
  <c r="D2393" i="13"/>
  <c r="D2390" i="13"/>
  <c r="D2389" i="13"/>
  <c r="D2387" i="13"/>
  <c r="D2386" i="13"/>
  <c r="D2384" i="13"/>
  <c r="D2383" i="13"/>
  <c r="D2382" i="13"/>
  <c r="D2381" i="13"/>
  <c r="D2380" i="13"/>
  <c r="D2378" i="13"/>
  <c r="D2377" i="13"/>
  <c r="D2376" i="13"/>
  <c r="D2373" i="13"/>
  <c r="D2372" i="13"/>
  <c r="D2371" i="13"/>
  <c r="D2370" i="13"/>
  <c r="D2369" i="13"/>
  <c r="D2366" i="13"/>
  <c r="D2365" i="13"/>
  <c r="D2364" i="13"/>
  <c r="D2361" i="13"/>
  <c r="D2356" i="13"/>
  <c r="D2355" i="13"/>
  <c r="D2354" i="13"/>
  <c r="D2350" i="13"/>
  <c r="D2349" i="13"/>
  <c r="D2348" i="13"/>
  <c r="D2347" i="13"/>
  <c r="D2345" i="13"/>
  <c r="D2344" i="13"/>
  <c r="D2343" i="13"/>
  <c r="D2342" i="13"/>
  <c r="D2341" i="13"/>
  <c r="D2340" i="13"/>
  <c r="D2339" i="13"/>
  <c r="D2338" i="13"/>
  <c r="D2337" i="13"/>
  <c r="D2336" i="13"/>
  <c r="D2335" i="13"/>
  <c r="D2334" i="13"/>
  <c r="D2333" i="13"/>
  <c r="D2332" i="13"/>
  <c r="D2331" i="13"/>
  <c r="D2330" i="13"/>
  <c r="D2329" i="13"/>
  <c r="D2328" i="13"/>
  <c r="D2327" i="13"/>
  <c r="D2325" i="13"/>
  <c r="D2324" i="13"/>
  <c r="D2322" i="13"/>
  <c r="D2321" i="13"/>
  <c r="D2320" i="13"/>
  <c r="D2319" i="13"/>
  <c r="D2318" i="13"/>
  <c r="D2317" i="13"/>
  <c r="D2316" i="13"/>
  <c r="D2315" i="13"/>
  <c r="D2314" i="13"/>
  <c r="D2313" i="13"/>
  <c r="D2312" i="13"/>
  <c r="D2311" i="13"/>
  <c r="D2310" i="13"/>
  <c r="D2309" i="13"/>
  <c r="D2308" i="13"/>
  <c r="D2307" i="13"/>
  <c r="D2306" i="13"/>
  <c r="D2305" i="13"/>
  <c r="D2304" i="13"/>
  <c r="D2303" i="13"/>
  <c r="D2302" i="13"/>
  <c r="D2301" i="13"/>
  <c r="D2300" i="13"/>
  <c r="D2299" i="13"/>
  <c r="D2298" i="13"/>
  <c r="D2297" i="13"/>
  <c r="D2296" i="13"/>
  <c r="D2295" i="13"/>
  <c r="D2294" i="13"/>
  <c r="D2293" i="13"/>
  <c r="D2292" i="13"/>
  <c r="D2291" i="13"/>
  <c r="D2290" i="13"/>
  <c r="D2289" i="13"/>
  <c r="D2288" i="13"/>
  <c r="D2287" i="13"/>
  <c r="D2286" i="13"/>
  <c r="D2285" i="13"/>
  <c r="D2284" i="13"/>
  <c r="D2283" i="13"/>
  <c r="D2282" i="13"/>
  <c r="D2281" i="13"/>
  <c r="D2279" i="13"/>
  <c r="D2278" i="13"/>
  <c r="D2276" i="13"/>
  <c r="D2274" i="13"/>
  <c r="D2273" i="13"/>
  <c r="D2272" i="13"/>
  <c r="D2271" i="13"/>
  <c r="D2270" i="13"/>
  <c r="D2269" i="13"/>
  <c r="D2268" i="13"/>
  <c r="D2266" i="13"/>
  <c r="D2264" i="13"/>
  <c r="D2262" i="13"/>
  <c r="D2260" i="13"/>
  <c r="D2257" i="13"/>
  <c r="D2256" i="13"/>
  <c r="D2255" i="13"/>
  <c r="D2253" i="13"/>
  <c r="D2252" i="13"/>
  <c r="D2251" i="13"/>
  <c r="D2249" i="13"/>
  <c r="D2247" i="13"/>
  <c r="D2246" i="13"/>
  <c r="D2245" i="13"/>
  <c r="D2244" i="13"/>
  <c r="D2242" i="13"/>
  <c r="D2241" i="13"/>
  <c r="D2239" i="13"/>
  <c r="D2238" i="13"/>
  <c r="D2236" i="13"/>
  <c r="D2234" i="13"/>
  <c r="D2233" i="13"/>
  <c r="D2232" i="13"/>
  <c r="D2231" i="13"/>
  <c r="D2228" i="13"/>
  <c r="D2226" i="13"/>
  <c r="D2224" i="13"/>
  <c r="D2223" i="13"/>
  <c r="D2222" i="13"/>
  <c r="D2221" i="13"/>
  <c r="D2220" i="13"/>
  <c r="D2219" i="13"/>
  <c r="D2218" i="13"/>
  <c r="D2217" i="13"/>
  <c r="D2216" i="13"/>
  <c r="D2215" i="13"/>
  <c r="D2214" i="13"/>
  <c r="D2213" i="13"/>
  <c r="D2212" i="13"/>
  <c r="D2210" i="13"/>
  <c r="D2209" i="13"/>
  <c r="D2208" i="13"/>
  <c r="D2207" i="13"/>
  <c r="D2206" i="13"/>
  <c r="D2204" i="13"/>
  <c r="D2200" i="13"/>
  <c r="D2199" i="13"/>
  <c r="D2198" i="13"/>
  <c r="D2197" i="13"/>
  <c r="D2196" i="13"/>
  <c r="D2195" i="13"/>
  <c r="D2192" i="13"/>
  <c r="D2189" i="13"/>
  <c r="D2188" i="13"/>
  <c r="D2186" i="13"/>
  <c r="D2185" i="13"/>
  <c r="D2183" i="13"/>
  <c r="D2182" i="13"/>
  <c r="D2181" i="13"/>
  <c r="D2180" i="13"/>
  <c r="D2179" i="13"/>
  <c r="D2178" i="13"/>
  <c r="D2177" i="13"/>
  <c r="D2175" i="13"/>
  <c r="D2174" i="13"/>
  <c r="D2173" i="13"/>
  <c r="D2172" i="13"/>
  <c r="D2171" i="13"/>
  <c r="D2170" i="13"/>
  <c r="D2169" i="13"/>
  <c r="D2168" i="13"/>
  <c r="D2166" i="13"/>
  <c r="D2165" i="13"/>
  <c r="D2164" i="13"/>
  <c r="D2163" i="13"/>
  <c r="D2162" i="13"/>
  <c r="D2161" i="13"/>
  <c r="D2160" i="13"/>
  <c r="D2159" i="13"/>
  <c r="D2158" i="13"/>
  <c r="D2156" i="13"/>
  <c r="D2155" i="13"/>
  <c r="D2154" i="13"/>
  <c r="D2153" i="13"/>
  <c r="D2151" i="13"/>
  <c r="D2149" i="13"/>
  <c r="D2148" i="13"/>
  <c r="D2147" i="13"/>
  <c r="D2146" i="13"/>
  <c r="D2145" i="13"/>
  <c r="D2143" i="13"/>
  <c r="D2142" i="13"/>
  <c r="D2141" i="13"/>
  <c r="D2138" i="13"/>
  <c r="D2137" i="13"/>
  <c r="D2136" i="13"/>
  <c r="D2135" i="13"/>
  <c r="D2134" i="13"/>
  <c r="D2133" i="13"/>
  <c r="D2132" i="13"/>
  <c r="D2131" i="13"/>
  <c r="D2128" i="13"/>
  <c r="D2127" i="13"/>
  <c r="D2126" i="13"/>
  <c r="D2125" i="13"/>
  <c r="D2122" i="13"/>
  <c r="D2121" i="13"/>
  <c r="D2120" i="13"/>
  <c r="D2119" i="13"/>
  <c r="D2118" i="13"/>
  <c r="D2117" i="13"/>
  <c r="D2116" i="13"/>
  <c r="D2115" i="13"/>
  <c r="D2114" i="13"/>
  <c r="D2113" i="13"/>
  <c r="D2112" i="13"/>
  <c r="D2111" i="13"/>
  <c r="D2110" i="13"/>
  <c r="D2109" i="13"/>
  <c r="D2108" i="13"/>
  <c r="D2107" i="13"/>
  <c r="D2106" i="13"/>
  <c r="D2105" i="13"/>
  <c r="D2104" i="13"/>
  <c r="D2103" i="13"/>
  <c r="D2102" i="13"/>
  <c r="D2101" i="13"/>
  <c r="D2100" i="13"/>
  <c r="D2099" i="13"/>
  <c r="D2098" i="13"/>
  <c r="D2097" i="13"/>
  <c r="D2096" i="13"/>
  <c r="D2095" i="13"/>
  <c r="D2094" i="13"/>
  <c r="D2093" i="13"/>
  <c r="D2092" i="13"/>
  <c r="D2091" i="13"/>
  <c r="D2090" i="13"/>
  <c r="D2089" i="13"/>
  <c r="D2088" i="13"/>
  <c r="D2087" i="13"/>
  <c r="D2086" i="13"/>
  <c r="D2085" i="13"/>
  <c r="D2084" i="13"/>
  <c r="D2083" i="13"/>
  <c r="D2082" i="13"/>
  <c r="D2079" i="13"/>
  <c r="D2077" i="13"/>
  <c r="D2076" i="13"/>
  <c r="D2075" i="13"/>
  <c r="D2074" i="13"/>
  <c r="D2073" i="13"/>
  <c r="D2071" i="13"/>
  <c r="D2070" i="13"/>
  <c r="D2068" i="13"/>
  <c r="D2066" i="13"/>
  <c r="D2063" i="13"/>
  <c r="D2062" i="13"/>
  <c r="D2061" i="13"/>
  <c r="D2058" i="13"/>
  <c r="D2057" i="13"/>
  <c r="D2055" i="13"/>
  <c r="D2054" i="13"/>
  <c r="D2053" i="13"/>
  <c r="D2052" i="13"/>
  <c r="D2050" i="13"/>
  <c r="D2048" i="13"/>
  <c r="D2047" i="13"/>
  <c r="D2046" i="13"/>
  <c r="D2045" i="13"/>
  <c r="D2044" i="13"/>
  <c r="D2043" i="13"/>
  <c r="D2042" i="13"/>
  <c r="D2041" i="13"/>
  <c r="D2039" i="13"/>
  <c r="D2038" i="13"/>
  <c r="D2037" i="13"/>
  <c r="D2036" i="13"/>
  <c r="D2035" i="13"/>
  <c r="D2034" i="13"/>
  <c r="D2031" i="13"/>
  <c r="D2030" i="13"/>
  <c r="D2029" i="13"/>
  <c r="D2028" i="13"/>
  <c r="D2026" i="13"/>
  <c r="D2025" i="13"/>
  <c r="D2024" i="13"/>
  <c r="D2023" i="13"/>
  <c r="D2022" i="13"/>
  <c r="D2021" i="13"/>
  <c r="D2019" i="13"/>
  <c r="D2018" i="13"/>
  <c r="D2017" i="13"/>
  <c r="D2016" i="13"/>
  <c r="D2015" i="13"/>
  <c r="D2014" i="13"/>
  <c r="D2012" i="13"/>
  <c r="D2010" i="13"/>
  <c r="D2009" i="13"/>
  <c r="D2008" i="13"/>
  <c r="D2007" i="13"/>
  <c r="D2006" i="13"/>
  <c r="D2005" i="13"/>
  <c r="D2004" i="13"/>
  <c r="D2000" i="13"/>
  <c r="D1999" i="13"/>
  <c r="D1998" i="13"/>
  <c r="D1996" i="13"/>
  <c r="D1994" i="13"/>
  <c r="D1993" i="13"/>
  <c r="D1992" i="13"/>
  <c r="D1991" i="13"/>
  <c r="D1990" i="13"/>
  <c r="D1986" i="13"/>
  <c r="D1985" i="13"/>
  <c r="D1981" i="13"/>
  <c r="D1980" i="13"/>
  <c r="D1979" i="13"/>
  <c r="D1977" i="13"/>
  <c r="D1975" i="13"/>
  <c r="D1974" i="13"/>
  <c r="D1973" i="13"/>
  <c r="D1972" i="13"/>
  <c r="D1970" i="13"/>
  <c r="D1969" i="13"/>
  <c r="D1968" i="13"/>
  <c r="D1967" i="13"/>
  <c r="D1964" i="13"/>
  <c r="D1963" i="13"/>
  <c r="D1961" i="13"/>
  <c r="D1960" i="13"/>
  <c r="D1959" i="13"/>
  <c r="D1958" i="13"/>
  <c r="D1957" i="13"/>
  <c r="D1956" i="13"/>
  <c r="D1955" i="13"/>
  <c r="D1953" i="13"/>
  <c r="D1952" i="13"/>
  <c r="D1950" i="13"/>
  <c r="D1949" i="13"/>
  <c r="D1948" i="13"/>
  <c r="D1946" i="13"/>
  <c r="D1945" i="13"/>
  <c r="D1944" i="13"/>
  <c r="D1943" i="13"/>
  <c r="D1942" i="13"/>
  <c r="D1941" i="13"/>
  <c r="D1940" i="13"/>
  <c r="D1939" i="13"/>
  <c r="D1938" i="13"/>
  <c r="D1937" i="13"/>
  <c r="D1936" i="13"/>
  <c r="D1935" i="13"/>
  <c r="D1934" i="13"/>
  <c r="D1933" i="13"/>
  <c r="D1932" i="13"/>
  <c r="D1931" i="13"/>
  <c r="D1930" i="13"/>
  <c r="D1929" i="13"/>
  <c r="D1928" i="13"/>
  <c r="D1927" i="13"/>
  <c r="D1926" i="13"/>
  <c r="D1925" i="13"/>
  <c r="D1924" i="13"/>
  <c r="D1923" i="13"/>
  <c r="D1921" i="13"/>
  <c r="D1920" i="13"/>
  <c r="D1918" i="13"/>
  <c r="D1917" i="13"/>
  <c r="D1916" i="13"/>
  <c r="D1914" i="13"/>
  <c r="D1911" i="13"/>
  <c r="D1910" i="13"/>
  <c r="D1909" i="13"/>
  <c r="D1908" i="13"/>
  <c r="D1907" i="13"/>
  <c r="D1906" i="13"/>
  <c r="D1905" i="13"/>
  <c r="D1902" i="13"/>
  <c r="D1901" i="13"/>
  <c r="D1900" i="13"/>
  <c r="D1899" i="13"/>
  <c r="D1898" i="13"/>
  <c r="D1897" i="13"/>
  <c r="D1896" i="13"/>
  <c r="D1895" i="13"/>
  <c r="D1894" i="13"/>
  <c r="D1893" i="13"/>
  <c r="D1892" i="13"/>
  <c r="D1891" i="13"/>
  <c r="D1890" i="13"/>
  <c r="D1888" i="13"/>
  <c r="D1887" i="13"/>
  <c r="D1886" i="13"/>
  <c r="D1885" i="13"/>
  <c r="D1884" i="13"/>
  <c r="D1883" i="13"/>
  <c r="D1879" i="13"/>
  <c r="D1877" i="13"/>
  <c r="D1876" i="13"/>
  <c r="D1874" i="13"/>
  <c r="D1873" i="13"/>
  <c r="D1872" i="13"/>
  <c r="D1871" i="13"/>
  <c r="D1870" i="13"/>
  <c r="D1869" i="13"/>
  <c r="D1868" i="13"/>
  <c r="D1866" i="13"/>
  <c r="D1865" i="13"/>
  <c r="D1864" i="13"/>
  <c r="D1862" i="13"/>
  <c r="D1861" i="13"/>
  <c r="D1860" i="13"/>
  <c r="D1859" i="13"/>
  <c r="D1858" i="13"/>
  <c r="D1856" i="13"/>
  <c r="D1855" i="13"/>
  <c r="D1854" i="13"/>
  <c r="D1853" i="13"/>
  <c r="D1852" i="13"/>
  <c r="D1851" i="13"/>
  <c r="D1850" i="13"/>
  <c r="D1849" i="13"/>
  <c r="D1848" i="13"/>
  <c r="D1847" i="13"/>
  <c r="D1846" i="13"/>
  <c r="D1845" i="13"/>
  <c r="D1844" i="13"/>
  <c r="D1843" i="13"/>
  <c r="D1842" i="13"/>
  <c r="D1841" i="13"/>
  <c r="D1840" i="13"/>
  <c r="D1839" i="13"/>
  <c r="D1838" i="13"/>
  <c r="D1836" i="13"/>
  <c r="D1835" i="13"/>
  <c r="D1834" i="13"/>
  <c r="D1833" i="13"/>
  <c r="D1832" i="13"/>
  <c r="D1831" i="13"/>
  <c r="D1830" i="13"/>
  <c r="D1829" i="13"/>
  <c r="D1828" i="13"/>
  <c r="D1827" i="13"/>
  <c r="D1826" i="13"/>
  <c r="D1825" i="13"/>
  <c r="D1823" i="13"/>
  <c r="D1822" i="13"/>
  <c r="D1821" i="13"/>
  <c r="D1820" i="13"/>
  <c r="D1819" i="13"/>
  <c r="D1817" i="13"/>
  <c r="D1813" i="13"/>
  <c r="D1812" i="13"/>
  <c r="D1810" i="13"/>
  <c r="D1809" i="13"/>
  <c r="D1806" i="13"/>
  <c r="D1805" i="13"/>
  <c r="D1800" i="13"/>
  <c r="D1799" i="13"/>
  <c r="D1796" i="13"/>
  <c r="D1794" i="13"/>
  <c r="D1792" i="13"/>
  <c r="D1791" i="13"/>
  <c r="D1789" i="13"/>
  <c r="D1787" i="13"/>
  <c r="D1786" i="13"/>
  <c r="D1785" i="13"/>
  <c r="D1784" i="13"/>
  <c r="D1783" i="13"/>
  <c r="D1782" i="13"/>
  <c r="D1781" i="13"/>
  <c r="D1780" i="13"/>
  <c r="D1777" i="13"/>
  <c r="D1776" i="13"/>
  <c r="D1775" i="13"/>
  <c r="D1772" i="13"/>
  <c r="D1771" i="13"/>
  <c r="D1770" i="13"/>
  <c r="D1769" i="13"/>
  <c r="D1767" i="13"/>
  <c r="D1765" i="13"/>
  <c r="D1764" i="13"/>
  <c r="D1762" i="13"/>
  <c r="D1761" i="13"/>
  <c r="D1760" i="13"/>
  <c r="D1759" i="13"/>
  <c r="D1758" i="13"/>
  <c r="D1757" i="13"/>
  <c r="D1753" i="13"/>
  <c r="D1752" i="13"/>
  <c r="D1748" i="13"/>
  <c r="D1747" i="13"/>
  <c r="D1745" i="13"/>
  <c r="D1744" i="13"/>
  <c r="D1742" i="13"/>
  <c r="D1741" i="13"/>
  <c r="D1740" i="13"/>
  <c r="D1739" i="13"/>
  <c r="D1738" i="13"/>
  <c r="D1737" i="13"/>
  <c r="D1736" i="13"/>
  <c r="D1735" i="13"/>
  <c r="D1734" i="13"/>
  <c r="D1733" i="13"/>
  <c r="D1732" i="13"/>
  <c r="D1731" i="13"/>
  <c r="D1730" i="13"/>
  <c r="D1728" i="13"/>
  <c r="D1727" i="13"/>
  <c r="D1726" i="13"/>
  <c r="D1725" i="13"/>
  <c r="D1724" i="13"/>
  <c r="D1723" i="13"/>
  <c r="D1722" i="13"/>
  <c r="D1721" i="13"/>
  <c r="D1720" i="13"/>
  <c r="D1719" i="13"/>
  <c r="D1718" i="13"/>
  <c r="D1717" i="13"/>
  <c r="D1716" i="13"/>
  <c r="D1715" i="13"/>
  <c r="D1714" i="13"/>
  <c r="D1713" i="13"/>
  <c r="D1711" i="13"/>
  <c r="D1710" i="13"/>
  <c r="D1709" i="13"/>
  <c r="D1707" i="13"/>
  <c r="D1706" i="13"/>
  <c r="D1705" i="13"/>
  <c r="D1704" i="13"/>
  <c r="D1703" i="13"/>
  <c r="D1702" i="13"/>
  <c r="D1701" i="13"/>
  <c r="D1700" i="13"/>
  <c r="D1699" i="13"/>
  <c r="D1698" i="13"/>
  <c r="D1697" i="13"/>
  <c r="D1696" i="13"/>
  <c r="D1694" i="13"/>
  <c r="D1693" i="13"/>
  <c r="D1692" i="13"/>
  <c r="D1691" i="13"/>
  <c r="D1690" i="13"/>
  <c r="D1689" i="13"/>
  <c r="D1687" i="13"/>
  <c r="D1686" i="13"/>
  <c r="D1684" i="13"/>
  <c r="D1683" i="13"/>
  <c r="D1682" i="13"/>
  <c r="D1681" i="13"/>
  <c r="D1680" i="13"/>
  <c r="D1678" i="13"/>
  <c r="D1677" i="13"/>
  <c r="D1676" i="13"/>
  <c r="D1675" i="13"/>
  <c r="D1674" i="13"/>
  <c r="D1673" i="13"/>
  <c r="D1672" i="13"/>
  <c r="D1671" i="13"/>
  <c r="D1670" i="13"/>
  <c r="D1669" i="13"/>
  <c r="D1668" i="13"/>
  <c r="D1667" i="13"/>
  <c r="D1666" i="13"/>
  <c r="D1665" i="13"/>
  <c r="D1664" i="13"/>
  <c r="D1660" i="13"/>
  <c r="D1659" i="13"/>
  <c r="D1658" i="13"/>
  <c r="D1657" i="13"/>
  <c r="D1656" i="13"/>
  <c r="D1655" i="13"/>
  <c r="D1654" i="13"/>
  <c r="D1653" i="13"/>
  <c r="D1652" i="13"/>
  <c r="D1651" i="13"/>
  <c r="D1650" i="13"/>
  <c r="D1649" i="13"/>
  <c r="D1647" i="13"/>
  <c r="D1646" i="13"/>
  <c r="D1645" i="13"/>
  <c r="D1644" i="13"/>
  <c r="D1643" i="13"/>
  <c r="D1642" i="13"/>
  <c r="D1641" i="13"/>
  <c r="D1640" i="13"/>
  <c r="D1639" i="13"/>
  <c r="D1638" i="13"/>
  <c r="D1637" i="13"/>
  <c r="D1636" i="13"/>
  <c r="D1635" i="13"/>
  <c r="D1634" i="13"/>
  <c r="D1633" i="13"/>
  <c r="D1632" i="13"/>
  <c r="D1631" i="13"/>
  <c r="D1630" i="13"/>
  <c r="D1629" i="13"/>
  <c r="D1628" i="13"/>
  <c r="D1627" i="13"/>
  <c r="D1626" i="13"/>
  <c r="D1624" i="13"/>
  <c r="D1623" i="13"/>
  <c r="D1622" i="13"/>
  <c r="D1621" i="13"/>
  <c r="D1620" i="13"/>
  <c r="D1619" i="13"/>
  <c r="D1618" i="13"/>
  <c r="D1617" i="13"/>
  <c r="D1616" i="13"/>
  <c r="D1615" i="13"/>
  <c r="D1614" i="13"/>
  <c r="D1613" i="13"/>
  <c r="D1612" i="13"/>
  <c r="D1611" i="13"/>
  <c r="D1610" i="13"/>
  <c r="D1609" i="13"/>
  <c r="D1608" i="13"/>
  <c r="D1607" i="13"/>
  <c r="D1606" i="13"/>
  <c r="D1605" i="13"/>
  <c r="D1604" i="13"/>
  <c r="D1603" i="13"/>
  <c r="D1602" i="13"/>
  <c r="D1600" i="13"/>
  <c r="D1599" i="13"/>
  <c r="D1597" i="13"/>
  <c r="D1596" i="13"/>
  <c r="D1595" i="13"/>
  <c r="D1594" i="13"/>
  <c r="D1591" i="13"/>
  <c r="D1590" i="13"/>
  <c r="D1589" i="13"/>
  <c r="D1588" i="13"/>
  <c r="D1586" i="13"/>
  <c r="D1584" i="13"/>
  <c r="D1582" i="13"/>
  <c r="D1581" i="13"/>
  <c r="D1580" i="13"/>
  <c r="D1579" i="13"/>
  <c r="D1578" i="13"/>
  <c r="D1577" i="13"/>
  <c r="D1576" i="13"/>
  <c r="D1572" i="13"/>
  <c r="D1571" i="13"/>
  <c r="D1570" i="13"/>
  <c r="D1569" i="13"/>
  <c r="D1568" i="13"/>
  <c r="D1567" i="13"/>
  <c r="D1566" i="13"/>
  <c r="D1564" i="13"/>
  <c r="D1563" i="13"/>
  <c r="D1562" i="13"/>
  <c r="D1561" i="13"/>
  <c r="D1559" i="13"/>
  <c r="D1557" i="13"/>
  <c r="D1555" i="13"/>
  <c r="D1554" i="13"/>
  <c r="D1553" i="13"/>
  <c r="D1551" i="13"/>
  <c r="D1550" i="13"/>
  <c r="D1549" i="13"/>
  <c r="D1547" i="13"/>
  <c r="D1546" i="13"/>
  <c r="D1545" i="13"/>
  <c r="D1543" i="13"/>
  <c r="D1542" i="13"/>
  <c r="D1541" i="13"/>
  <c r="D1540" i="13"/>
  <c r="D1538" i="13"/>
  <c r="D1537" i="13"/>
  <c r="D1536" i="13"/>
  <c r="D1535" i="13"/>
  <c r="D1533" i="13"/>
  <c r="D1532" i="13"/>
  <c r="D1531" i="13"/>
  <c r="D1530" i="13"/>
  <c r="D1529" i="13"/>
  <c r="D1528" i="13"/>
  <c r="D1527" i="13"/>
  <c r="D1525" i="13"/>
  <c r="D1524" i="13"/>
  <c r="D1523" i="13"/>
  <c r="D1522" i="13"/>
  <c r="D1521" i="13"/>
  <c r="D1520" i="13"/>
  <c r="D1519" i="13"/>
  <c r="D1518" i="13"/>
  <c r="D1516" i="13"/>
  <c r="D1514" i="13"/>
  <c r="D1513" i="13"/>
  <c r="D1510" i="13"/>
  <c r="D1509" i="13"/>
  <c r="D1502" i="13"/>
  <c r="D1501" i="13"/>
  <c r="D1500" i="13"/>
  <c r="D1499" i="13"/>
  <c r="D1498" i="13"/>
  <c r="D1497" i="13"/>
  <c r="D1496" i="13"/>
  <c r="D1495" i="13"/>
  <c r="D1494" i="13"/>
  <c r="D1493" i="13"/>
  <c r="D1492" i="13"/>
  <c r="D1491" i="13"/>
  <c r="D1489" i="13"/>
  <c r="D1488" i="13"/>
  <c r="D1487" i="13"/>
  <c r="D1486" i="13"/>
  <c r="D1485" i="13"/>
  <c r="D1484" i="13"/>
  <c r="D1482" i="13"/>
  <c r="D1481" i="13"/>
  <c r="D1480" i="13"/>
  <c r="D1479" i="13"/>
  <c r="D1478" i="13"/>
  <c r="D1477" i="13"/>
  <c r="D1476" i="13"/>
  <c r="D1475" i="13"/>
  <c r="D1474" i="13"/>
  <c r="D1473" i="13"/>
  <c r="D1472" i="13"/>
  <c r="D1471" i="13"/>
  <c r="D1470" i="13"/>
  <c r="D1469" i="13"/>
  <c r="D1468" i="13"/>
  <c r="D1467" i="13"/>
  <c r="D1466" i="13"/>
  <c r="D1465" i="13"/>
  <c r="D1464" i="13"/>
  <c r="D1463" i="13"/>
  <c r="D1462" i="13"/>
  <c r="D1460" i="13"/>
  <c r="D1459" i="13"/>
  <c r="D1457" i="13"/>
  <c r="D1454" i="13"/>
  <c r="D1453" i="13"/>
  <c r="D1452" i="13"/>
  <c r="D1451" i="13"/>
  <c r="D1449" i="13"/>
  <c r="D1444" i="13"/>
  <c r="D1439" i="13"/>
  <c r="D1434" i="13"/>
  <c r="D1433" i="13"/>
  <c r="D1432" i="13"/>
  <c r="D1431" i="13"/>
  <c r="D1427" i="13"/>
  <c r="D1426" i="13"/>
  <c r="D1422" i="13"/>
  <c r="D1421" i="13"/>
  <c r="D1419" i="13"/>
  <c r="D1418" i="13"/>
  <c r="D1417" i="13"/>
  <c r="D1416" i="13"/>
  <c r="D1414" i="13"/>
  <c r="D1411" i="13"/>
  <c r="D1409" i="13"/>
  <c r="D1407" i="13"/>
  <c r="D1405" i="13"/>
  <c r="D1403" i="13"/>
  <c r="D1401" i="13"/>
  <c r="D1400" i="13"/>
  <c r="D1399" i="13"/>
  <c r="D1398" i="13"/>
  <c r="D1397" i="13"/>
  <c r="D1396" i="13"/>
  <c r="D1395" i="13"/>
  <c r="D1394" i="13"/>
  <c r="D1393" i="13"/>
  <c r="D1392" i="13"/>
  <c r="D1390" i="13"/>
  <c r="D1389" i="13"/>
  <c r="D1388" i="13"/>
  <c r="D1386" i="13"/>
  <c r="D1384" i="13"/>
  <c r="D1383" i="13"/>
  <c r="D1382" i="13"/>
  <c r="D1381" i="13"/>
  <c r="D1379" i="13"/>
  <c r="D1376" i="13"/>
  <c r="D1375" i="13"/>
  <c r="D1374" i="13"/>
  <c r="D1373" i="13"/>
  <c r="D1372" i="13"/>
  <c r="D1371" i="13"/>
  <c r="D1370" i="13"/>
  <c r="D1369" i="13"/>
  <c r="D1368" i="13"/>
  <c r="D1367" i="13"/>
  <c r="D1365" i="13"/>
  <c r="D1364" i="13"/>
  <c r="D1362" i="13"/>
  <c r="D1361" i="13"/>
  <c r="D1360" i="13"/>
  <c r="D1359" i="13"/>
  <c r="D1358" i="13"/>
  <c r="D1355" i="13"/>
  <c r="D1354" i="13"/>
  <c r="D1353" i="13"/>
  <c r="D1352" i="13"/>
  <c r="D1350" i="13"/>
  <c r="D1349" i="13"/>
  <c r="D1348" i="13"/>
  <c r="D1347" i="13"/>
  <c r="D1345" i="13"/>
  <c r="D1344" i="13"/>
  <c r="D1342" i="13"/>
  <c r="D1341" i="13"/>
  <c r="D1340" i="13"/>
  <c r="D1339" i="13"/>
  <c r="D1338" i="13"/>
  <c r="D1337" i="13"/>
  <c r="D1336" i="13"/>
  <c r="D1333" i="13"/>
  <c r="D1332" i="13"/>
  <c r="D1331" i="13"/>
  <c r="D1330" i="13"/>
  <c r="D1329" i="13"/>
  <c r="D1328" i="13"/>
  <c r="D1327" i="13"/>
  <c r="D1326" i="13"/>
  <c r="D1325" i="13"/>
  <c r="D1320" i="13"/>
  <c r="D1318" i="13"/>
  <c r="D1317" i="13"/>
  <c r="D1316" i="13"/>
  <c r="D1315" i="13"/>
  <c r="D1314" i="13"/>
  <c r="D1313" i="13"/>
  <c r="D1312" i="13"/>
  <c r="D1311" i="13"/>
  <c r="D1310" i="13"/>
  <c r="D1309" i="13"/>
  <c r="D1308" i="13"/>
  <c r="D1307" i="13"/>
  <c r="D1304" i="13"/>
  <c r="D1303" i="13"/>
  <c r="D1302" i="13"/>
  <c r="D1301" i="13"/>
  <c r="D1299" i="13"/>
  <c r="D1295" i="13"/>
  <c r="D1293" i="13"/>
  <c r="D1292" i="13"/>
  <c r="D1291" i="13"/>
  <c r="D1290" i="13"/>
  <c r="D1286" i="13"/>
  <c r="D1285" i="13"/>
  <c r="D1284" i="13"/>
  <c r="D1283" i="13"/>
  <c r="D1282" i="13"/>
  <c r="D1281" i="13"/>
  <c r="D1280" i="13"/>
  <c r="D1279" i="13"/>
  <c r="D1278" i="13"/>
  <c r="D1277" i="13"/>
  <c r="D1276" i="13"/>
  <c r="D1274" i="13"/>
  <c r="D1273" i="13"/>
  <c r="D1272" i="13"/>
  <c r="D1271" i="13"/>
  <c r="D1270" i="13"/>
  <c r="D1269" i="13"/>
  <c r="D1268" i="13"/>
  <c r="D1267" i="13"/>
  <c r="D1266" i="13"/>
  <c r="D1265" i="13"/>
  <c r="D1263" i="13"/>
  <c r="D1262" i="13"/>
  <c r="D1261" i="13"/>
  <c r="D1260" i="13"/>
  <c r="D1259" i="13"/>
  <c r="D1258" i="13"/>
  <c r="D1257" i="13"/>
  <c r="D1256" i="13"/>
  <c r="D1255" i="13"/>
  <c r="D1254" i="13"/>
  <c r="D1253" i="13"/>
  <c r="D1252" i="13"/>
  <c r="D1251" i="13"/>
  <c r="D1250" i="13"/>
  <c r="D1249" i="13"/>
  <c r="D1248" i="13"/>
  <c r="D1247" i="13"/>
  <c r="D1246" i="13"/>
  <c r="D1245" i="13"/>
  <c r="D1244" i="13"/>
  <c r="D1243" i="13"/>
  <c r="D1242" i="13"/>
  <c r="D1241" i="13"/>
  <c r="D1240" i="13"/>
  <c r="D1239" i="13"/>
  <c r="D1238" i="13"/>
  <c r="D1237" i="13"/>
  <c r="D1235" i="13"/>
  <c r="D1234" i="13"/>
  <c r="D1233" i="13"/>
  <c r="D1232" i="13"/>
  <c r="D1231" i="13"/>
  <c r="D1230" i="13"/>
  <c r="D1229" i="13"/>
  <c r="D1228" i="13"/>
  <c r="D1227" i="13"/>
  <c r="D1226" i="13"/>
  <c r="D1225" i="13"/>
  <c r="D1221" i="13"/>
  <c r="D1220" i="13"/>
  <c r="D1219" i="13"/>
  <c r="D1218" i="13"/>
  <c r="D1217" i="13"/>
  <c r="D1216" i="13"/>
  <c r="D1214" i="13"/>
  <c r="D1211" i="13"/>
  <c r="D1210" i="13"/>
  <c r="D1206" i="13"/>
  <c r="D1205" i="13"/>
  <c r="D1202" i="13"/>
  <c r="D1200" i="13"/>
  <c r="D1199" i="13"/>
  <c r="D1195" i="13"/>
  <c r="D1193" i="13"/>
  <c r="D1192" i="13"/>
  <c r="D1191" i="13"/>
  <c r="D1189" i="13"/>
  <c r="D1187" i="13"/>
  <c r="D1185" i="13"/>
  <c r="D1184" i="13"/>
  <c r="D1183" i="13"/>
  <c r="D1182" i="13"/>
  <c r="D1180" i="13"/>
  <c r="D1177" i="13"/>
  <c r="D1176" i="13"/>
  <c r="D1175" i="13"/>
  <c r="D1174" i="13"/>
  <c r="D1173" i="13"/>
  <c r="D1171" i="13"/>
  <c r="D1170" i="13"/>
  <c r="D1169" i="13"/>
  <c r="D1168" i="13"/>
  <c r="D1167" i="13"/>
  <c r="D1166" i="13"/>
  <c r="D1165" i="13"/>
  <c r="D1164" i="13"/>
  <c r="D1163" i="13"/>
  <c r="D1162" i="13"/>
  <c r="D1161" i="13"/>
  <c r="D1160" i="13"/>
  <c r="D1159" i="13"/>
  <c r="D1158" i="13"/>
  <c r="D1157" i="13"/>
  <c r="D1156" i="13"/>
  <c r="D1155" i="13"/>
  <c r="D1154" i="13"/>
  <c r="D1153" i="13"/>
  <c r="D1152" i="13"/>
  <c r="D1151" i="13"/>
  <c r="D1150" i="13"/>
  <c r="D1148" i="13"/>
  <c r="D1147" i="13"/>
  <c r="D1146" i="13"/>
  <c r="D1145" i="13"/>
  <c r="D1144" i="13"/>
  <c r="D1141" i="13"/>
  <c r="D1140" i="13"/>
  <c r="D1139" i="13"/>
  <c r="D1132" i="13"/>
  <c r="D1131" i="13"/>
  <c r="D1129" i="13"/>
  <c r="D1128" i="13"/>
  <c r="D1126" i="13"/>
  <c r="D1125" i="13"/>
  <c r="D1123" i="13"/>
  <c r="D1122" i="13"/>
  <c r="D1121" i="13"/>
  <c r="D1118" i="13"/>
  <c r="D1117" i="13"/>
  <c r="D1114" i="13"/>
  <c r="D1113" i="13"/>
  <c r="D1112" i="13"/>
  <c r="D1111" i="13"/>
  <c r="D1110" i="13"/>
  <c r="D1109" i="13"/>
  <c r="D1108" i="13"/>
  <c r="D1107" i="13"/>
  <c r="D1105" i="13"/>
  <c r="D1104" i="13"/>
  <c r="D1103" i="13"/>
  <c r="D1100" i="13"/>
  <c r="D1099" i="13"/>
  <c r="D1098" i="13"/>
  <c r="D1097" i="13"/>
  <c r="D1096" i="13"/>
  <c r="D1094" i="13"/>
  <c r="D1090" i="13"/>
  <c r="D1089" i="13"/>
  <c r="D1088" i="13"/>
  <c r="D1086" i="13"/>
  <c r="D1084" i="13"/>
  <c r="D1083" i="13"/>
  <c r="D1082" i="13"/>
  <c r="D1080" i="13"/>
  <c r="D1079" i="13"/>
  <c r="D1078" i="13"/>
  <c r="D1077" i="13"/>
  <c r="D1076" i="13"/>
  <c r="D1075" i="13"/>
  <c r="D1074" i="13"/>
  <c r="D1072" i="13"/>
  <c r="D1071" i="13"/>
  <c r="D1070" i="13"/>
  <c r="D1069" i="13"/>
  <c r="D1068" i="13"/>
  <c r="D1066" i="13"/>
  <c r="D1065" i="13"/>
  <c r="D1064" i="13"/>
  <c r="D1063" i="13"/>
  <c r="D1062" i="13"/>
  <c r="D1061" i="13"/>
  <c r="D1060" i="13"/>
  <c r="D1059" i="13"/>
  <c r="D1058" i="13"/>
  <c r="D1057" i="13"/>
  <c r="D1056" i="13"/>
  <c r="D1055" i="13"/>
  <c r="D1054" i="13"/>
  <c r="D1053" i="13"/>
  <c r="D1052" i="13"/>
  <c r="D1051" i="13"/>
  <c r="D1050" i="13"/>
  <c r="D1049" i="13"/>
  <c r="D1047" i="13"/>
  <c r="D1046" i="13"/>
  <c r="D1045" i="13"/>
  <c r="D1044" i="13"/>
  <c r="D1043" i="13"/>
  <c r="D1042" i="13"/>
  <c r="D1041" i="13"/>
  <c r="D1040" i="13"/>
  <c r="D1039" i="13"/>
  <c r="D1038" i="13"/>
  <c r="D1037" i="13"/>
  <c r="D1036" i="13"/>
  <c r="D1034" i="13"/>
  <c r="D1033" i="13"/>
  <c r="D1032" i="13"/>
  <c r="D1029" i="13"/>
  <c r="D1027" i="13"/>
  <c r="D1024" i="13"/>
  <c r="D1023" i="13"/>
  <c r="D1021" i="13"/>
  <c r="D1020" i="13"/>
  <c r="D1019" i="13"/>
  <c r="D1018" i="13"/>
  <c r="D1016" i="13"/>
  <c r="D1015" i="13"/>
  <c r="D1014" i="13"/>
  <c r="D1013" i="13"/>
  <c r="D1012" i="13"/>
  <c r="D1011" i="13"/>
  <c r="D1009" i="13"/>
  <c r="D1008" i="13"/>
  <c r="D1007" i="13"/>
  <c r="D1006" i="13"/>
  <c r="D1004" i="13"/>
  <c r="D1002" i="13"/>
  <c r="D999" i="13"/>
  <c r="D998" i="13"/>
  <c r="D997" i="13"/>
  <c r="D996" i="13"/>
  <c r="D995" i="13"/>
  <c r="D994" i="13"/>
  <c r="D992" i="13"/>
  <c r="D991" i="13"/>
  <c r="D986" i="13"/>
  <c r="D984" i="13"/>
  <c r="D983" i="13"/>
  <c r="D982" i="13"/>
  <c r="D981" i="13"/>
  <c r="D977" i="13"/>
  <c r="D976" i="13"/>
  <c r="D975" i="13"/>
  <c r="D974" i="13"/>
  <c r="D973" i="13"/>
  <c r="D970" i="13"/>
  <c r="D969" i="13"/>
  <c r="D968" i="13"/>
  <c r="D967" i="13"/>
  <c r="D965" i="13"/>
  <c r="D964" i="13"/>
  <c r="D963" i="13"/>
  <c r="D962" i="13"/>
  <c r="D961" i="13"/>
  <c r="D960" i="13"/>
  <c r="D959" i="13"/>
  <c r="D958" i="13"/>
  <c r="D957" i="13"/>
  <c r="D956" i="13"/>
  <c r="D955" i="13"/>
  <c r="D954" i="13"/>
  <c r="D953" i="13"/>
  <c r="D949" i="13"/>
  <c r="D948" i="13"/>
  <c r="D946" i="13"/>
  <c r="D945" i="13"/>
  <c r="D944" i="13"/>
  <c r="D943" i="13"/>
  <c r="D942" i="13"/>
  <c r="D941" i="13"/>
  <c r="D940" i="13"/>
  <c r="D939" i="13"/>
  <c r="D938" i="13"/>
  <c r="D937" i="13"/>
  <c r="D935" i="13"/>
  <c r="D934" i="13"/>
  <c r="D932" i="13"/>
  <c r="D931" i="13"/>
  <c r="D930" i="13"/>
  <c r="D929" i="13"/>
  <c r="D928" i="13"/>
  <c r="D927" i="13"/>
  <c r="D926" i="13"/>
  <c r="D925" i="13"/>
  <c r="D924" i="13"/>
  <c r="D923" i="13"/>
  <c r="D922" i="13"/>
  <c r="D921" i="13"/>
  <c r="D919" i="13"/>
  <c r="D918" i="13"/>
  <c r="D917" i="13"/>
  <c r="D916" i="13"/>
  <c r="D915" i="13"/>
  <c r="D914" i="13"/>
  <c r="D913" i="13"/>
  <c r="D911" i="13"/>
  <c r="D910" i="13"/>
  <c r="D909" i="13"/>
  <c r="D908" i="13"/>
  <c r="D907" i="13"/>
  <c r="D906" i="13"/>
  <c r="D905" i="13"/>
  <c r="D904" i="13"/>
  <c r="D903" i="13"/>
  <c r="D902" i="13"/>
  <c r="D901" i="13"/>
  <c r="D900" i="13"/>
  <c r="D899" i="13"/>
  <c r="D898" i="13"/>
  <c r="D897" i="13"/>
  <c r="D896" i="13"/>
  <c r="D895" i="13"/>
  <c r="D894" i="13"/>
  <c r="D893" i="13"/>
  <c r="D892" i="13"/>
  <c r="D891" i="13"/>
  <c r="D890" i="13"/>
  <c r="D889" i="13"/>
  <c r="D888" i="13"/>
  <c r="D887" i="13"/>
  <c r="D886" i="13"/>
  <c r="D885" i="13"/>
  <c r="D884" i="13"/>
  <c r="D883" i="13"/>
  <c r="D882" i="13"/>
  <c r="D881" i="13"/>
  <c r="D880" i="13"/>
  <c r="D879" i="13"/>
  <c r="D877" i="13"/>
  <c r="D876" i="13"/>
  <c r="D875" i="13"/>
  <c r="D874" i="13"/>
  <c r="D873" i="13"/>
  <c r="D871" i="13"/>
  <c r="D870" i="13"/>
  <c r="D869" i="13"/>
  <c r="D868" i="13"/>
  <c r="D867" i="13"/>
  <c r="D866" i="13"/>
  <c r="D865" i="13"/>
  <c r="D863" i="13"/>
  <c r="D862" i="13"/>
  <c r="D861" i="13"/>
  <c r="D857" i="13"/>
  <c r="D856" i="13"/>
  <c r="D855" i="13"/>
  <c r="D854" i="13"/>
  <c r="D852" i="13"/>
  <c r="D851" i="13"/>
  <c r="D850" i="13"/>
  <c r="D849" i="13"/>
  <c r="D847" i="13"/>
  <c r="D846" i="13"/>
  <c r="D845" i="13"/>
  <c r="D843" i="13"/>
  <c r="D842" i="13"/>
  <c r="D841" i="13"/>
  <c r="D840" i="13"/>
  <c r="D839" i="13"/>
  <c r="D838" i="13"/>
  <c r="D837" i="13"/>
  <c r="D836" i="13"/>
  <c r="D835" i="13"/>
  <c r="D834" i="13"/>
  <c r="D833" i="13"/>
  <c r="D832" i="13"/>
  <c r="D830" i="13"/>
  <c r="D829" i="13"/>
  <c r="D828" i="13"/>
  <c r="D827" i="13"/>
  <c r="D826" i="13"/>
  <c r="D825" i="13"/>
  <c r="D824" i="13"/>
  <c r="D823" i="13"/>
  <c r="D822" i="13"/>
  <c r="D821" i="13"/>
  <c r="D820" i="13"/>
  <c r="D819" i="13"/>
  <c r="D818" i="13"/>
  <c r="D817" i="13"/>
  <c r="D816" i="13"/>
  <c r="D815" i="13"/>
  <c r="D814" i="13"/>
  <c r="D813" i="13"/>
  <c r="D812" i="13"/>
  <c r="D811" i="13"/>
  <c r="D809" i="13"/>
  <c r="D808" i="13"/>
  <c r="D807" i="13"/>
  <c r="D806" i="13"/>
  <c r="D805" i="13"/>
  <c r="D804" i="13"/>
  <c r="D803" i="13"/>
  <c r="D801" i="13"/>
  <c r="D800" i="13"/>
  <c r="D799" i="13"/>
  <c r="D798" i="13"/>
  <c r="D797" i="13"/>
  <c r="D796" i="13"/>
  <c r="D795" i="13"/>
  <c r="D794" i="13"/>
  <c r="D793" i="13"/>
  <c r="D792" i="13"/>
  <c r="D791" i="13"/>
  <c r="D790" i="13"/>
  <c r="D789" i="13"/>
  <c r="D788" i="13"/>
  <c r="D787" i="13"/>
  <c r="D786" i="13"/>
  <c r="D785" i="13"/>
  <c r="D784" i="13"/>
  <c r="D783" i="13"/>
  <c r="D782" i="13"/>
  <c r="D781" i="13"/>
  <c r="D780" i="13"/>
  <c r="D779" i="13"/>
  <c r="D778" i="13"/>
  <c r="D777" i="13"/>
  <c r="D776" i="13"/>
  <c r="D774" i="13"/>
  <c r="D773" i="13"/>
  <c r="D772" i="13"/>
  <c r="D771" i="13"/>
  <c r="D770" i="13"/>
  <c r="D769" i="13"/>
  <c r="D767" i="13"/>
  <c r="D766" i="13"/>
  <c r="D763" i="13"/>
  <c r="D762" i="13"/>
  <c r="D760" i="13"/>
  <c r="D759" i="13"/>
  <c r="D758" i="13"/>
  <c r="D757" i="13"/>
  <c r="D756" i="13"/>
  <c r="D755" i="13"/>
  <c r="D753" i="13"/>
  <c r="D752" i="13"/>
  <c r="D751" i="13"/>
  <c r="D750" i="13"/>
  <c r="D748" i="13"/>
  <c r="D747" i="13"/>
  <c r="D746" i="13"/>
  <c r="D745" i="13"/>
  <c r="D744" i="13"/>
  <c r="D743" i="13"/>
  <c r="D742" i="13"/>
  <c r="D741" i="13"/>
  <c r="D740" i="13"/>
  <c r="D739" i="13"/>
  <c r="D738" i="13"/>
  <c r="D737" i="13"/>
  <c r="D733" i="13"/>
  <c r="D732" i="13"/>
  <c r="D731" i="13"/>
  <c r="D730" i="13"/>
  <c r="D729" i="13"/>
  <c r="D728" i="13"/>
  <c r="D727" i="13"/>
  <c r="D726" i="13"/>
  <c r="D725" i="13"/>
  <c r="D724" i="13"/>
  <c r="D723" i="13"/>
  <c r="D722" i="13"/>
  <c r="D721" i="13"/>
  <c r="D720" i="13"/>
  <c r="D719" i="13"/>
  <c r="D718" i="13"/>
  <c r="D717" i="13"/>
  <c r="D716" i="13"/>
  <c r="D714" i="13"/>
  <c r="D711" i="13"/>
  <c r="D705" i="13"/>
  <c r="D704" i="13"/>
  <c r="D701" i="13"/>
  <c r="D700" i="13"/>
  <c r="D697" i="13"/>
  <c r="D696" i="13"/>
  <c r="D695" i="13"/>
  <c r="D693" i="13"/>
  <c r="D692" i="13"/>
  <c r="D691" i="13"/>
  <c r="D690" i="13"/>
  <c r="D687" i="13"/>
  <c r="D686" i="13"/>
  <c r="D685" i="13"/>
  <c r="D684" i="13"/>
  <c r="D683" i="13"/>
  <c r="D682" i="13"/>
  <c r="D681" i="13"/>
  <c r="D680" i="13"/>
  <c r="D677" i="13"/>
  <c r="D676" i="13"/>
  <c r="D675" i="13"/>
  <c r="D674" i="13"/>
  <c r="D673" i="13"/>
  <c r="D670" i="13"/>
  <c r="D668" i="13"/>
  <c r="D667" i="13"/>
  <c r="D666" i="13"/>
  <c r="D664" i="13"/>
  <c r="D663" i="13"/>
  <c r="D662" i="13"/>
  <c r="D661" i="13"/>
  <c r="D660" i="13"/>
  <c r="D659" i="13"/>
  <c r="D658" i="13"/>
  <c r="D657" i="13"/>
  <c r="D656" i="13"/>
  <c r="D655" i="13"/>
  <c r="D654" i="13"/>
  <c r="D653" i="13"/>
  <c r="D652" i="13"/>
  <c r="D651" i="13"/>
  <c r="D650" i="13"/>
  <c r="D648" i="13"/>
  <c r="D647" i="13"/>
  <c r="D646" i="13"/>
  <c r="D645" i="13"/>
  <c r="D643" i="13"/>
  <c r="D641" i="13"/>
  <c r="D637" i="13"/>
  <c r="D636" i="13"/>
  <c r="D635" i="13"/>
  <c r="D632" i="13"/>
  <c r="D630" i="13"/>
  <c r="D628" i="13"/>
  <c r="D626" i="13"/>
  <c r="D624" i="13"/>
  <c r="D623" i="13"/>
  <c r="D621" i="13"/>
  <c r="D620" i="13"/>
  <c r="D616" i="13"/>
  <c r="D615" i="13"/>
  <c r="D612" i="13"/>
  <c r="D610" i="13"/>
  <c r="D609" i="13"/>
  <c r="D607" i="13"/>
  <c r="D606" i="13"/>
  <c r="D605" i="13"/>
  <c r="D604" i="13"/>
  <c r="D602" i="13"/>
  <c r="D601" i="13"/>
  <c r="D600" i="13"/>
  <c r="D599" i="13"/>
  <c r="D598" i="13"/>
  <c r="D597" i="13"/>
  <c r="D596" i="13"/>
  <c r="D594" i="13"/>
  <c r="D593" i="13"/>
  <c r="D591" i="13"/>
  <c r="D588" i="13"/>
  <c r="D586" i="13"/>
  <c r="D585" i="13"/>
  <c r="D584" i="13"/>
  <c r="D583" i="13"/>
  <c r="D582" i="13"/>
  <c r="D581" i="13"/>
  <c r="D579" i="13"/>
  <c r="D578" i="13"/>
  <c r="D575" i="13"/>
  <c r="D574" i="13"/>
  <c r="D573" i="13"/>
  <c r="D572" i="13"/>
  <c r="D569" i="13"/>
  <c r="D568" i="13"/>
  <c r="D563" i="13"/>
  <c r="D561" i="13"/>
  <c r="D560" i="13"/>
  <c r="D558" i="13"/>
  <c r="D556" i="13"/>
  <c r="D555" i="13"/>
  <c r="D553" i="13"/>
  <c r="D548" i="13"/>
  <c r="D546" i="13"/>
  <c r="D544" i="13"/>
  <c r="D543" i="13"/>
  <c r="D542" i="13"/>
  <c r="D540" i="13"/>
  <c r="D539" i="13"/>
  <c r="D534" i="13"/>
  <c r="D533" i="13"/>
  <c r="D532" i="13"/>
  <c r="D530" i="13"/>
  <c r="D529" i="13"/>
  <c r="D527" i="13"/>
  <c r="D525" i="13"/>
  <c r="D524" i="13"/>
  <c r="D523" i="13"/>
  <c r="D521" i="13"/>
  <c r="D520" i="13"/>
  <c r="D519" i="13"/>
  <c r="D517" i="13"/>
  <c r="D515" i="13"/>
  <c r="D514" i="13"/>
  <c r="D513" i="13"/>
  <c r="D512" i="13"/>
  <c r="D510" i="13"/>
  <c r="D509" i="13"/>
  <c r="D508" i="13"/>
  <c r="D507" i="13"/>
  <c r="D506" i="13"/>
  <c r="D504" i="13"/>
  <c r="D503" i="13"/>
  <c r="D502" i="13"/>
  <c r="D501" i="13"/>
  <c r="D500" i="13"/>
  <c r="D499" i="13"/>
  <c r="D498" i="13"/>
  <c r="D497" i="13"/>
  <c r="D496" i="13"/>
  <c r="D493" i="13"/>
  <c r="D492" i="13"/>
  <c r="D491" i="13"/>
  <c r="D490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0" i="13"/>
  <c r="D469" i="13"/>
  <c r="D468" i="13"/>
  <c r="D467" i="13"/>
  <c r="D465" i="13"/>
  <c r="D464" i="13"/>
  <c r="D462" i="13"/>
  <c r="D461" i="13"/>
  <c r="D458" i="13"/>
  <c r="D457" i="13"/>
  <c r="D456" i="13"/>
  <c r="D455" i="13"/>
  <c r="D454" i="13"/>
  <c r="D453" i="13"/>
  <c r="D452" i="13"/>
  <c r="D450" i="13"/>
  <c r="D448" i="13"/>
  <c r="D447" i="13"/>
  <c r="D446" i="13"/>
  <c r="D444" i="13"/>
  <c r="D442" i="13"/>
  <c r="D441" i="13"/>
  <c r="D440" i="13"/>
  <c r="D438" i="13"/>
  <c r="D437" i="13"/>
  <c r="D436" i="13"/>
  <c r="D435" i="13"/>
  <c r="D434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6" i="13"/>
  <c r="D415" i="13"/>
  <c r="D414" i="13"/>
  <c r="D413" i="13"/>
  <c r="D410" i="13"/>
  <c r="D409" i="13"/>
  <c r="D408" i="13"/>
  <c r="D407" i="13"/>
  <c r="D406" i="13"/>
  <c r="D405" i="13"/>
  <c r="D404" i="13"/>
  <c r="D403" i="13"/>
  <c r="D402" i="13"/>
  <c r="D400" i="13"/>
  <c r="D399" i="13"/>
  <c r="D398" i="13"/>
  <c r="D397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79" i="13"/>
  <c r="D377" i="13"/>
  <c r="D376" i="13"/>
  <c r="D375" i="13"/>
  <c r="D373" i="13"/>
  <c r="D372" i="13"/>
  <c r="D371" i="13"/>
  <c r="D370" i="13"/>
  <c r="D369" i="13"/>
  <c r="D368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1" i="13"/>
  <c r="D320" i="13"/>
  <c r="D319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0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0" i="13"/>
  <c r="D239" i="13"/>
  <c r="D238" i="13"/>
  <c r="D237" i="13"/>
  <c r="D236" i="13"/>
  <c r="D235" i="13"/>
  <c r="D233" i="13"/>
  <c r="D232" i="13"/>
  <c r="D229" i="13"/>
  <c r="D227" i="13"/>
  <c r="D225" i="13"/>
  <c r="D224" i="13"/>
  <c r="D223" i="13"/>
  <c r="D222" i="13"/>
  <c r="D221" i="13"/>
  <c r="D220" i="13"/>
  <c r="D218" i="13"/>
  <c r="D216" i="13"/>
  <c r="D215" i="13"/>
  <c r="D214" i="13"/>
  <c r="D213" i="13"/>
  <c r="D212" i="13"/>
  <c r="D211" i="13"/>
  <c r="D208" i="13"/>
  <c r="D207" i="13"/>
  <c r="D204" i="13"/>
  <c r="D203" i="13"/>
  <c r="D202" i="13"/>
  <c r="D201" i="13"/>
  <c r="D200" i="13"/>
  <c r="D197" i="13"/>
  <c r="D194" i="13"/>
  <c r="D192" i="13"/>
  <c r="D191" i="13"/>
  <c r="D190" i="13"/>
  <c r="D189" i="13"/>
  <c r="D188" i="13"/>
  <c r="D184" i="13"/>
  <c r="D181" i="13"/>
  <c r="D179" i="13"/>
  <c r="D178" i="13"/>
  <c r="D174" i="13"/>
  <c r="D173" i="13"/>
  <c r="D172" i="13"/>
  <c r="D170" i="13"/>
  <c r="D169" i="13"/>
  <c r="D168" i="13"/>
  <c r="D166" i="13"/>
  <c r="D165" i="13"/>
  <c r="D164" i="13"/>
  <c r="D163" i="13"/>
  <c r="D162" i="13"/>
  <c r="D161" i="13"/>
  <c r="D160" i="13"/>
  <c r="D159" i="13"/>
  <c r="D157" i="13"/>
  <c r="D156" i="13"/>
  <c r="D155" i="13"/>
  <c r="D154" i="13"/>
  <c r="D152" i="13"/>
  <c r="D151" i="13"/>
  <c r="D150" i="13"/>
  <c r="D148" i="13"/>
  <c r="D147" i="13"/>
  <c r="D144" i="13"/>
  <c r="D143" i="13"/>
  <c r="D142" i="13"/>
  <c r="D141" i="13"/>
  <c r="D140" i="13"/>
  <c r="D138" i="13"/>
  <c r="D137" i="13"/>
  <c r="D136" i="13"/>
  <c r="D135" i="13"/>
  <c r="D134" i="13"/>
  <c r="D133" i="13"/>
  <c r="D131" i="13"/>
  <c r="D130" i="13"/>
  <c r="D129" i="13"/>
  <c r="D128" i="13"/>
  <c r="D126" i="13"/>
  <c r="D125" i="13"/>
  <c r="D124" i="13"/>
  <c r="D123" i="13"/>
  <c r="D121" i="13"/>
  <c r="D120" i="13"/>
  <c r="D119" i="13"/>
  <c r="D118" i="13"/>
  <c r="D117" i="13"/>
  <c r="D116" i="13"/>
  <c r="D115" i="13"/>
  <c r="D114" i="13"/>
  <c r="D112" i="13"/>
  <c r="D111" i="13"/>
  <c r="D110" i="13"/>
  <c r="D109" i="13"/>
  <c r="D108" i="13"/>
  <c r="D107" i="13"/>
  <c r="D106" i="13"/>
  <c r="D104" i="13"/>
  <c r="D103" i="13"/>
  <c r="D102" i="13"/>
  <c r="D101" i="13"/>
  <c r="D100" i="13"/>
  <c r="D99" i="13"/>
  <c r="D98" i="13"/>
  <c r="D97" i="13"/>
  <c r="D95" i="13"/>
  <c r="D93" i="13"/>
  <c r="D92" i="13"/>
  <c r="D91" i="13"/>
  <c r="D90" i="13"/>
  <c r="D89" i="13"/>
  <c r="D87" i="13"/>
  <c r="D86" i="13"/>
  <c r="D84" i="13"/>
  <c r="D83" i="13"/>
  <c r="D82" i="13"/>
  <c r="D79" i="13"/>
  <c r="D78" i="13"/>
  <c r="D77" i="13"/>
  <c r="D75" i="13"/>
  <c r="D74" i="13"/>
  <c r="D73" i="13"/>
  <c r="D72" i="13"/>
  <c r="D71" i="13"/>
  <c r="D69" i="13"/>
  <c r="D68" i="13"/>
  <c r="D66" i="13"/>
  <c r="D65" i="13"/>
  <c r="D64" i="13"/>
  <c r="D63" i="13"/>
  <c r="D61" i="13"/>
  <c r="D60" i="13"/>
  <c r="D59" i="13"/>
  <c r="D57" i="13"/>
  <c r="D56" i="13"/>
  <c r="D55" i="13"/>
  <c r="D54" i="13"/>
  <c r="D53" i="13"/>
  <c r="D51" i="13"/>
  <c r="D49" i="13"/>
  <c r="D47" i="13"/>
  <c r="D46" i="13"/>
  <c r="D45" i="13"/>
  <c r="D44" i="13"/>
  <c r="D43" i="13"/>
  <c r="D42" i="13"/>
  <c r="D40" i="13"/>
  <c r="D39" i="13"/>
  <c r="D38" i="13"/>
  <c r="D37" i="13"/>
  <c r="D36" i="13"/>
  <c r="D35" i="13"/>
  <c r="D34" i="13"/>
  <c r="D33" i="13"/>
  <c r="D32" i="13"/>
  <c r="D30" i="13"/>
  <c r="D28" i="13"/>
  <c r="D27" i="13"/>
  <c r="D26" i="13"/>
  <c r="D25" i="13"/>
  <c r="D24" i="13"/>
  <c r="D23" i="13"/>
  <c r="D22" i="13"/>
  <c r="D21" i="13"/>
  <c r="D20" i="13"/>
  <c r="D18" i="13"/>
  <c r="D15" i="13"/>
  <c r="D14" i="13"/>
  <c r="D13" i="13"/>
  <c r="D12" i="13"/>
  <c r="D11" i="13"/>
  <c r="D10" i="13"/>
  <c r="D9" i="13"/>
  <c r="D8" i="13"/>
  <c r="D7" i="13"/>
  <c r="D6" i="13"/>
  <c r="D5" i="13"/>
  <c r="D3" i="13"/>
  <c r="D2" i="13"/>
  <c r="K19" i="10"/>
  <c r="K18" i="10"/>
  <c r="J18" i="10"/>
  <c r="K17" i="10"/>
  <c r="J17" i="10"/>
  <c r="K4" i="10"/>
  <c r="G127" i="10"/>
  <c r="G263" i="10"/>
  <c r="G308" i="10"/>
  <c r="G348" i="10"/>
  <c r="G380" i="10"/>
  <c r="G396" i="10"/>
  <c r="G407" i="10"/>
  <c r="G439" i="10"/>
  <c r="G449" i="10"/>
  <c r="G465" i="10"/>
  <c r="G492" i="10"/>
  <c r="G507" i="10"/>
  <c r="G517" i="10"/>
  <c r="G535" i="10"/>
  <c r="G543" i="10"/>
  <c r="G549" i="10"/>
  <c r="G565" i="10"/>
  <c r="G570" i="10"/>
  <c r="G578" i="10"/>
  <c r="G591" i="10"/>
  <c r="G599" i="10"/>
  <c r="G607" i="10"/>
  <c r="G620" i="10"/>
  <c r="G626" i="10"/>
  <c r="G630" i="10"/>
  <c r="G642" i="10"/>
  <c r="G646" i="10"/>
  <c r="G652" i="10"/>
  <c r="G662" i="10"/>
  <c r="G668" i="10"/>
  <c r="G674" i="10"/>
  <c r="G684" i="10"/>
  <c r="G689" i="10"/>
  <c r="G692" i="10"/>
  <c r="G700" i="10"/>
  <c r="G702" i="10"/>
  <c r="G706" i="10"/>
  <c r="G713" i="10"/>
  <c r="G717" i="10"/>
  <c r="G721" i="10"/>
  <c r="G728" i="10"/>
  <c r="G732" i="10"/>
  <c r="G734" i="10"/>
  <c r="G742" i="10"/>
  <c r="G745" i="10"/>
  <c r="G749" i="10"/>
  <c r="G756" i="10"/>
  <c r="G760" i="10"/>
  <c r="G764" i="10"/>
  <c r="G770" i="10"/>
  <c r="G774" i="10"/>
  <c r="G777" i="10"/>
  <c r="G785" i="10"/>
  <c r="G788" i="10"/>
  <c r="G792" i="10"/>
  <c r="G798" i="10"/>
  <c r="G802" i="10"/>
  <c r="G806" i="10"/>
  <c r="G813" i="10"/>
  <c r="G817" i="10"/>
  <c r="G820" i="10"/>
  <c r="G828" i="10"/>
  <c r="G830" i="10"/>
  <c r="G834" i="10"/>
  <c r="G841" i="10"/>
  <c r="G845" i="10"/>
  <c r="G849" i="10"/>
  <c r="G856" i="10"/>
  <c r="G860" i="10"/>
  <c r="G862" i="10"/>
  <c r="G870" i="10"/>
  <c r="G873" i="10"/>
  <c r="G877" i="10"/>
  <c r="G884" i="10"/>
  <c r="G888" i="10"/>
  <c r="G892" i="10"/>
  <c r="G898" i="10"/>
  <c r="G902" i="10"/>
  <c r="G905" i="10"/>
  <c r="G913" i="10"/>
  <c r="G916" i="10"/>
  <c r="G920" i="10"/>
  <c r="G926" i="10"/>
  <c r="G930" i="10"/>
  <c r="G934" i="10"/>
  <c r="G941" i="10"/>
  <c r="G945" i="10"/>
  <c r="G948" i="10"/>
  <c r="G956" i="10"/>
  <c r="G958" i="10"/>
  <c r="G962" i="10"/>
  <c r="G969" i="10"/>
  <c r="G973" i="10"/>
  <c r="G977" i="10"/>
  <c r="G982" i="10"/>
  <c r="G985" i="10"/>
  <c r="G986" i="10"/>
  <c r="G990" i="10"/>
  <c r="G992" i="10"/>
  <c r="G993" i="10"/>
  <c r="G997" i="10"/>
  <c r="G998" i="10"/>
  <c r="G1001" i="10"/>
  <c r="G1004" i="10"/>
  <c r="G1006" i="10"/>
  <c r="G1008" i="10"/>
  <c r="G1012" i="10"/>
  <c r="G1013" i="10"/>
  <c r="G1014" i="10"/>
  <c r="G1018" i="10"/>
  <c r="G1020" i="10"/>
  <c r="G1022" i="10"/>
  <c r="G1025" i="10"/>
  <c r="G1028" i="10"/>
  <c r="G1029" i="10"/>
  <c r="G1033" i="10"/>
  <c r="G1034" i="10"/>
  <c r="G1036" i="10"/>
  <c r="G1040" i="10"/>
  <c r="G1041" i="10"/>
  <c r="G1044" i="10"/>
  <c r="G1046" i="10"/>
  <c r="G1049" i="10"/>
  <c r="G1050" i="10"/>
  <c r="G1054" i="10"/>
  <c r="G1056" i="10"/>
  <c r="G1057" i="10"/>
  <c r="G1061" i="10"/>
  <c r="G1062" i="10"/>
  <c r="G1065" i="10"/>
  <c r="G1068" i="10"/>
  <c r="G1070" i="10"/>
  <c r="G1072" i="10"/>
  <c r="G1076" i="10"/>
  <c r="G1077" i="10"/>
  <c r="G1078" i="10"/>
  <c r="G1082" i="10"/>
  <c r="G1084" i="10"/>
  <c r="G1086" i="10"/>
  <c r="G1089" i="10"/>
  <c r="G1092" i="10"/>
  <c r="G1093" i="10"/>
  <c r="G1097" i="10"/>
  <c r="G1098" i="10"/>
  <c r="G1100" i="10"/>
  <c r="G1102" i="10"/>
  <c r="G1104" i="10"/>
  <c r="G1105" i="10"/>
  <c r="G1107" i="10"/>
  <c r="G1108" i="10"/>
  <c r="G1109" i="10"/>
  <c r="G1111" i="10"/>
  <c r="G1112" i="10"/>
  <c r="G1113" i="10"/>
  <c r="G1115" i="10"/>
  <c r="G1116" i="10"/>
  <c r="G1117" i="10"/>
  <c r="G1119" i="10"/>
  <c r="G1120" i="10"/>
  <c r="G1121" i="10"/>
  <c r="G1123" i="10"/>
  <c r="G1124" i="10"/>
  <c r="G1125" i="10"/>
  <c r="G1127" i="10"/>
  <c r="G1128" i="10"/>
  <c r="G1129" i="10"/>
  <c r="G1131" i="10"/>
  <c r="G1132" i="10"/>
  <c r="G1133" i="10"/>
  <c r="G1135" i="10"/>
  <c r="G1136" i="10"/>
  <c r="G1137" i="10"/>
  <c r="G1139" i="10"/>
  <c r="G1140" i="10"/>
  <c r="G1141" i="10"/>
  <c r="G1143" i="10"/>
  <c r="G1144" i="10"/>
  <c r="G1145" i="10"/>
  <c r="G1147" i="10"/>
  <c r="G1148" i="10"/>
  <c r="G1149" i="10"/>
  <c r="G1151" i="10"/>
  <c r="G1152" i="10"/>
  <c r="G1153" i="10"/>
  <c r="G1155" i="10"/>
  <c r="G1156" i="10"/>
  <c r="G1157" i="10"/>
  <c r="G1159" i="10"/>
  <c r="G1160" i="10"/>
  <c r="G1161" i="10"/>
  <c r="G1163" i="10"/>
  <c r="G1164" i="10"/>
  <c r="G1165" i="10"/>
  <c r="G1167" i="10"/>
  <c r="G1168" i="10"/>
  <c r="G1169" i="10"/>
  <c r="G1171" i="10"/>
  <c r="G1172" i="10"/>
  <c r="G1173" i="10"/>
  <c r="G1175" i="10"/>
  <c r="G1176" i="10"/>
  <c r="G1177" i="10"/>
  <c r="G1179" i="10"/>
  <c r="G1180" i="10"/>
  <c r="G1181" i="10"/>
  <c r="G1183" i="10"/>
  <c r="G1184" i="10"/>
  <c r="G1185" i="10"/>
  <c r="G1187" i="10"/>
  <c r="G1188" i="10"/>
  <c r="G1189" i="10"/>
  <c r="G1191" i="10"/>
  <c r="G1192" i="10"/>
  <c r="G1193" i="10"/>
  <c r="G1195" i="10"/>
  <c r="G1196" i="10"/>
  <c r="G1197" i="10"/>
  <c r="G1199" i="10"/>
  <c r="G1200" i="10"/>
  <c r="G1201" i="10"/>
  <c r="G1203" i="10"/>
  <c r="G1204" i="10"/>
  <c r="G1205" i="10"/>
  <c r="G1207" i="10"/>
  <c r="G1208" i="10"/>
  <c r="G1209" i="10"/>
  <c r="G1211" i="10"/>
  <c r="G1212" i="10"/>
  <c r="G1213" i="10"/>
  <c r="G1215" i="10"/>
  <c r="G1216" i="10"/>
  <c r="G1217" i="10"/>
  <c r="G1219" i="10"/>
  <c r="G1220" i="10"/>
  <c r="G1221" i="10"/>
  <c r="G1223" i="10"/>
  <c r="G1224" i="10"/>
  <c r="G1225" i="10"/>
  <c r="G1227" i="10"/>
  <c r="G1228" i="10"/>
  <c r="G1229" i="10"/>
  <c r="G1231" i="10"/>
  <c r="G1232" i="10"/>
  <c r="G1233" i="10"/>
  <c r="G1235" i="10"/>
  <c r="G1236" i="10"/>
  <c r="G1237" i="10"/>
  <c r="G1239" i="10"/>
  <c r="G1240" i="10"/>
  <c r="G1241" i="10"/>
  <c r="G1243" i="10"/>
  <c r="G1244" i="10"/>
  <c r="G1245" i="10"/>
  <c r="G1247" i="10"/>
  <c r="G1248" i="10"/>
  <c r="G1249" i="10"/>
  <c r="G1250" i="10"/>
  <c r="G1251" i="10"/>
  <c r="G1252" i="10"/>
  <c r="G1253" i="10"/>
  <c r="G1254" i="10"/>
  <c r="G1255" i="10"/>
  <c r="G1256" i="10"/>
  <c r="G1257" i="10"/>
  <c r="G1258" i="10"/>
  <c r="G1259" i="10"/>
  <c r="G1260" i="10"/>
  <c r="G1261" i="10"/>
  <c r="G1262" i="10"/>
  <c r="G1263" i="10"/>
  <c r="G1264" i="10"/>
  <c r="G1265" i="10"/>
  <c r="G1266" i="10"/>
  <c r="G1267" i="10"/>
  <c r="G1268" i="10"/>
  <c r="G1269" i="10"/>
  <c r="G1270" i="10"/>
  <c r="G1271" i="10"/>
  <c r="G1272" i="10"/>
  <c r="G1273" i="10"/>
  <c r="G1274" i="10"/>
  <c r="G1275" i="10"/>
  <c r="G1276" i="10"/>
  <c r="G1277" i="10"/>
  <c r="G1278" i="10"/>
  <c r="G1279" i="10"/>
  <c r="G1280" i="10"/>
  <c r="G1281" i="10"/>
  <c r="G1282" i="10"/>
  <c r="G1283" i="10"/>
  <c r="G1284" i="10"/>
  <c r="G1285" i="10"/>
  <c r="G1286" i="10"/>
  <c r="G1287" i="10"/>
  <c r="G1288" i="10"/>
  <c r="G1289" i="10"/>
  <c r="G1290" i="10"/>
  <c r="G1291" i="10"/>
  <c r="G1292" i="10"/>
  <c r="G1293" i="10"/>
  <c r="G1294" i="10"/>
  <c r="G1295" i="10"/>
  <c r="G1296" i="10"/>
  <c r="G1297" i="10"/>
  <c r="G1298" i="10"/>
  <c r="G1299" i="10"/>
  <c r="G1300" i="10"/>
  <c r="G1301" i="10"/>
  <c r="G1302" i="10"/>
  <c r="G1303" i="10"/>
  <c r="G1304" i="10"/>
  <c r="G1305" i="10"/>
  <c r="G1306" i="10"/>
  <c r="G1307" i="10"/>
  <c r="G1308" i="10"/>
  <c r="G1309" i="10"/>
  <c r="G1310" i="10"/>
  <c r="G1311" i="10"/>
  <c r="G1312" i="10"/>
  <c r="G1313" i="10"/>
  <c r="G1314" i="10"/>
  <c r="G1315" i="10"/>
  <c r="G1316" i="10"/>
  <c r="G1317" i="10"/>
  <c r="G1318" i="10"/>
  <c r="G1319" i="10"/>
  <c r="G1320" i="10"/>
  <c r="G1321" i="10"/>
  <c r="G1322" i="10"/>
  <c r="G1323" i="10"/>
  <c r="G1324" i="10"/>
  <c r="G1325" i="10"/>
  <c r="G1326" i="10"/>
  <c r="G1327" i="10"/>
  <c r="G1328" i="10"/>
  <c r="G1329" i="10"/>
  <c r="G1330" i="10"/>
  <c r="G1331" i="10"/>
  <c r="G1332" i="10"/>
  <c r="G1333" i="10"/>
  <c r="G1334" i="10"/>
  <c r="G1335" i="10"/>
  <c r="G1336" i="10"/>
  <c r="G1337" i="10"/>
  <c r="G1338" i="10"/>
  <c r="G1339" i="10"/>
  <c r="G1340" i="10"/>
  <c r="G1341" i="10"/>
  <c r="G1342" i="10"/>
  <c r="G1343" i="10"/>
  <c r="G1344" i="10"/>
  <c r="G1345" i="10"/>
  <c r="G1346" i="10"/>
  <c r="G1347" i="10"/>
  <c r="G1348" i="10"/>
  <c r="G1349" i="10"/>
  <c r="G1350" i="10"/>
  <c r="G1351" i="10"/>
  <c r="G1352" i="10"/>
  <c r="G1353" i="10"/>
  <c r="G1354" i="10"/>
  <c r="G1355" i="10"/>
  <c r="G1356" i="10"/>
  <c r="G1357" i="10"/>
  <c r="G1358" i="10"/>
  <c r="G1359" i="10"/>
  <c r="G1360" i="10"/>
  <c r="G1361" i="10"/>
  <c r="G1362" i="10"/>
  <c r="G1363" i="10"/>
  <c r="G1364" i="10"/>
  <c r="G1365" i="10"/>
  <c r="G1366" i="10"/>
  <c r="G1367" i="10"/>
  <c r="G1368" i="10"/>
  <c r="G1369" i="10"/>
  <c r="G1370" i="10"/>
  <c r="G1371" i="10"/>
  <c r="G1372" i="10"/>
  <c r="G1373" i="10"/>
  <c r="G1374" i="10"/>
  <c r="G1375" i="10"/>
  <c r="G1376" i="10"/>
  <c r="G1377" i="10"/>
  <c r="G1378" i="10"/>
  <c r="G1379" i="10"/>
  <c r="G1380" i="10"/>
  <c r="G1381" i="10"/>
  <c r="G1382" i="10"/>
  <c r="G1383" i="10"/>
  <c r="G1384" i="10"/>
  <c r="G1385" i="10"/>
  <c r="G1386" i="10"/>
  <c r="G1387" i="10"/>
  <c r="G1388" i="10"/>
  <c r="G1389" i="10"/>
  <c r="G1390" i="10"/>
  <c r="G1391" i="10"/>
  <c r="G1392" i="10"/>
  <c r="G1393" i="10"/>
  <c r="G1394" i="10"/>
  <c r="G1395" i="10"/>
  <c r="G1396" i="10"/>
  <c r="G1397" i="10"/>
  <c r="G1398" i="10"/>
  <c r="G1399" i="10"/>
  <c r="G1400" i="10"/>
  <c r="G1401" i="10"/>
  <c r="G1402" i="10"/>
  <c r="G1403" i="10"/>
  <c r="G1404" i="10"/>
  <c r="G1405" i="10"/>
  <c r="G1406" i="10"/>
  <c r="G1407" i="10"/>
  <c r="G1408" i="10"/>
  <c r="G1409" i="10"/>
  <c r="G1410" i="10"/>
  <c r="G1411" i="10"/>
  <c r="G1412" i="10"/>
  <c r="G1413" i="10"/>
  <c r="G1414" i="10"/>
  <c r="G1415" i="10"/>
  <c r="G1416" i="10"/>
  <c r="G1417" i="10"/>
  <c r="G1418" i="10"/>
  <c r="G1419" i="10"/>
  <c r="G1420" i="10"/>
  <c r="G1421" i="10"/>
  <c r="G1422" i="10"/>
  <c r="G1423" i="10"/>
  <c r="G1424" i="10"/>
  <c r="G1425" i="10"/>
  <c r="G1426" i="10"/>
  <c r="G1427" i="10"/>
  <c r="G1428" i="10"/>
  <c r="G1429" i="10"/>
  <c r="G1430" i="10"/>
  <c r="G1431" i="10"/>
  <c r="G1432" i="10"/>
  <c r="G1433" i="10"/>
  <c r="G1434" i="10"/>
  <c r="G1435" i="10"/>
  <c r="G1436" i="10"/>
  <c r="G1437" i="10"/>
  <c r="G1438" i="10"/>
  <c r="G1439" i="10"/>
  <c r="G1440" i="10"/>
  <c r="G1441" i="10"/>
  <c r="G1442" i="10"/>
  <c r="G1443" i="10"/>
  <c r="G1444" i="10"/>
  <c r="G1445" i="10"/>
  <c r="G1446" i="10"/>
  <c r="G1447" i="10"/>
  <c r="G1448" i="10"/>
  <c r="G1449" i="10"/>
  <c r="G1450" i="10"/>
  <c r="G1451" i="10"/>
  <c r="G1452" i="10"/>
  <c r="G1453" i="10"/>
  <c r="G1454" i="10"/>
  <c r="G1455" i="10"/>
  <c r="G1456" i="10"/>
  <c r="G1457" i="10"/>
  <c r="G1458" i="10"/>
  <c r="G1459" i="10"/>
  <c r="G1460" i="10"/>
  <c r="G1461" i="10"/>
  <c r="G1462" i="10"/>
  <c r="G1463" i="10"/>
  <c r="G1464" i="10"/>
  <c r="G1465" i="10"/>
  <c r="G1466" i="10"/>
  <c r="G1467" i="10"/>
  <c r="G1468" i="10"/>
  <c r="G1469" i="10"/>
  <c r="G1470" i="10"/>
  <c r="G1471" i="10"/>
  <c r="G1472" i="10"/>
  <c r="G1473" i="10"/>
  <c r="G1474" i="10"/>
  <c r="G1475" i="10"/>
  <c r="G1476" i="10"/>
  <c r="G1477" i="10"/>
  <c r="G1478" i="10"/>
  <c r="G1479" i="10"/>
  <c r="G1480" i="10"/>
  <c r="G1481" i="10"/>
  <c r="G1482" i="10"/>
  <c r="G1483" i="10"/>
  <c r="G1484" i="10"/>
  <c r="G1485" i="10"/>
  <c r="G1486" i="10"/>
  <c r="G1487" i="10"/>
  <c r="G1488" i="10"/>
  <c r="G1489" i="10"/>
  <c r="G1490" i="10"/>
  <c r="G1491" i="10"/>
  <c r="G1492" i="10"/>
  <c r="G1493" i="10"/>
  <c r="G1494" i="10"/>
  <c r="G1495" i="10"/>
  <c r="G1496" i="10"/>
  <c r="G1497" i="10"/>
  <c r="G1498" i="10"/>
  <c r="G1499" i="10"/>
  <c r="G1500" i="10"/>
  <c r="G1501" i="10"/>
  <c r="G1502" i="10"/>
  <c r="G1503" i="10"/>
  <c r="G1504" i="10"/>
  <c r="G1505" i="10"/>
  <c r="G1506" i="10"/>
  <c r="G1507" i="10"/>
  <c r="G1508" i="10"/>
  <c r="G1509" i="10"/>
  <c r="G1510" i="10"/>
  <c r="G1511" i="10"/>
  <c r="G1512" i="10"/>
  <c r="G1513" i="10"/>
  <c r="G1514" i="10"/>
  <c r="G1515" i="10"/>
  <c r="G1516" i="10"/>
  <c r="G1517" i="10"/>
  <c r="G1518" i="10"/>
  <c r="G1519" i="10"/>
  <c r="G1520" i="10"/>
  <c r="G1521" i="10"/>
  <c r="G1522" i="10"/>
  <c r="G1523" i="10"/>
  <c r="G1524" i="10"/>
  <c r="G1525" i="10"/>
  <c r="G1526" i="10"/>
  <c r="G1527" i="10"/>
  <c r="G1528" i="10"/>
  <c r="G1529" i="10"/>
  <c r="G1530" i="10"/>
  <c r="G1531" i="10"/>
  <c r="G2" i="10"/>
  <c r="C957" i="10"/>
  <c r="C1866" i="10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5" i="10" l="1"/>
  <c r="G39" i="10"/>
  <c r="G199" i="10"/>
  <c r="G280" i="10"/>
  <c r="G336" i="10"/>
  <c r="G369" i="10"/>
  <c r="G391" i="10"/>
  <c r="G412" i="10"/>
  <c r="G433" i="10"/>
  <c r="G455" i="10"/>
  <c r="G476" i="10"/>
  <c r="G497" i="10"/>
  <c r="G513" i="10"/>
  <c r="G528" i="10"/>
  <c r="G541" i="10"/>
  <c r="G551" i="10"/>
  <c r="G562" i="10"/>
  <c r="G573" i="10"/>
  <c r="G583" i="10"/>
  <c r="G594" i="10"/>
  <c r="G605" i="10"/>
  <c r="G615" i="10"/>
  <c r="G624" i="10"/>
  <c r="G632" i="10"/>
  <c r="G640" i="10"/>
  <c r="G648" i="10"/>
  <c r="G656" i="10"/>
  <c r="G664" i="10"/>
  <c r="G672" i="10"/>
  <c r="G680" i="10"/>
  <c r="G688" i="10"/>
  <c r="G693" i="10"/>
  <c r="G698" i="10"/>
  <c r="G704" i="10"/>
  <c r="G709" i="10"/>
  <c r="G714" i="10"/>
  <c r="G720" i="10"/>
  <c r="G725" i="10"/>
  <c r="G730" i="10"/>
  <c r="G736" i="10"/>
  <c r="G741" i="10"/>
  <c r="G746" i="10"/>
  <c r="G752" i="10"/>
  <c r="G757" i="10"/>
  <c r="G762" i="10"/>
  <c r="G768" i="10"/>
  <c r="G773" i="10"/>
  <c r="G778" i="10"/>
  <c r="G784" i="10"/>
  <c r="G789" i="10"/>
  <c r="G794" i="10"/>
  <c r="G800" i="10"/>
  <c r="G805" i="10"/>
  <c r="G810" i="10"/>
  <c r="G816" i="10"/>
  <c r="G821" i="10"/>
  <c r="G826" i="10"/>
  <c r="G832" i="10"/>
  <c r="G837" i="10"/>
  <c r="G842" i="10"/>
  <c r="G848" i="10"/>
  <c r="G853" i="10"/>
  <c r="G858" i="10"/>
  <c r="G864" i="10"/>
  <c r="G869" i="10"/>
  <c r="G874" i="10"/>
  <c r="G880" i="10"/>
  <c r="G885" i="10"/>
  <c r="G890" i="10"/>
  <c r="G896" i="10"/>
  <c r="G901" i="10"/>
  <c r="G906" i="10"/>
  <c r="G912" i="10"/>
  <c r="G917" i="10"/>
  <c r="G922" i="10"/>
  <c r="G928" i="10"/>
  <c r="G933" i="10"/>
  <c r="G938" i="10"/>
  <c r="G944" i="10"/>
  <c r="G949" i="10"/>
  <c r="G954" i="10"/>
  <c r="G960" i="10"/>
  <c r="G965" i="10"/>
  <c r="G970" i="10"/>
  <c r="G976" i="10"/>
  <c r="G83" i="10"/>
  <c r="G240" i="10"/>
  <c r="G323" i="10"/>
  <c r="G375" i="10"/>
  <c r="G401" i="10"/>
  <c r="G428" i="10"/>
  <c r="G460" i="10"/>
  <c r="G487" i="10"/>
  <c r="G511" i="10"/>
  <c r="G532" i="10"/>
  <c r="G546" i="10"/>
  <c r="G559" i="10"/>
  <c r="G575" i="10"/>
  <c r="G589" i="10"/>
  <c r="G602" i="10"/>
  <c r="G618" i="10"/>
  <c r="G628" i="10"/>
  <c r="G638" i="10"/>
  <c r="G650" i="10"/>
  <c r="G660" i="10"/>
  <c r="G670" i="10"/>
  <c r="G682" i="10"/>
  <c r="G690" i="10"/>
  <c r="G697" i="10"/>
  <c r="G705" i="10"/>
  <c r="G712" i="10"/>
  <c r="G718" i="10"/>
  <c r="G726" i="10"/>
  <c r="G733" i="10"/>
  <c r="G740" i="10"/>
  <c r="G748" i="10"/>
  <c r="G754" i="10"/>
  <c r="G761" i="10"/>
  <c r="G769" i="10"/>
  <c r="G776" i="10"/>
  <c r="G782" i="10"/>
  <c r="G790" i="10"/>
  <c r="G797" i="10"/>
  <c r="G804" i="10"/>
  <c r="G812" i="10"/>
  <c r="G818" i="10"/>
  <c r="G825" i="10"/>
  <c r="G833" i="10"/>
  <c r="G840" i="10"/>
  <c r="G846" i="10"/>
  <c r="G854" i="10"/>
  <c r="G861" i="10"/>
  <c r="G868" i="10"/>
  <c r="G876" i="10"/>
  <c r="G882" i="10"/>
  <c r="G889" i="10"/>
  <c r="G897" i="10"/>
  <c r="G904" i="10"/>
  <c r="G910" i="10"/>
  <c r="G918" i="10"/>
  <c r="G925" i="10"/>
  <c r="G932" i="10"/>
  <c r="G940" i="10"/>
  <c r="G946" i="10"/>
  <c r="G953" i="10"/>
  <c r="G961" i="10"/>
  <c r="G968" i="10"/>
  <c r="G974" i="10"/>
  <c r="G981" i="10"/>
  <c r="G167" i="10"/>
  <c r="G294" i="10"/>
  <c r="G359" i="10"/>
  <c r="G385" i="10"/>
  <c r="G417" i="10"/>
  <c r="G444" i="10"/>
  <c r="G471" i="10"/>
  <c r="G503" i="10"/>
  <c r="G521" i="10"/>
  <c r="G538" i="10"/>
  <c r="G554" i="10"/>
  <c r="G567" i="10"/>
  <c r="G581" i="10"/>
  <c r="G597" i="10"/>
  <c r="G610" i="10"/>
  <c r="G622" i="10"/>
  <c r="G634" i="10"/>
  <c r="G644" i="10"/>
  <c r="G654" i="10"/>
  <c r="G666" i="10"/>
  <c r="G676" i="10"/>
  <c r="G686" i="10"/>
  <c r="G694" i="10"/>
  <c r="G701" i="10"/>
  <c r="G708" i="10"/>
  <c r="G716" i="10"/>
  <c r="G722" i="10"/>
  <c r="G729" i="10"/>
  <c r="G737" i="10"/>
  <c r="G744" i="10"/>
  <c r="G750" i="10"/>
  <c r="G758" i="10"/>
  <c r="G765" i="10"/>
  <c r="G772" i="10"/>
  <c r="G780" i="10"/>
  <c r="G786" i="10"/>
  <c r="G793" i="10"/>
  <c r="G801" i="10"/>
  <c r="G808" i="10"/>
  <c r="G814" i="10"/>
  <c r="G822" i="10"/>
  <c r="G829" i="10"/>
  <c r="G836" i="10"/>
  <c r="G844" i="10"/>
  <c r="G850" i="10"/>
  <c r="G857" i="10"/>
  <c r="G865" i="10"/>
  <c r="G872" i="10"/>
  <c r="G878" i="10"/>
  <c r="G886" i="10"/>
  <c r="G893" i="10"/>
  <c r="G900" i="10"/>
  <c r="G908" i="10"/>
  <c r="G914" i="10"/>
  <c r="G921" i="10"/>
  <c r="G929" i="10"/>
  <c r="G936" i="10"/>
  <c r="G942" i="10"/>
  <c r="G950" i="10"/>
  <c r="G957" i="10"/>
  <c r="G964" i="10"/>
  <c r="G972" i="10"/>
  <c r="G978" i="10"/>
  <c r="G984" i="10"/>
  <c r="G989" i="10"/>
  <c r="G994" i="10"/>
  <c r="G1000" i="10"/>
  <c r="G1005" i="10"/>
  <c r="G1010" i="10"/>
  <c r="G1016" i="10"/>
  <c r="G1021" i="10"/>
  <c r="G1026" i="10"/>
  <c r="G1032" i="10"/>
  <c r="G1037" i="10"/>
  <c r="G1042" i="10"/>
  <c r="G1048" i="10"/>
  <c r="G1053" i="10"/>
  <c r="G1058" i="10"/>
  <c r="G1064" i="10"/>
  <c r="G1069" i="10"/>
  <c r="G1074" i="10"/>
  <c r="G1080" i="10"/>
  <c r="G1085" i="10"/>
  <c r="G1090" i="10"/>
  <c r="G1096" i="10"/>
  <c r="G1246" i="10"/>
  <c r="G1242" i="10"/>
  <c r="G1238" i="10"/>
  <c r="G1234" i="10"/>
  <c r="G1230" i="10"/>
  <c r="G1226" i="10"/>
  <c r="G1222" i="10"/>
  <c r="G1218" i="10"/>
  <c r="G1214" i="10"/>
  <c r="G1210" i="10"/>
  <c r="G1206" i="10"/>
  <c r="G1202" i="10"/>
  <c r="G1198" i="10"/>
  <c r="G1194" i="10"/>
  <c r="G1190" i="10"/>
  <c r="G1186" i="10"/>
  <c r="G1182" i="10"/>
  <c r="G1178" i="10"/>
  <c r="G1174" i="10"/>
  <c r="G1170" i="10"/>
  <c r="G1166" i="10"/>
  <c r="G1162" i="10"/>
  <c r="G1158" i="10"/>
  <c r="G1154" i="10"/>
  <c r="G1150" i="10"/>
  <c r="G1146" i="10"/>
  <c r="G1142" i="10"/>
  <c r="G1138" i="10"/>
  <c r="G1134" i="10"/>
  <c r="G1130" i="10"/>
  <c r="G1126" i="10"/>
  <c r="G1122" i="10"/>
  <c r="G1118" i="10"/>
  <c r="G1114" i="10"/>
  <c r="G1110" i="10"/>
  <c r="G1106" i="10"/>
  <c r="G1101" i="10"/>
  <c r="G1094" i="10"/>
  <c r="G1088" i="10"/>
  <c r="G1081" i="10"/>
  <c r="G1073" i="10"/>
  <c r="G1066" i="10"/>
  <c r="G1060" i="10"/>
  <c r="G1052" i="10"/>
  <c r="G1045" i="10"/>
  <c r="G1038" i="10"/>
  <c r="G1030" i="10"/>
  <c r="G1024" i="10"/>
  <c r="G1017" i="10"/>
  <c r="G1009" i="10"/>
  <c r="G1002" i="10"/>
  <c r="G996" i="10"/>
  <c r="G988" i="10"/>
  <c r="G980" i="10"/>
  <c r="G966" i="10"/>
  <c r="G952" i="10"/>
  <c r="G937" i="10"/>
  <c r="G924" i="10"/>
  <c r="G909" i="10"/>
  <c r="G894" i="10"/>
  <c r="G881" i="10"/>
  <c r="G866" i="10"/>
  <c r="G852" i="10"/>
  <c r="G838" i="10"/>
  <c r="G824" i="10"/>
  <c r="G809" i="10"/>
  <c r="G796" i="10"/>
  <c r="G781" i="10"/>
  <c r="G766" i="10"/>
  <c r="G753" i="10"/>
  <c r="G738" i="10"/>
  <c r="G724" i="10"/>
  <c r="G710" i="10"/>
  <c r="G696" i="10"/>
  <c r="G678" i="10"/>
  <c r="G658" i="10"/>
  <c r="G636" i="10"/>
  <c r="G613" i="10"/>
  <c r="G586" i="10"/>
  <c r="G557" i="10"/>
  <c r="G524" i="10"/>
  <c r="G481" i="10"/>
  <c r="G423" i="10"/>
  <c r="G364" i="10"/>
  <c r="G220" i="10"/>
  <c r="C2122" i="10"/>
  <c r="C1794" i="10"/>
  <c r="C1308" i="10"/>
  <c r="C569" i="10"/>
  <c r="C2050" i="10"/>
  <c r="C1686" i="10"/>
  <c r="C1954" i="10"/>
  <c r="G353" i="10"/>
  <c r="G343" i="10"/>
  <c r="G330" i="10"/>
  <c r="G315" i="10"/>
  <c r="G302" i="10"/>
  <c r="G287" i="10"/>
  <c r="G272" i="10"/>
  <c r="G252" i="10"/>
  <c r="G231" i="10"/>
  <c r="G208" i="10"/>
  <c r="G188" i="10"/>
  <c r="G147" i="10"/>
  <c r="G103" i="10"/>
  <c r="G63" i="10"/>
  <c r="G19" i="10"/>
  <c r="G685" i="10"/>
  <c r="G681" i="10"/>
  <c r="G677" i="10"/>
  <c r="G673" i="10"/>
  <c r="G669" i="10"/>
  <c r="G665" i="10"/>
  <c r="G661" i="10"/>
  <c r="G657" i="10"/>
  <c r="G653" i="10"/>
  <c r="G649" i="10"/>
  <c r="G645" i="10"/>
  <c r="G641" i="10"/>
  <c r="G637" i="10"/>
  <c r="G633" i="10"/>
  <c r="G629" i="10"/>
  <c r="G625" i="10"/>
  <c r="G621" i="10"/>
  <c r="G617" i="10"/>
  <c r="G611" i="10"/>
  <c r="G606" i="10"/>
  <c r="G601" i="10"/>
  <c r="G595" i="10"/>
  <c r="G590" i="10"/>
  <c r="G585" i="10"/>
  <c r="G579" i="10"/>
  <c r="G574" i="10"/>
  <c r="G569" i="10"/>
  <c r="G563" i="10"/>
  <c r="G558" i="10"/>
  <c r="G553" i="10"/>
  <c r="G547" i="10"/>
  <c r="G542" i="10"/>
  <c r="G537" i="10"/>
  <c r="G529" i="10"/>
  <c r="G523" i="10"/>
  <c r="G516" i="10"/>
  <c r="G508" i="10"/>
  <c r="G501" i="10"/>
  <c r="G491" i="10"/>
  <c r="G480" i="10"/>
  <c r="G469" i="10"/>
  <c r="G459" i="10"/>
  <c r="G448" i="10"/>
  <c r="G437" i="10"/>
  <c r="G427" i="10"/>
  <c r="G416" i="10"/>
  <c r="G405" i="10"/>
  <c r="G395" i="10"/>
  <c r="G384" i="10"/>
  <c r="G373" i="10"/>
  <c r="G363" i="10"/>
  <c r="G352" i="10"/>
  <c r="G341" i="10"/>
  <c r="G328" i="10"/>
  <c r="G314" i="10"/>
  <c r="G299" i="10"/>
  <c r="G286" i="10"/>
  <c r="G271" i="10"/>
  <c r="G248" i="10"/>
  <c r="G228" i="10"/>
  <c r="G207" i="10"/>
  <c r="G183" i="10"/>
  <c r="G143" i="10"/>
  <c r="G99" i="10"/>
  <c r="G55" i="10"/>
  <c r="G4" i="10"/>
  <c r="K16" i="10"/>
  <c r="G3" i="10"/>
  <c r="G23" i="10"/>
  <c r="G47" i="10"/>
  <c r="G67" i="10"/>
  <c r="G87" i="10"/>
  <c r="G111" i="10"/>
  <c r="G131" i="10"/>
  <c r="G151" i="10"/>
  <c r="G175" i="10"/>
  <c r="G191" i="10"/>
  <c r="G200" i="10"/>
  <c r="G212" i="10"/>
  <c r="G223" i="10"/>
  <c r="G232" i="10"/>
  <c r="G244" i="10"/>
  <c r="G255" i="10"/>
  <c r="G264" i="10"/>
  <c r="G275" i="10"/>
  <c r="G282" i="10"/>
  <c r="G288" i="10"/>
  <c r="G296" i="10"/>
  <c r="G303" i="10"/>
  <c r="G310" i="10"/>
  <c r="G318" i="10"/>
  <c r="G324" i="10"/>
  <c r="G331" i="10"/>
  <c r="G339" i="10"/>
  <c r="G344" i="10"/>
  <c r="G349" i="10"/>
  <c r="G355" i="10"/>
  <c r="G360" i="10"/>
  <c r="G365" i="10"/>
  <c r="G371" i="10"/>
  <c r="G376" i="10"/>
  <c r="G381" i="10"/>
  <c r="G387" i="10"/>
  <c r="G392" i="10"/>
  <c r="G397" i="10"/>
  <c r="G403" i="10"/>
  <c r="G408" i="10"/>
  <c r="G413" i="10"/>
  <c r="G419" i="10"/>
  <c r="G424" i="10"/>
  <c r="G429" i="10"/>
  <c r="G435" i="10"/>
  <c r="G440" i="10"/>
  <c r="G445" i="10"/>
  <c r="G451" i="10"/>
  <c r="G456" i="10"/>
  <c r="G461" i="10"/>
  <c r="G467" i="10"/>
  <c r="G472" i="10"/>
  <c r="G477" i="10"/>
  <c r="G483" i="10"/>
  <c r="G488" i="10"/>
  <c r="G493" i="10"/>
  <c r="G499" i="10"/>
  <c r="G504" i="10"/>
  <c r="G509" i="10"/>
  <c r="G515" i="10"/>
  <c r="G520" i="10"/>
  <c r="G525" i="10"/>
  <c r="G531" i="10"/>
  <c r="G536" i="10"/>
  <c r="G540" i="10"/>
  <c r="G544" i="10"/>
  <c r="G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612" i="10"/>
  <c r="G616" i="10"/>
  <c r="G7" i="10"/>
  <c r="G31" i="10"/>
  <c r="G51" i="10"/>
  <c r="G71" i="10"/>
  <c r="G95" i="10"/>
  <c r="G115" i="10"/>
  <c r="G135" i="10"/>
  <c r="G159" i="10"/>
  <c r="G179" i="10"/>
  <c r="G192" i="10"/>
  <c r="G204" i="10"/>
  <c r="G215" i="10"/>
  <c r="G224" i="10"/>
  <c r="G236" i="10"/>
  <c r="G247" i="10"/>
  <c r="G256" i="10"/>
  <c r="G268" i="10"/>
  <c r="G276" i="10"/>
  <c r="G283" i="10"/>
  <c r="G291" i="10"/>
  <c r="G298" i="10"/>
  <c r="G304" i="10"/>
  <c r="G312" i="10"/>
  <c r="G319" i="10"/>
  <c r="G326" i="10"/>
  <c r="G334" i="10"/>
  <c r="G340" i="10"/>
  <c r="G345" i="10"/>
  <c r="G351" i="10"/>
  <c r="G356" i="10"/>
  <c r="G361" i="10"/>
  <c r="G367" i="10"/>
  <c r="G372" i="10"/>
  <c r="G377" i="10"/>
  <c r="G383" i="10"/>
  <c r="G388" i="10"/>
  <c r="G393" i="10"/>
  <c r="G399" i="10"/>
  <c r="G404" i="10"/>
  <c r="G409" i="10"/>
  <c r="G415" i="10"/>
  <c r="G420" i="10"/>
  <c r="G425" i="10"/>
  <c r="G431" i="10"/>
  <c r="G436" i="10"/>
  <c r="G441" i="10"/>
  <c r="G447" i="10"/>
  <c r="G452" i="10"/>
  <c r="G457" i="10"/>
  <c r="G463" i="10"/>
  <c r="G468" i="10"/>
  <c r="G473" i="10"/>
  <c r="G479" i="10"/>
  <c r="G484" i="10"/>
  <c r="G489" i="10"/>
  <c r="G495" i="10"/>
  <c r="G500" i="10"/>
  <c r="G1103" i="10"/>
  <c r="G1099" i="10"/>
  <c r="G1095" i="10"/>
  <c r="G1091" i="10"/>
  <c r="G1087" i="10"/>
  <c r="G1083" i="10"/>
  <c r="G1079" i="10"/>
  <c r="G1075" i="10"/>
  <c r="G1071" i="10"/>
  <c r="G1067" i="10"/>
  <c r="G1063" i="10"/>
  <c r="G1059" i="10"/>
  <c r="G1055" i="10"/>
  <c r="G1051" i="10"/>
  <c r="G1047" i="10"/>
  <c r="G1043" i="10"/>
  <c r="G1039" i="10"/>
  <c r="G1035" i="10"/>
  <c r="G1031" i="10"/>
  <c r="G1027" i="10"/>
  <c r="G1023" i="10"/>
  <c r="G1019" i="10"/>
  <c r="G1015" i="10"/>
  <c r="G1011" i="10"/>
  <c r="G1007" i="10"/>
  <c r="G1003" i="10"/>
  <c r="G999" i="10"/>
  <c r="G995" i="10"/>
  <c r="G991" i="10"/>
  <c r="G987" i="10"/>
  <c r="G983" i="10"/>
  <c r="G979" i="10"/>
  <c r="G975" i="10"/>
  <c r="G971" i="10"/>
  <c r="G967" i="10"/>
  <c r="G963" i="10"/>
  <c r="G959" i="10"/>
  <c r="G955" i="10"/>
  <c r="G951" i="10"/>
  <c r="G947" i="10"/>
  <c r="G943" i="10"/>
  <c r="G939" i="10"/>
  <c r="G935" i="10"/>
  <c r="G931" i="10"/>
  <c r="G927" i="10"/>
  <c r="G923" i="10"/>
  <c r="G919" i="10"/>
  <c r="G915" i="10"/>
  <c r="G911" i="10"/>
  <c r="G907" i="10"/>
  <c r="G903" i="10"/>
  <c r="G899" i="10"/>
  <c r="G895" i="10"/>
  <c r="G891" i="10"/>
  <c r="G887" i="10"/>
  <c r="G883" i="10"/>
  <c r="G879" i="10"/>
  <c r="G875" i="10"/>
  <c r="G871" i="10"/>
  <c r="G867" i="10"/>
  <c r="G863" i="10"/>
  <c r="G859" i="10"/>
  <c r="G855" i="10"/>
  <c r="G851" i="10"/>
  <c r="G847" i="10"/>
  <c r="G843" i="10"/>
  <c r="G839" i="10"/>
  <c r="G835" i="10"/>
  <c r="G831" i="10"/>
  <c r="G827" i="10"/>
  <c r="G823" i="10"/>
  <c r="G819" i="10"/>
  <c r="G815" i="10"/>
  <c r="G811" i="10"/>
  <c r="G807" i="10"/>
  <c r="G803" i="10"/>
  <c r="G799" i="10"/>
  <c r="G795" i="10"/>
  <c r="G791" i="10"/>
  <c r="G787" i="10"/>
  <c r="G783" i="10"/>
  <c r="G779" i="10"/>
  <c r="G775" i="10"/>
  <c r="G771" i="10"/>
  <c r="G767" i="10"/>
  <c r="G763" i="10"/>
  <c r="G759" i="10"/>
  <c r="G755" i="10"/>
  <c r="G751" i="10"/>
  <c r="G747" i="10"/>
  <c r="G743" i="10"/>
  <c r="G739" i="10"/>
  <c r="G735" i="10"/>
  <c r="G731" i="10"/>
  <c r="G727" i="10"/>
  <c r="G723" i="10"/>
  <c r="G719" i="10"/>
  <c r="G715" i="10"/>
  <c r="G711" i="10"/>
  <c r="G707" i="10"/>
  <c r="G703" i="10"/>
  <c r="G699" i="10"/>
  <c r="G695" i="10"/>
  <c r="G691" i="10"/>
  <c r="G687" i="10"/>
  <c r="G683" i="10"/>
  <c r="G679" i="10"/>
  <c r="G675" i="10"/>
  <c r="G671" i="10"/>
  <c r="G667" i="10"/>
  <c r="G663" i="10"/>
  <c r="G659" i="10"/>
  <c r="G655" i="10"/>
  <c r="G651" i="10"/>
  <c r="G647" i="10"/>
  <c r="G643" i="10"/>
  <c r="G639" i="10"/>
  <c r="G635" i="10"/>
  <c r="G631" i="10"/>
  <c r="G627" i="10"/>
  <c r="G623" i="10"/>
  <c r="G619" i="10"/>
  <c r="G614" i="10"/>
  <c r="G609" i="10"/>
  <c r="G603" i="10"/>
  <c r="G598" i="10"/>
  <c r="G593" i="10"/>
  <c r="G587" i="10"/>
  <c r="G582" i="10"/>
  <c r="G577" i="10"/>
  <c r="G571" i="10"/>
  <c r="G566" i="10"/>
  <c r="G561" i="10"/>
  <c r="G555" i="10"/>
  <c r="G550" i="10"/>
  <c r="G545" i="10"/>
  <c r="G539" i="10"/>
  <c r="G533" i="10"/>
  <c r="G527" i="10"/>
  <c r="G519" i="10"/>
  <c r="G512" i="10"/>
  <c r="G505" i="10"/>
  <c r="G496" i="10"/>
  <c r="G485" i="10"/>
  <c r="G475" i="10"/>
  <c r="G464" i="10"/>
  <c r="G453" i="10"/>
  <c r="G443" i="10"/>
  <c r="G432" i="10"/>
  <c r="G421" i="10"/>
  <c r="G411" i="10"/>
  <c r="G400" i="10"/>
  <c r="G389" i="10"/>
  <c r="G379" i="10"/>
  <c r="G368" i="10"/>
  <c r="G357" i="10"/>
  <c r="G347" i="10"/>
  <c r="G335" i="10"/>
  <c r="G320" i="10"/>
  <c r="G307" i="10"/>
  <c r="G292" i="10"/>
  <c r="G278" i="10"/>
  <c r="G260" i="10"/>
  <c r="G239" i="10"/>
  <c r="G216" i="10"/>
  <c r="G196" i="10"/>
  <c r="G163" i="10"/>
  <c r="G119" i="10"/>
  <c r="G79" i="10"/>
  <c r="G35" i="10"/>
  <c r="J16" i="10"/>
  <c r="C2186" i="10"/>
  <c r="C2114" i="10"/>
  <c r="C2018" i="10"/>
  <c r="C1930" i="10"/>
  <c r="C1858" i="10"/>
  <c r="C1762" i="10"/>
  <c r="C1638" i="10"/>
  <c r="C1479" i="10"/>
  <c r="C1213" i="10"/>
  <c r="C829" i="10"/>
  <c r="C651" i="10"/>
  <c r="C2178" i="10"/>
  <c r="C2082" i="10"/>
  <c r="C1994" i="10"/>
  <c r="C1922" i="10"/>
  <c r="C1826" i="10"/>
  <c r="C1738" i="10"/>
  <c r="C1622" i="10"/>
  <c r="C1394" i="10"/>
  <c r="C1128" i="10"/>
  <c r="C788" i="10"/>
  <c r="C2146" i="10"/>
  <c r="C2058" i="10"/>
  <c r="C1986" i="10"/>
  <c r="C1890" i="10"/>
  <c r="C1802" i="10"/>
  <c r="C1730" i="10"/>
  <c r="C1558" i="10"/>
  <c r="C1330" i="10"/>
  <c r="C1100" i="10"/>
  <c r="C410" i="10"/>
  <c r="C2154" i="10"/>
  <c r="C2090" i="10"/>
  <c r="C2026" i="10"/>
  <c r="C1962" i="10"/>
  <c r="C1898" i="10"/>
  <c r="C1834" i="10"/>
  <c r="C1770" i="10"/>
  <c r="C1702" i="10"/>
  <c r="C1574" i="10"/>
  <c r="C1415" i="10"/>
  <c r="C1241" i="10"/>
  <c r="C1001" i="10"/>
  <c r="G534" i="10"/>
  <c r="G530" i="10"/>
  <c r="G526" i="10"/>
  <c r="G522" i="10"/>
  <c r="G518" i="10"/>
  <c r="G514" i="10"/>
  <c r="G510" i="10"/>
  <c r="G506" i="10"/>
  <c r="G502" i="10"/>
  <c r="G498" i="10"/>
  <c r="G494" i="10"/>
  <c r="G490" i="10"/>
  <c r="G486" i="10"/>
  <c r="G482" i="10"/>
  <c r="G478" i="10"/>
  <c r="G474" i="10"/>
  <c r="G470" i="10"/>
  <c r="G466" i="10"/>
  <c r="G462" i="10"/>
  <c r="G458" i="10"/>
  <c r="G454" i="10"/>
  <c r="G450" i="10"/>
  <c r="G446" i="10"/>
  <c r="G442" i="10"/>
  <c r="G438" i="10"/>
  <c r="G434" i="10"/>
  <c r="G430" i="10"/>
  <c r="G426" i="10"/>
  <c r="G422" i="10"/>
  <c r="G418" i="10"/>
  <c r="G414" i="10"/>
  <c r="G410" i="10"/>
  <c r="G406" i="10"/>
  <c r="G402" i="10"/>
  <c r="G398" i="10"/>
  <c r="G394" i="10"/>
  <c r="G390" i="10"/>
  <c r="G386" i="10"/>
  <c r="G382" i="10"/>
  <c r="G378" i="10"/>
  <c r="G374" i="10"/>
  <c r="G370" i="10"/>
  <c r="G366" i="10"/>
  <c r="G362" i="10"/>
  <c r="G358" i="10"/>
  <c r="G354" i="10"/>
  <c r="G350" i="10"/>
  <c r="G346" i="10"/>
  <c r="G342" i="10"/>
  <c r="G338" i="10"/>
  <c r="G332" i="10"/>
  <c r="G327" i="10"/>
  <c r="G322" i="10"/>
  <c r="G316" i="10"/>
  <c r="G311" i="10"/>
  <c r="G306" i="10"/>
  <c r="G300" i="10"/>
  <c r="G295" i="10"/>
  <c r="G290" i="10"/>
  <c r="G284" i="10"/>
  <c r="G279" i="10"/>
  <c r="G274" i="10"/>
  <c r="G267" i="10"/>
  <c r="G259" i="10"/>
  <c r="G251" i="10"/>
  <c r="G243" i="10"/>
  <c r="G235" i="10"/>
  <c r="G227" i="10"/>
  <c r="G219" i="10"/>
  <c r="G211" i="10"/>
  <c r="G203" i="10"/>
  <c r="G195" i="10"/>
  <c r="G187" i="10"/>
  <c r="G171" i="10"/>
  <c r="G155" i="10"/>
  <c r="G139" i="10"/>
  <c r="G123" i="10"/>
  <c r="G107" i="10"/>
  <c r="G91" i="10"/>
  <c r="G75" i="10"/>
  <c r="G59" i="10"/>
  <c r="G43" i="10"/>
  <c r="G27" i="10"/>
  <c r="G11" i="10"/>
  <c r="G270" i="10"/>
  <c r="G266" i="10"/>
  <c r="G262" i="10"/>
  <c r="G258" i="10"/>
  <c r="G254" i="10"/>
  <c r="G250" i="10"/>
  <c r="G246" i="10"/>
  <c r="G242" i="10"/>
  <c r="G238" i="10"/>
  <c r="G234" i="10"/>
  <c r="G230" i="10"/>
  <c r="G226" i="10"/>
  <c r="G222" i="10"/>
  <c r="G218" i="10"/>
  <c r="G214" i="10"/>
  <c r="G210" i="10"/>
  <c r="G206" i="10"/>
  <c r="G202" i="10"/>
  <c r="G198" i="10"/>
  <c r="G194" i="10"/>
  <c r="G190" i="10"/>
  <c r="G186" i="10"/>
  <c r="G182" i="10"/>
  <c r="G178" i="10"/>
  <c r="G174" i="10"/>
  <c r="G170" i="10"/>
  <c r="G166" i="10"/>
  <c r="G162" i="10"/>
  <c r="G158" i="10"/>
  <c r="G154" i="10"/>
  <c r="G150" i="10"/>
  <c r="G146" i="10"/>
  <c r="G142" i="10"/>
  <c r="G138" i="10"/>
  <c r="G134" i="10"/>
  <c r="G130" i="10"/>
  <c r="G126" i="10"/>
  <c r="G122" i="10"/>
  <c r="G118" i="10"/>
  <c r="G114" i="10"/>
  <c r="G110" i="10"/>
  <c r="G106" i="10"/>
  <c r="G102" i="10"/>
  <c r="G98" i="10"/>
  <c r="G94" i="10"/>
  <c r="G90" i="10"/>
  <c r="G86" i="10"/>
  <c r="G82" i="10"/>
  <c r="G78" i="10"/>
  <c r="G74" i="10"/>
  <c r="G70" i="10"/>
  <c r="G66" i="10"/>
  <c r="G62" i="10"/>
  <c r="G58" i="10"/>
  <c r="G54" i="10"/>
  <c r="G50" i="10"/>
  <c r="G46" i="10"/>
  <c r="G42" i="10"/>
  <c r="G38" i="10"/>
  <c r="G34" i="10"/>
  <c r="G30" i="10"/>
  <c r="G26" i="10"/>
  <c r="G22" i="10"/>
  <c r="G18" i="10"/>
  <c r="G14" i="10"/>
  <c r="G10" i="10"/>
  <c r="G6" i="10"/>
  <c r="G337" i="10"/>
  <c r="G333" i="10"/>
  <c r="G329" i="10"/>
  <c r="G325" i="10"/>
  <c r="G321" i="10"/>
  <c r="G317" i="10"/>
  <c r="G313" i="10"/>
  <c r="G309" i="10"/>
  <c r="G305" i="10"/>
  <c r="G301" i="10"/>
  <c r="G297" i="10"/>
  <c r="G293" i="10"/>
  <c r="G289" i="10"/>
  <c r="G285" i="10"/>
  <c r="G281" i="10"/>
  <c r="G277" i="10"/>
  <c r="G273" i="10"/>
  <c r="G269" i="10"/>
  <c r="G265" i="10"/>
  <c r="G261" i="10"/>
  <c r="G257" i="10"/>
  <c r="G253" i="10"/>
  <c r="G249" i="10"/>
  <c r="G245" i="10"/>
  <c r="G241" i="10"/>
  <c r="G237" i="10"/>
  <c r="G233" i="10"/>
  <c r="G229" i="10"/>
  <c r="G225" i="10"/>
  <c r="G221" i="10"/>
  <c r="G217" i="10"/>
  <c r="G213" i="10"/>
  <c r="G209" i="10"/>
  <c r="G205" i="10"/>
  <c r="G201" i="10"/>
  <c r="G197" i="10"/>
  <c r="G193" i="10"/>
  <c r="G189" i="10"/>
  <c r="G185" i="10"/>
  <c r="G181" i="10"/>
  <c r="G177" i="10"/>
  <c r="G173" i="10"/>
  <c r="G169" i="10"/>
  <c r="G165" i="10"/>
  <c r="G161" i="10"/>
  <c r="G157" i="10"/>
  <c r="G153" i="10"/>
  <c r="G149" i="10"/>
  <c r="G145" i="10"/>
  <c r="G141" i="10"/>
  <c r="G137" i="10"/>
  <c r="G133" i="10"/>
  <c r="G129" i="10"/>
  <c r="G125" i="10"/>
  <c r="G121" i="10"/>
  <c r="G117" i="10"/>
  <c r="G113" i="10"/>
  <c r="G109" i="10"/>
  <c r="G105" i="10"/>
  <c r="G101" i="10"/>
  <c r="G97" i="10"/>
  <c r="G93" i="10"/>
  <c r="G89" i="10"/>
  <c r="G85" i="10"/>
  <c r="G81" i="10"/>
  <c r="G77" i="10"/>
  <c r="G73" i="10"/>
  <c r="G69" i="10"/>
  <c r="G65" i="10"/>
  <c r="G61" i="10"/>
  <c r="G57" i="10"/>
  <c r="G53" i="10"/>
  <c r="G49" i="10"/>
  <c r="G45" i="10"/>
  <c r="G41" i="10"/>
  <c r="G37" i="10"/>
  <c r="G33" i="10"/>
  <c r="G29" i="10"/>
  <c r="G25" i="10"/>
  <c r="G21" i="10"/>
  <c r="G17" i="10"/>
  <c r="G13" i="10"/>
  <c r="G9" i="10"/>
  <c r="G5" i="10"/>
  <c r="G184" i="10"/>
  <c r="G180" i="10"/>
  <c r="G176" i="10"/>
  <c r="G172" i="10"/>
  <c r="G168" i="10"/>
  <c r="G164" i="10"/>
  <c r="G160" i="10"/>
  <c r="G156" i="10"/>
  <c r="G152" i="10"/>
  <c r="G148" i="10"/>
  <c r="G144" i="10"/>
  <c r="G140" i="10"/>
  <c r="G136" i="10"/>
  <c r="G132" i="10"/>
  <c r="G128" i="10"/>
  <c r="G124" i="10"/>
  <c r="G120" i="10"/>
  <c r="G116" i="10"/>
  <c r="G112" i="10"/>
  <c r="G108" i="10"/>
  <c r="G104" i="10"/>
  <c r="G100" i="10"/>
  <c r="G96" i="10"/>
  <c r="G92" i="10"/>
  <c r="G88" i="10"/>
  <c r="G84" i="10"/>
  <c r="G80" i="10"/>
  <c r="G76" i="10"/>
  <c r="G72" i="10"/>
  <c r="G68" i="10"/>
  <c r="G64" i="10"/>
  <c r="G60" i="10"/>
  <c r="G56" i="10"/>
  <c r="G52" i="10"/>
  <c r="G48" i="10"/>
  <c r="G44" i="10"/>
  <c r="G40" i="10"/>
  <c r="G36" i="10"/>
  <c r="G32" i="10"/>
  <c r="G28" i="10"/>
  <c r="G24" i="10"/>
  <c r="G20" i="10"/>
  <c r="G16" i="10"/>
  <c r="G12" i="10"/>
  <c r="G8" i="10"/>
  <c r="C362" i="10"/>
  <c r="C2170" i="10"/>
  <c r="C2138" i="10"/>
  <c r="C2106" i="10"/>
  <c r="C2074" i="10"/>
  <c r="C2042" i="10"/>
  <c r="C2010" i="10"/>
  <c r="C1978" i="10"/>
  <c r="C1946" i="10"/>
  <c r="C1914" i="10"/>
  <c r="C1882" i="10"/>
  <c r="C1850" i="10"/>
  <c r="C1818" i="10"/>
  <c r="C1786" i="10"/>
  <c r="C1754" i="10"/>
  <c r="C1722" i="10"/>
  <c r="C1670" i="10"/>
  <c r="C1606" i="10"/>
  <c r="C1542" i="10"/>
  <c r="C1458" i="10"/>
  <c r="C1372" i="10"/>
  <c r="C1287" i="10"/>
  <c r="C1185" i="10"/>
  <c r="C1070" i="10"/>
  <c r="C916" i="10"/>
  <c r="C738" i="10"/>
  <c r="C2162" i="10"/>
  <c r="C2130" i="10"/>
  <c r="C2098" i="10"/>
  <c r="C2066" i="10"/>
  <c r="C2034" i="10"/>
  <c r="C2002" i="10"/>
  <c r="C1970" i="10"/>
  <c r="C1938" i="10"/>
  <c r="C1906" i="10"/>
  <c r="C1874" i="10"/>
  <c r="C1842" i="10"/>
  <c r="C1810" i="10"/>
  <c r="C1778" i="10"/>
  <c r="C1746" i="10"/>
  <c r="C1714" i="10"/>
  <c r="C1654" i="10"/>
  <c r="C1590" i="10"/>
  <c r="C1522" i="10"/>
  <c r="C1436" i="10"/>
  <c r="C1351" i="10"/>
  <c r="C1266" i="10"/>
  <c r="C1156" i="10"/>
  <c r="C1042" i="10"/>
  <c r="C873" i="10"/>
  <c r="C2185" i="10"/>
  <c r="C2177" i="10"/>
  <c r="C2169" i="10"/>
  <c r="C2161" i="10"/>
  <c r="C2153" i="10"/>
  <c r="C2145" i="10"/>
  <c r="C2137" i="10"/>
  <c r="C2129" i="10"/>
  <c r="C2121" i="10"/>
  <c r="C2113" i="10"/>
  <c r="C2105" i="10"/>
  <c r="C2097" i="10"/>
  <c r="C2089" i="10"/>
  <c r="C2081" i="10"/>
  <c r="C2073" i="10"/>
  <c r="C2065" i="10"/>
  <c r="C2057" i="10"/>
  <c r="C2049" i="10"/>
  <c r="C2041" i="10"/>
  <c r="C2033" i="10"/>
  <c r="C2025" i="10"/>
  <c r="C2017" i="10"/>
  <c r="C2009" i="10"/>
  <c r="C2001" i="10"/>
  <c r="C1993" i="10"/>
  <c r="C1985" i="10"/>
  <c r="C1977" i="10"/>
  <c r="C1969" i="10"/>
  <c r="C1961" i="10"/>
  <c r="C1953" i="10"/>
  <c r="C1945" i="10"/>
  <c r="C1937" i="10"/>
  <c r="C1929" i="10"/>
  <c r="C1921" i="10"/>
  <c r="C1913" i="10"/>
  <c r="C1905" i="10"/>
  <c r="C1897" i="10"/>
  <c r="C1889" i="10"/>
  <c r="C1881" i="10"/>
  <c r="C1873" i="10"/>
  <c r="C1865" i="10"/>
  <c r="C1857" i="10"/>
  <c r="C1849" i="10"/>
  <c r="C1841" i="10"/>
  <c r="C1833" i="10"/>
  <c r="C1825" i="10"/>
  <c r="C1817" i="10"/>
  <c r="C1809" i="10"/>
  <c r="C1801" i="10"/>
  <c r="C1793" i="10"/>
  <c r="C1785" i="10"/>
  <c r="C1777" i="10"/>
  <c r="C1769" i="10"/>
  <c r="C1761" i="10"/>
  <c r="C1753" i="10"/>
  <c r="C1745" i="10"/>
  <c r="C1737" i="10"/>
  <c r="C1729" i="10"/>
  <c r="C1721" i="10"/>
  <c r="C1713" i="10"/>
  <c r="C1698" i="10"/>
  <c r="C1682" i="10"/>
  <c r="C1666" i="10"/>
  <c r="C1650" i="10"/>
  <c r="C1634" i="10"/>
  <c r="C1618" i="10"/>
  <c r="C1602" i="10"/>
  <c r="C1586" i="10"/>
  <c r="C1570" i="10"/>
  <c r="C1554" i="10"/>
  <c r="C1538" i="10"/>
  <c r="C1516" i="10"/>
  <c r="C1495" i="10"/>
  <c r="C1474" i="10"/>
  <c r="C1452" i="10"/>
  <c r="C1431" i="10"/>
  <c r="C1410" i="10"/>
  <c r="C1388" i="10"/>
  <c r="C1367" i="10"/>
  <c r="C1346" i="10"/>
  <c r="C1324" i="10"/>
  <c r="C1303" i="10"/>
  <c r="C1282" i="10"/>
  <c r="C1260" i="10"/>
  <c r="C1234" i="10"/>
  <c r="C1206" i="10"/>
  <c r="C1177" i="10"/>
  <c r="C1149" i="10"/>
  <c r="C1121" i="10"/>
  <c r="C1092" i="10"/>
  <c r="C1064" i="10"/>
  <c r="C1033" i="10"/>
  <c r="C989" i="10"/>
  <c r="C948" i="10"/>
  <c r="C905" i="10"/>
  <c r="C861" i="10"/>
  <c r="C820" i="10"/>
  <c r="C777" i="10"/>
  <c r="C715" i="10"/>
  <c r="C634" i="10"/>
  <c r="C538" i="10"/>
  <c r="C3" i="10"/>
  <c r="C4" i="10"/>
  <c r="C8" i="10"/>
  <c r="C12" i="10"/>
  <c r="C16" i="10"/>
  <c r="C20" i="10"/>
  <c r="C24" i="10"/>
  <c r="C28" i="10"/>
  <c r="C32" i="10"/>
  <c r="C36" i="10"/>
  <c r="C40" i="10"/>
  <c r="C44" i="10"/>
  <c r="C48" i="10"/>
  <c r="C52" i="10"/>
  <c r="C56" i="10"/>
  <c r="C60" i="10"/>
  <c r="C64" i="10"/>
  <c r="C68" i="10"/>
  <c r="C72" i="10"/>
  <c r="C76" i="10"/>
  <c r="C80" i="10"/>
  <c r="C84" i="10"/>
  <c r="C88" i="10"/>
  <c r="C92" i="10"/>
  <c r="C96" i="10"/>
  <c r="C100" i="10"/>
  <c r="C104" i="10"/>
  <c r="C108" i="10"/>
  <c r="C112" i="10"/>
  <c r="C116" i="10"/>
  <c r="C120" i="10"/>
  <c r="C124" i="10"/>
  <c r="C128" i="10"/>
  <c r="C132" i="10"/>
  <c r="C136" i="10"/>
  <c r="C140" i="10"/>
  <c r="C144" i="10"/>
  <c r="C148" i="10"/>
  <c r="C152" i="10"/>
  <c r="C156" i="10"/>
  <c r="C160" i="10"/>
  <c r="C164" i="10"/>
  <c r="C168" i="10"/>
  <c r="C172" i="10"/>
  <c r="C176" i="10"/>
  <c r="C180" i="10"/>
  <c r="C184" i="10"/>
  <c r="C188" i="10"/>
  <c r="C192" i="10"/>
  <c r="C196" i="10"/>
  <c r="C200" i="10"/>
  <c r="C204" i="10"/>
  <c r="C208" i="10"/>
  <c r="C212" i="10"/>
  <c r="C216" i="10"/>
  <c r="C220" i="10"/>
  <c r="C224" i="10"/>
  <c r="C228" i="10"/>
  <c r="C232" i="10"/>
  <c r="C236" i="10"/>
  <c r="C240" i="10"/>
  <c r="C244" i="10"/>
  <c r="C248" i="10"/>
  <c r="C252" i="10"/>
  <c r="C5" i="10"/>
  <c r="C9" i="10"/>
  <c r="C13" i="10"/>
  <c r="C17" i="10"/>
  <c r="C21" i="10"/>
  <c r="C25" i="10"/>
  <c r="C29" i="10"/>
  <c r="C33" i="10"/>
  <c r="C37" i="10"/>
  <c r="C41" i="10"/>
  <c r="C45" i="10"/>
  <c r="C49" i="10"/>
  <c r="C53" i="10"/>
  <c r="C57" i="10"/>
  <c r="C61" i="10"/>
  <c r="C65" i="10"/>
  <c r="C69" i="10"/>
  <c r="C73" i="10"/>
  <c r="C77" i="10"/>
  <c r="C81" i="10"/>
  <c r="C85" i="10"/>
  <c r="C89" i="10"/>
  <c r="C93" i="10"/>
  <c r="C97" i="10"/>
  <c r="C101" i="10"/>
  <c r="C105" i="10"/>
  <c r="C109" i="10"/>
  <c r="C113" i="10"/>
  <c r="C117" i="10"/>
  <c r="C121" i="10"/>
  <c r="C125" i="10"/>
  <c r="C129" i="10"/>
  <c r="C133" i="10"/>
  <c r="C137" i="10"/>
  <c r="C141" i="10"/>
  <c r="C145" i="10"/>
  <c r="C149" i="10"/>
  <c r="C153" i="10"/>
  <c r="C157" i="10"/>
  <c r="C161" i="10"/>
  <c r="C165" i="10"/>
  <c r="C169" i="10"/>
  <c r="C173" i="10"/>
  <c r="C177" i="10"/>
  <c r="C181" i="10"/>
  <c r="C185" i="10"/>
  <c r="C189" i="10"/>
  <c r="C193" i="10"/>
  <c r="C197" i="10"/>
  <c r="C201" i="10"/>
  <c r="C205" i="10"/>
  <c r="C209" i="10"/>
  <c r="C213" i="10"/>
  <c r="C217" i="10"/>
  <c r="C221" i="10"/>
  <c r="C225" i="10"/>
  <c r="C229" i="10"/>
  <c r="C233" i="10"/>
  <c r="C237" i="10"/>
  <c r="C241" i="10"/>
  <c r="C245" i="10"/>
  <c r="C249" i="10"/>
  <c r="C253" i="10"/>
  <c r="C257" i="10"/>
  <c r="C261" i="10"/>
  <c r="C265" i="10"/>
  <c r="C269" i="10"/>
  <c r="C273" i="10"/>
  <c r="C277" i="10"/>
  <c r="C281" i="10"/>
  <c r="C285" i="10"/>
  <c r="C289" i="10"/>
  <c r="C293" i="10"/>
  <c r="C297" i="10"/>
  <c r="C301" i="10"/>
  <c r="C305" i="10"/>
  <c r="C309" i="10"/>
  <c r="C313" i="10"/>
  <c r="C317" i="10"/>
  <c r="C321" i="10"/>
  <c r="C325" i="10"/>
  <c r="C329" i="10"/>
  <c r="C333" i="10"/>
  <c r="C337" i="10"/>
  <c r="C341" i="10"/>
  <c r="C6" i="10"/>
  <c r="C10" i="10"/>
  <c r="C14" i="10"/>
  <c r="C18" i="10"/>
  <c r="C22" i="10"/>
  <c r="C26" i="10"/>
  <c r="C30" i="10"/>
  <c r="C34" i="10"/>
  <c r="C38" i="10"/>
  <c r="C42" i="10"/>
  <c r="C46" i="10"/>
  <c r="C50" i="10"/>
  <c r="C54" i="10"/>
  <c r="C58" i="10"/>
  <c r="C62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0" i="10"/>
  <c r="C154" i="10"/>
  <c r="C158" i="10"/>
  <c r="C162" i="10"/>
  <c r="C166" i="10"/>
  <c r="C170" i="10"/>
  <c r="C174" i="10"/>
  <c r="C178" i="10"/>
  <c r="C182" i="10"/>
  <c r="C186" i="10"/>
  <c r="C190" i="10"/>
  <c r="C194" i="10"/>
  <c r="C198" i="10"/>
  <c r="C202" i="10"/>
  <c r="C206" i="10"/>
  <c r="C210" i="10"/>
  <c r="C214" i="10"/>
  <c r="C218" i="10"/>
  <c r="C222" i="10"/>
  <c r="C226" i="10"/>
  <c r="C230" i="10"/>
  <c r="C234" i="10"/>
  <c r="C238" i="10"/>
  <c r="C242" i="10"/>
  <c r="C246" i="10"/>
  <c r="C250" i="10"/>
  <c r="C254" i="10"/>
  <c r="C258" i="10"/>
  <c r="C262" i="10"/>
  <c r="C266" i="10"/>
  <c r="C270" i="10"/>
  <c r="C274" i="10"/>
  <c r="C278" i="10"/>
  <c r="C282" i="10"/>
  <c r="C286" i="10"/>
  <c r="C290" i="10"/>
  <c r="C294" i="10"/>
  <c r="C298" i="10"/>
  <c r="C302" i="10"/>
  <c r="C306" i="10"/>
  <c r="C310" i="10"/>
  <c r="C314" i="10"/>
  <c r="C318" i="10"/>
  <c r="C322" i="10"/>
  <c r="C326" i="10"/>
  <c r="C330" i="10"/>
  <c r="C334" i="10"/>
  <c r="C7" i="10"/>
  <c r="C23" i="10"/>
  <c r="C39" i="10"/>
  <c r="C55" i="10"/>
  <c r="C71" i="10"/>
  <c r="C87" i="10"/>
  <c r="C103" i="10"/>
  <c r="C119" i="10"/>
  <c r="C135" i="10"/>
  <c r="C151" i="10"/>
  <c r="C167" i="10"/>
  <c r="C183" i="10"/>
  <c r="C199" i="10"/>
  <c r="C215" i="10"/>
  <c r="C231" i="10"/>
  <c r="C247" i="10"/>
  <c r="C259" i="10"/>
  <c r="C267" i="10"/>
  <c r="C275" i="10"/>
  <c r="C283" i="10"/>
  <c r="C291" i="10"/>
  <c r="C299" i="10"/>
  <c r="C307" i="10"/>
  <c r="C315" i="10"/>
  <c r="C323" i="10"/>
  <c r="C331" i="10"/>
  <c r="C338" i="10"/>
  <c r="C343" i="10"/>
  <c r="C347" i="10"/>
  <c r="C351" i="10"/>
  <c r="C355" i="10"/>
  <c r="C359" i="10"/>
  <c r="C363" i="10"/>
  <c r="C367" i="10"/>
  <c r="C371" i="10"/>
  <c r="C375" i="10"/>
  <c r="C379" i="10"/>
  <c r="C383" i="10"/>
  <c r="C387" i="10"/>
  <c r="C391" i="10"/>
  <c r="C395" i="10"/>
  <c r="C399" i="10"/>
  <c r="C403" i="10"/>
  <c r="C407" i="10"/>
  <c r="C411" i="10"/>
  <c r="C415" i="10"/>
  <c r="C419" i="10"/>
  <c r="C423" i="10"/>
  <c r="C427" i="10"/>
  <c r="C431" i="10"/>
  <c r="C435" i="10"/>
  <c r="C439" i="10"/>
  <c r="C443" i="10"/>
  <c r="C447" i="10"/>
  <c r="C451" i="10"/>
  <c r="C455" i="10"/>
  <c r="C459" i="10"/>
  <c r="C463" i="10"/>
  <c r="C467" i="10"/>
  <c r="C471" i="10"/>
  <c r="C475" i="10"/>
  <c r="C479" i="10"/>
  <c r="C483" i="10"/>
  <c r="C487" i="10"/>
  <c r="C491" i="10"/>
  <c r="C495" i="10"/>
  <c r="C499" i="10"/>
  <c r="C503" i="10"/>
  <c r="C507" i="10"/>
  <c r="C511" i="10"/>
  <c r="C515" i="10"/>
  <c r="C519" i="10"/>
  <c r="C523" i="10"/>
  <c r="C527" i="10"/>
  <c r="C531" i="10"/>
  <c r="C535" i="10"/>
  <c r="C11" i="10"/>
  <c r="C27" i="10"/>
  <c r="C43" i="10"/>
  <c r="C59" i="10"/>
  <c r="C75" i="10"/>
  <c r="C91" i="10"/>
  <c r="C107" i="10"/>
  <c r="C123" i="10"/>
  <c r="C139" i="10"/>
  <c r="C155" i="10"/>
  <c r="C171" i="10"/>
  <c r="C187" i="10"/>
  <c r="C203" i="10"/>
  <c r="C219" i="10"/>
  <c r="C235" i="10"/>
  <c r="C251" i="10"/>
  <c r="C260" i="10"/>
  <c r="C268" i="10"/>
  <c r="C276" i="10"/>
  <c r="C284" i="10"/>
  <c r="C292" i="10"/>
  <c r="C300" i="10"/>
  <c r="C308" i="10"/>
  <c r="C316" i="10"/>
  <c r="C324" i="10"/>
  <c r="C332" i="10"/>
  <c r="C339" i="10"/>
  <c r="C344" i="10"/>
  <c r="C348" i="10"/>
  <c r="C352" i="10"/>
  <c r="C356" i="10"/>
  <c r="C360" i="10"/>
  <c r="C364" i="10"/>
  <c r="C368" i="10"/>
  <c r="C372" i="10"/>
  <c r="C376" i="10"/>
  <c r="C380" i="10"/>
  <c r="C384" i="10"/>
  <c r="C388" i="10"/>
  <c r="C392" i="10"/>
  <c r="C396" i="10"/>
  <c r="C400" i="10"/>
  <c r="C404" i="10"/>
  <c r="C408" i="10"/>
  <c r="C412" i="10"/>
  <c r="C416" i="10"/>
  <c r="C420" i="10"/>
  <c r="C424" i="10"/>
  <c r="C428" i="10"/>
  <c r="C432" i="10"/>
  <c r="C436" i="10"/>
  <c r="C440" i="10"/>
  <c r="C444" i="10"/>
  <c r="C448" i="10"/>
  <c r="C452" i="10"/>
  <c r="C456" i="10"/>
  <c r="C460" i="10"/>
  <c r="C464" i="10"/>
  <c r="C468" i="10"/>
  <c r="C472" i="10"/>
  <c r="C476" i="10"/>
  <c r="C480" i="10"/>
  <c r="C484" i="10"/>
  <c r="C488" i="10"/>
  <c r="C492" i="10"/>
  <c r="C496" i="10"/>
  <c r="C500" i="10"/>
  <c r="C504" i="10"/>
  <c r="C508" i="10"/>
  <c r="C512" i="10"/>
  <c r="C516" i="10"/>
  <c r="C520" i="10"/>
  <c r="C524" i="10"/>
  <c r="C528" i="10"/>
  <c r="C532" i="10"/>
  <c r="C536" i="10"/>
  <c r="C540" i="10"/>
  <c r="C544" i="10"/>
  <c r="C548" i="10"/>
  <c r="C552" i="10"/>
  <c r="C556" i="10"/>
  <c r="C560" i="10"/>
  <c r="C564" i="10"/>
  <c r="C568" i="10"/>
  <c r="C572" i="10"/>
  <c r="C15" i="10"/>
  <c r="C47" i="10"/>
  <c r="C79" i="10"/>
  <c r="C111" i="10"/>
  <c r="C143" i="10"/>
  <c r="C175" i="10"/>
  <c r="C207" i="10"/>
  <c r="C239" i="10"/>
  <c r="C263" i="10"/>
  <c r="C279" i="10"/>
  <c r="C295" i="10"/>
  <c r="C311" i="10"/>
  <c r="C327" i="10"/>
  <c r="C340" i="10"/>
  <c r="C349" i="10"/>
  <c r="C357" i="10"/>
  <c r="C365" i="10"/>
  <c r="C373" i="10"/>
  <c r="C381" i="10"/>
  <c r="C389" i="10"/>
  <c r="C397" i="10"/>
  <c r="C405" i="10"/>
  <c r="C413" i="10"/>
  <c r="C421" i="10"/>
  <c r="C429" i="10"/>
  <c r="C437" i="10"/>
  <c r="C445" i="10"/>
  <c r="C453" i="10"/>
  <c r="C461" i="10"/>
  <c r="C469" i="10"/>
  <c r="C477" i="10"/>
  <c r="C485" i="10"/>
  <c r="C493" i="10"/>
  <c r="C501" i="10"/>
  <c r="C509" i="10"/>
  <c r="C517" i="10"/>
  <c r="C525" i="10"/>
  <c r="C533" i="10"/>
  <c r="C539" i="10"/>
  <c r="C545" i="10"/>
  <c r="C550" i="10"/>
  <c r="C555" i="10"/>
  <c r="C561" i="10"/>
  <c r="C566" i="10"/>
  <c r="C571" i="10"/>
  <c r="C576" i="10"/>
  <c r="C580" i="10"/>
  <c r="C584" i="10"/>
  <c r="C588" i="10"/>
  <c r="C592" i="10"/>
  <c r="C596" i="10"/>
  <c r="C600" i="10"/>
  <c r="C604" i="10"/>
  <c r="C608" i="10"/>
  <c r="C612" i="10"/>
  <c r="C616" i="10"/>
  <c r="C620" i="10"/>
  <c r="C624" i="10"/>
  <c r="C628" i="10"/>
  <c r="C632" i="10"/>
  <c r="C636" i="10"/>
  <c r="C640" i="10"/>
  <c r="C644" i="10"/>
  <c r="C648" i="10"/>
  <c r="C652" i="10"/>
  <c r="C656" i="10"/>
  <c r="C660" i="10"/>
  <c r="C664" i="10"/>
  <c r="C668" i="10"/>
  <c r="C672" i="10"/>
  <c r="C676" i="10"/>
  <c r="C680" i="10"/>
  <c r="C684" i="10"/>
  <c r="C688" i="10"/>
  <c r="C692" i="10"/>
  <c r="C696" i="10"/>
  <c r="C700" i="10"/>
  <c r="C704" i="10"/>
  <c r="C708" i="10"/>
  <c r="C712" i="10"/>
  <c r="C716" i="10"/>
  <c r="C720" i="10"/>
  <c r="C724" i="10"/>
  <c r="C728" i="10"/>
  <c r="C732" i="10"/>
  <c r="C19" i="10"/>
  <c r="C51" i="10"/>
  <c r="C83" i="10"/>
  <c r="C115" i="10"/>
  <c r="C147" i="10"/>
  <c r="C179" i="10"/>
  <c r="C211" i="10"/>
  <c r="C243" i="10"/>
  <c r="C264" i="10"/>
  <c r="C280" i="10"/>
  <c r="C296" i="10"/>
  <c r="C312" i="10"/>
  <c r="C328" i="10"/>
  <c r="C342" i="10"/>
  <c r="C350" i="10"/>
  <c r="C358" i="10"/>
  <c r="C366" i="10"/>
  <c r="C374" i="10"/>
  <c r="C382" i="10"/>
  <c r="C390" i="10"/>
  <c r="C398" i="10"/>
  <c r="C406" i="10"/>
  <c r="C414" i="10"/>
  <c r="C422" i="10"/>
  <c r="C430" i="10"/>
  <c r="C438" i="10"/>
  <c r="C446" i="10"/>
  <c r="C454" i="10"/>
  <c r="C462" i="10"/>
  <c r="C470" i="10"/>
  <c r="C478" i="10"/>
  <c r="C486" i="10"/>
  <c r="C494" i="10"/>
  <c r="C502" i="10"/>
  <c r="C510" i="10"/>
  <c r="C518" i="10"/>
  <c r="C526" i="10"/>
  <c r="C534" i="10"/>
  <c r="C541" i="10"/>
  <c r="C546" i="10"/>
  <c r="C551" i="10"/>
  <c r="C557" i="10"/>
  <c r="C562" i="10"/>
  <c r="C567" i="10"/>
  <c r="C573" i="10"/>
  <c r="C577" i="10"/>
  <c r="C581" i="10"/>
  <c r="C585" i="10"/>
  <c r="C589" i="10"/>
  <c r="C593" i="10"/>
  <c r="C597" i="10"/>
  <c r="C601" i="10"/>
  <c r="C605" i="10"/>
  <c r="C609" i="10"/>
  <c r="C613" i="10"/>
  <c r="C617" i="10"/>
  <c r="C621" i="10"/>
  <c r="C625" i="10"/>
  <c r="C629" i="10"/>
  <c r="C633" i="10"/>
  <c r="C637" i="10"/>
  <c r="C641" i="10"/>
  <c r="C645" i="10"/>
  <c r="C649" i="10"/>
  <c r="C653" i="10"/>
  <c r="C657" i="10"/>
  <c r="C661" i="10"/>
  <c r="C665" i="10"/>
  <c r="C669" i="10"/>
  <c r="C673" i="10"/>
  <c r="C677" i="10"/>
  <c r="C681" i="10"/>
  <c r="C685" i="10"/>
  <c r="C689" i="10"/>
  <c r="C693" i="10"/>
  <c r="C697" i="10"/>
  <c r="C701" i="10"/>
  <c r="C705" i="10"/>
  <c r="C709" i="10"/>
  <c r="C713" i="10"/>
  <c r="C717" i="10"/>
  <c r="C721" i="10"/>
  <c r="C725" i="10"/>
  <c r="C729" i="10"/>
  <c r="C733" i="10"/>
  <c r="C737" i="10"/>
  <c r="C741" i="10"/>
  <c r="C745" i="10"/>
  <c r="C749" i="10"/>
  <c r="C753" i="10"/>
  <c r="C757" i="10"/>
  <c r="C761" i="10"/>
  <c r="C765" i="10"/>
  <c r="C31" i="10"/>
  <c r="C95" i="10"/>
  <c r="C159" i="10"/>
  <c r="C223" i="10"/>
  <c r="C271" i="10"/>
  <c r="C303" i="10"/>
  <c r="C335" i="10"/>
  <c r="C353" i="10"/>
  <c r="C369" i="10"/>
  <c r="C385" i="10"/>
  <c r="C401" i="10"/>
  <c r="C417" i="10"/>
  <c r="C433" i="10"/>
  <c r="C449" i="10"/>
  <c r="C465" i="10"/>
  <c r="C481" i="10"/>
  <c r="C497" i="10"/>
  <c r="C513" i="10"/>
  <c r="C529" i="10"/>
  <c r="C542" i="10"/>
  <c r="C553" i="10"/>
  <c r="C563" i="10"/>
  <c r="C574" i="10"/>
  <c r="C582" i="10"/>
  <c r="C590" i="10"/>
  <c r="C598" i="10"/>
  <c r="C606" i="10"/>
  <c r="C614" i="10"/>
  <c r="C622" i="10"/>
  <c r="C630" i="10"/>
  <c r="C638" i="10"/>
  <c r="C646" i="10"/>
  <c r="C654" i="10"/>
  <c r="C662" i="10"/>
  <c r="C670" i="10"/>
  <c r="C678" i="10"/>
  <c r="C686" i="10"/>
  <c r="C694" i="10"/>
  <c r="C702" i="10"/>
  <c r="C710" i="10"/>
  <c r="C718" i="10"/>
  <c r="C726" i="10"/>
  <c r="C734" i="10"/>
  <c r="C739" i="10"/>
  <c r="C744" i="10"/>
  <c r="C750" i="10"/>
  <c r="C755" i="10"/>
  <c r="C760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26" i="10"/>
  <c r="C830" i="10"/>
  <c r="C834" i="10"/>
  <c r="C838" i="10"/>
  <c r="C842" i="10"/>
  <c r="C846" i="10"/>
  <c r="C850" i="10"/>
  <c r="C854" i="10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C906" i="10"/>
  <c r="C910" i="10"/>
  <c r="C914" i="10"/>
  <c r="C918" i="10"/>
  <c r="C922" i="10"/>
  <c r="C926" i="10"/>
  <c r="C930" i="10"/>
  <c r="C934" i="10"/>
  <c r="C938" i="10"/>
  <c r="C942" i="10"/>
  <c r="C946" i="10"/>
  <c r="C950" i="10"/>
  <c r="C954" i="10"/>
  <c r="C958" i="10"/>
  <c r="C962" i="10"/>
  <c r="C966" i="10"/>
  <c r="C970" i="10"/>
  <c r="C974" i="10"/>
  <c r="C978" i="10"/>
  <c r="C982" i="10"/>
  <c r="C986" i="10"/>
  <c r="C990" i="10"/>
  <c r="C994" i="10"/>
  <c r="C998" i="10"/>
  <c r="C1002" i="10"/>
  <c r="C1006" i="10"/>
  <c r="C1010" i="10"/>
  <c r="C1014" i="10"/>
  <c r="C1018" i="10"/>
  <c r="C1022" i="10"/>
  <c r="C1026" i="10"/>
  <c r="C1030" i="10"/>
  <c r="C1034" i="10"/>
  <c r="C1038" i="10"/>
  <c r="C35" i="10"/>
  <c r="C99" i="10"/>
  <c r="C163" i="10"/>
  <c r="C227" i="10"/>
  <c r="C272" i="10"/>
  <c r="C304" i="10"/>
  <c r="C336" i="10"/>
  <c r="C354" i="10"/>
  <c r="C370" i="10"/>
  <c r="C386" i="10"/>
  <c r="C402" i="10"/>
  <c r="C418" i="10"/>
  <c r="C434" i="10"/>
  <c r="C450" i="10"/>
  <c r="C466" i="10"/>
  <c r="C482" i="10"/>
  <c r="C498" i="10"/>
  <c r="C514" i="10"/>
  <c r="C530" i="10"/>
  <c r="C543" i="10"/>
  <c r="C554" i="10"/>
  <c r="C565" i="10"/>
  <c r="C575" i="10"/>
  <c r="C583" i="10"/>
  <c r="C591" i="10"/>
  <c r="C599" i="10"/>
  <c r="C607" i="10"/>
  <c r="C615" i="10"/>
  <c r="C623" i="10"/>
  <c r="C631" i="10"/>
  <c r="C639" i="10"/>
  <c r="C647" i="10"/>
  <c r="C655" i="10"/>
  <c r="C663" i="10"/>
  <c r="C671" i="10"/>
  <c r="C679" i="10"/>
  <c r="C687" i="10"/>
  <c r="C695" i="10"/>
  <c r="C703" i="10"/>
  <c r="C711" i="10"/>
  <c r="C719" i="10"/>
  <c r="C727" i="10"/>
  <c r="C735" i="10"/>
  <c r="C740" i="10"/>
  <c r="C746" i="10"/>
  <c r="C751" i="10"/>
  <c r="C756" i="10"/>
  <c r="C762" i="10"/>
  <c r="C767" i="10"/>
  <c r="C771" i="10"/>
  <c r="C775" i="10"/>
  <c r="C779" i="10"/>
  <c r="C783" i="10"/>
  <c r="C787" i="10"/>
  <c r="C791" i="10"/>
  <c r="C795" i="10"/>
  <c r="C799" i="10"/>
  <c r="C803" i="10"/>
  <c r="C807" i="10"/>
  <c r="C811" i="10"/>
  <c r="C815" i="10"/>
  <c r="C819" i="10"/>
  <c r="C823" i="10"/>
  <c r="C827" i="10"/>
  <c r="C831" i="10"/>
  <c r="C835" i="10"/>
  <c r="C839" i="10"/>
  <c r="C843" i="10"/>
  <c r="C847" i="10"/>
  <c r="C851" i="10"/>
  <c r="C855" i="10"/>
  <c r="C859" i="10"/>
  <c r="C863" i="10"/>
  <c r="C867" i="10"/>
  <c r="C871" i="10"/>
  <c r="C875" i="10"/>
  <c r="C879" i="10"/>
  <c r="C883" i="10"/>
  <c r="C887" i="10"/>
  <c r="C891" i="10"/>
  <c r="C895" i="10"/>
  <c r="C899" i="10"/>
  <c r="C903" i="10"/>
  <c r="C907" i="10"/>
  <c r="C911" i="10"/>
  <c r="C915" i="10"/>
  <c r="C919" i="10"/>
  <c r="C923" i="10"/>
  <c r="C927" i="10"/>
  <c r="C931" i="10"/>
  <c r="C935" i="10"/>
  <c r="C939" i="10"/>
  <c r="C943" i="10"/>
  <c r="C947" i="10"/>
  <c r="C951" i="10"/>
  <c r="C955" i="10"/>
  <c r="C959" i="10"/>
  <c r="C963" i="10"/>
  <c r="C967" i="10"/>
  <c r="C971" i="10"/>
  <c r="C975" i="10"/>
  <c r="C979" i="10"/>
  <c r="C983" i="10"/>
  <c r="C987" i="10"/>
  <c r="C991" i="10"/>
  <c r="C995" i="10"/>
  <c r="C999" i="10"/>
  <c r="C1003" i="10"/>
  <c r="C1007" i="10"/>
  <c r="C1011" i="10"/>
  <c r="C1015" i="10"/>
  <c r="C1019" i="10"/>
  <c r="C1023" i="10"/>
  <c r="C1027" i="10"/>
  <c r="C1031" i="10"/>
  <c r="C1035" i="10"/>
  <c r="C1039" i="10"/>
  <c r="C1043" i="10"/>
  <c r="C1047" i="10"/>
  <c r="C1051" i="10"/>
  <c r="C1055" i="10"/>
  <c r="C1059" i="10"/>
  <c r="C1063" i="10"/>
  <c r="C1067" i="10"/>
  <c r="C1071" i="10"/>
  <c r="C1075" i="10"/>
  <c r="C1079" i="10"/>
  <c r="C1083" i="10"/>
  <c r="C1087" i="10"/>
  <c r="C1091" i="10"/>
  <c r="C1095" i="10"/>
  <c r="C1099" i="10"/>
  <c r="C1103" i="10"/>
  <c r="C1107" i="10"/>
  <c r="C1111" i="10"/>
  <c r="C1115" i="10"/>
  <c r="C1119" i="10"/>
  <c r="C1123" i="10"/>
  <c r="C1127" i="10"/>
  <c r="C1131" i="10"/>
  <c r="C1135" i="10"/>
  <c r="C1139" i="10"/>
  <c r="C1143" i="10"/>
  <c r="C1147" i="10"/>
  <c r="C1151" i="10"/>
  <c r="C1155" i="10"/>
  <c r="C1159" i="10"/>
  <c r="C1163" i="10"/>
  <c r="C1167" i="10"/>
  <c r="C1171" i="10"/>
  <c r="C1175" i="10"/>
  <c r="C1179" i="10"/>
  <c r="C1183" i="10"/>
  <c r="C1187" i="10"/>
  <c r="C1191" i="10"/>
  <c r="C1195" i="10"/>
  <c r="C1199" i="10"/>
  <c r="C1203" i="10"/>
  <c r="C1207" i="10"/>
  <c r="C1211" i="10"/>
  <c r="C1215" i="10"/>
  <c r="C1219" i="10"/>
  <c r="C1223" i="10"/>
  <c r="C1227" i="10"/>
  <c r="C1231" i="10"/>
  <c r="C1235" i="10"/>
  <c r="C1239" i="10"/>
  <c r="C1243" i="10"/>
  <c r="C1247" i="10"/>
  <c r="C1251" i="10"/>
  <c r="C63" i="10"/>
  <c r="C191" i="10"/>
  <c r="C287" i="10"/>
  <c r="C345" i="10"/>
  <c r="C377" i="10"/>
  <c r="C409" i="10"/>
  <c r="C441" i="10"/>
  <c r="C473" i="10"/>
  <c r="C505" i="10"/>
  <c r="C537" i="10"/>
  <c r="C558" i="10"/>
  <c r="C578" i="10"/>
  <c r="C594" i="10"/>
  <c r="C610" i="10"/>
  <c r="C626" i="10"/>
  <c r="C642" i="10"/>
  <c r="C658" i="10"/>
  <c r="C674" i="10"/>
  <c r="C690" i="10"/>
  <c r="C706" i="10"/>
  <c r="C722" i="10"/>
  <c r="C736" i="10"/>
  <c r="C747" i="10"/>
  <c r="C758" i="10"/>
  <c r="C768" i="10"/>
  <c r="C776" i="10"/>
  <c r="C784" i="10"/>
  <c r="C792" i="10"/>
  <c r="C800" i="10"/>
  <c r="C808" i="10"/>
  <c r="C816" i="10"/>
  <c r="C824" i="10"/>
  <c r="C832" i="10"/>
  <c r="C840" i="10"/>
  <c r="C848" i="10"/>
  <c r="C856" i="10"/>
  <c r="C864" i="10"/>
  <c r="C872" i="10"/>
  <c r="C880" i="10"/>
  <c r="C888" i="10"/>
  <c r="C896" i="10"/>
  <c r="C904" i="10"/>
  <c r="C912" i="10"/>
  <c r="C920" i="10"/>
  <c r="C928" i="10"/>
  <c r="C936" i="10"/>
  <c r="C944" i="10"/>
  <c r="C952" i="10"/>
  <c r="C960" i="10"/>
  <c r="C968" i="10"/>
  <c r="C976" i="10"/>
  <c r="C984" i="10"/>
  <c r="C992" i="10"/>
  <c r="C1000" i="10"/>
  <c r="C1008" i="10"/>
  <c r="C1016" i="10"/>
  <c r="C1024" i="10"/>
  <c r="C1032" i="10"/>
  <c r="C1040" i="10"/>
  <c r="C1045" i="10"/>
  <c r="C1050" i="10"/>
  <c r="C1056" i="10"/>
  <c r="C1061" i="10"/>
  <c r="C1066" i="10"/>
  <c r="C1072" i="10"/>
  <c r="C1077" i="10"/>
  <c r="C1082" i="10"/>
  <c r="C1088" i="10"/>
  <c r="C1093" i="10"/>
  <c r="C1098" i="10"/>
  <c r="C1104" i="10"/>
  <c r="C1109" i="10"/>
  <c r="C1114" i="10"/>
  <c r="C1120" i="10"/>
  <c r="C1125" i="10"/>
  <c r="C1130" i="10"/>
  <c r="C1136" i="10"/>
  <c r="C1141" i="10"/>
  <c r="C1146" i="10"/>
  <c r="C1152" i="10"/>
  <c r="C1157" i="10"/>
  <c r="C1162" i="10"/>
  <c r="C1168" i="10"/>
  <c r="C1173" i="10"/>
  <c r="C1178" i="10"/>
  <c r="C1184" i="10"/>
  <c r="C1189" i="10"/>
  <c r="C1194" i="10"/>
  <c r="C1200" i="10"/>
  <c r="C1205" i="10"/>
  <c r="C1210" i="10"/>
  <c r="C1216" i="10"/>
  <c r="C1221" i="10"/>
  <c r="C1226" i="10"/>
  <c r="C1232" i="10"/>
  <c r="C1237" i="10"/>
  <c r="C1242" i="10"/>
  <c r="C1248" i="10"/>
  <c r="C1253" i="10"/>
  <c r="C1257" i="10"/>
  <c r="C1261" i="10"/>
  <c r="C1265" i="10"/>
  <c r="C1269" i="10"/>
  <c r="C1273" i="10"/>
  <c r="C1277" i="10"/>
  <c r="C1281" i="10"/>
  <c r="C1285" i="10"/>
  <c r="C1289" i="10"/>
  <c r="C1293" i="10"/>
  <c r="C1297" i="10"/>
  <c r="C1301" i="10"/>
  <c r="C1305" i="10"/>
  <c r="C1309" i="10"/>
  <c r="C1313" i="10"/>
  <c r="C1317" i="10"/>
  <c r="C1321" i="10"/>
  <c r="C1325" i="10"/>
  <c r="C1329" i="10"/>
  <c r="C1333" i="10"/>
  <c r="C1337" i="10"/>
  <c r="C1341" i="10"/>
  <c r="C1345" i="10"/>
  <c r="C1349" i="10"/>
  <c r="C1353" i="10"/>
  <c r="C1357" i="10"/>
  <c r="C1361" i="10"/>
  <c r="C1365" i="10"/>
  <c r="C1369" i="10"/>
  <c r="C1373" i="10"/>
  <c r="C1377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29" i="10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1485" i="10"/>
  <c r="C1489" i="10"/>
  <c r="C1493" i="10"/>
  <c r="C1497" i="10"/>
  <c r="C1501" i="10"/>
  <c r="C1505" i="10"/>
  <c r="C1509" i="10"/>
  <c r="C1513" i="10"/>
  <c r="C1517" i="10"/>
  <c r="C1521" i="10"/>
  <c r="C1525" i="10"/>
  <c r="C1529" i="10"/>
  <c r="C1533" i="10"/>
  <c r="C1537" i="10"/>
  <c r="C67" i="10"/>
  <c r="C255" i="10"/>
  <c r="C320" i="10"/>
  <c r="C378" i="10"/>
  <c r="C425" i="10"/>
  <c r="C458" i="10"/>
  <c r="C506" i="10"/>
  <c r="C547" i="10"/>
  <c r="C570" i="10"/>
  <c r="C595" i="10"/>
  <c r="C618" i="10"/>
  <c r="C635" i="10"/>
  <c r="C659" i="10"/>
  <c r="C682" i="10"/>
  <c r="C699" i="10"/>
  <c r="C723" i="10"/>
  <c r="C742" i="10"/>
  <c r="C754" i="10"/>
  <c r="C769" i="10"/>
  <c r="C780" i="10"/>
  <c r="C789" i="10"/>
  <c r="C801" i="10"/>
  <c r="C812" i="10"/>
  <c r="C821" i="10"/>
  <c r="C833" i="10"/>
  <c r="C844" i="10"/>
  <c r="C853" i="10"/>
  <c r="C865" i="10"/>
  <c r="C876" i="10"/>
  <c r="C885" i="10"/>
  <c r="C897" i="10"/>
  <c r="C908" i="10"/>
  <c r="C917" i="10"/>
  <c r="C929" i="10"/>
  <c r="C940" i="10"/>
  <c r="C949" i="10"/>
  <c r="C961" i="10"/>
  <c r="C972" i="10"/>
  <c r="C981" i="10"/>
  <c r="C993" i="10"/>
  <c r="C1004" i="10"/>
  <c r="C1013" i="10"/>
  <c r="C1025" i="10"/>
  <c r="C1036" i="10"/>
  <c r="C1044" i="10"/>
  <c r="C1052" i="10"/>
  <c r="C1058" i="10"/>
  <c r="C1065" i="10"/>
  <c r="C1073" i="10"/>
  <c r="C1080" i="10"/>
  <c r="C1086" i="10"/>
  <c r="C1094" i="10"/>
  <c r="C1101" i="10"/>
  <c r="C1108" i="10"/>
  <c r="C1116" i="10"/>
  <c r="C1122" i="10"/>
  <c r="C1129" i="10"/>
  <c r="C1137" i="10"/>
  <c r="C1144" i="10"/>
  <c r="C1150" i="10"/>
  <c r="C1158" i="10"/>
  <c r="C1165" i="10"/>
  <c r="C1172" i="10"/>
  <c r="C1180" i="10"/>
  <c r="C1186" i="10"/>
  <c r="C1193" i="10"/>
  <c r="C1201" i="10"/>
  <c r="C1208" i="10"/>
  <c r="C1214" i="10"/>
  <c r="C1222" i="10"/>
  <c r="C1229" i="10"/>
  <c r="C1236" i="10"/>
  <c r="C1244" i="10"/>
  <c r="C1250" i="10"/>
  <c r="C1256" i="10"/>
  <c r="C1262" i="10"/>
  <c r="C1267" i="10"/>
  <c r="C1272" i="10"/>
  <c r="C1278" i="10"/>
  <c r="C1283" i="10"/>
  <c r="C1288" i="10"/>
  <c r="C1294" i="10"/>
  <c r="C1299" i="10"/>
  <c r="C1304" i="10"/>
  <c r="C1310" i="10"/>
  <c r="C1315" i="10"/>
  <c r="C1320" i="10"/>
  <c r="C1326" i="10"/>
  <c r="C1331" i="10"/>
  <c r="C1336" i="10"/>
  <c r="C1342" i="10"/>
  <c r="C1347" i="10"/>
  <c r="C1352" i="10"/>
  <c r="C1358" i="10"/>
  <c r="C1363" i="10"/>
  <c r="C1368" i="10"/>
  <c r="C1374" i="10"/>
  <c r="C1379" i="10"/>
  <c r="C1384" i="10"/>
  <c r="C1390" i="10"/>
  <c r="C1395" i="10"/>
  <c r="C1400" i="10"/>
  <c r="C1406" i="10"/>
  <c r="C1411" i="10"/>
  <c r="C1416" i="10"/>
  <c r="C1422" i="10"/>
  <c r="C1427" i="10"/>
  <c r="C1432" i="10"/>
  <c r="C1438" i="10"/>
  <c r="C1443" i="10"/>
  <c r="C1448" i="10"/>
  <c r="C1454" i="10"/>
  <c r="C1459" i="10"/>
  <c r="C1464" i="10"/>
  <c r="C1470" i="10"/>
  <c r="C1475" i="10"/>
  <c r="C1480" i="10"/>
  <c r="C1486" i="10"/>
  <c r="C1491" i="10"/>
  <c r="C1496" i="10"/>
  <c r="C1502" i="10"/>
  <c r="C1507" i="10"/>
  <c r="C1512" i="10"/>
  <c r="C1518" i="10"/>
  <c r="C1523" i="10"/>
  <c r="C1528" i="10"/>
  <c r="C1534" i="10"/>
  <c r="C1539" i="10"/>
  <c r="C1543" i="10"/>
  <c r="C1547" i="10"/>
  <c r="C1551" i="10"/>
  <c r="C1555" i="10"/>
  <c r="C1559" i="10"/>
  <c r="C1563" i="10"/>
  <c r="C1567" i="10"/>
  <c r="C1571" i="10"/>
  <c r="C1575" i="10"/>
  <c r="C1579" i="10"/>
  <c r="C1583" i="10"/>
  <c r="C1587" i="10"/>
  <c r="C1591" i="10"/>
  <c r="C1595" i="10"/>
  <c r="C1599" i="10"/>
  <c r="C1603" i="10"/>
  <c r="C1607" i="10"/>
  <c r="C1611" i="10"/>
  <c r="C1615" i="10"/>
  <c r="C1619" i="10"/>
  <c r="C1623" i="10"/>
  <c r="C1627" i="10"/>
  <c r="C1631" i="10"/>
  <c r="C1635" i="10"/>
  <c r="C1639" i="10"/>
  <c r="C1643" i="10"/>
  <c r="C1647" i="10"/>
  <c r="C1651" i="10"/>
  <c r="C1655" i="10"/>
  <c r="C1659" i="10"/>
  <c r="C1663" i="10"/>
  <c r="C1667" i="10"/>
  <c r="C1671" i="10"/>
  <c r="C1675" i="10"/>
  <c r="C1679" i="10"/>
  <c r="C1683" i="10"/>
  <c r="C1687" i="10"/>
  <c r="C1691" i="10"/>
  <c r="C1695" i="10"/>
  <c r="C1699" i="10"/>
  <c r="C1703" i="10"/>
  <c r="C1707" i="10"/>
  <c r="C1711" i="10"/>
  <c r="C1715" i="10"/>
  <c r="C1719" i="10"/>
  <c r="C1723" i="10"/>
  <c r="C1727" i="10"/>
  <c r="C1731" i="10"/>
  <c r="C1735" i="10"/>
  <c r="C1739" i="10"/>
  <c r="C1743" i="10"/>
  <c r="C1747" i="10"/>
  <c r="C1751" i="10"/>
  <c r="C1755" i="10"/>
  <c r="C1759" i="10"/>
  <c r="C1763" i="10"/>
  <c r="C1767" i="10"/>
  <c r="C1771" i="10"/>
  <c r="C1775" i="10"/>
  <c r="C1779" i="10"/>
  <c r="C1783" i="10"/>
  <c r="C1787" i="10"/>
  <c r="C1791" i="10"/>
  <c r="C1795" i="10"/>
  <c r="C1799" i="10"/>
  <c r="C1803" i="10"/>
  <c r="C1807" i="10"/>
  <c r="C1811" i="10"/>
  <c r="C1815" i="10"/>
  <c r="C1819" i="10"/>
  <c r="C1823" i="10"/>
  <c r="C1827" i="10"/>
  <c r="C1831" i="10"/>
  <c r="C1835" i="10"/>
  <c r="C1839" i="10"/>
  <c r="C1843" i="10"/>
  <c r="C1847" i="10"/>
  <c r="C1851" i="10"/>
  <c r="C1855" i="10"/>
  <c r="C1859" i="10"/>
  <c r="C1863" i="10"/>
  <c r="C1867" i="10"/>
  <c r="C1871" i="10"/>
  <c r="C1875" i="10"/>
  <c r="C1879" i="10"/>
  <c r="C1883" i="10"/>
  <c r="C1887" i="10"/>
  <c r="C1891" i="10"/>
  <c r="C1895" i="10"/>
  <c r="C1899" i="10"/>
  <c r="C1903" i="10"/>
  <c r="C1907" i="10"/>
  <c r="C1911" i="10"/>
  <c r="C1915" i="10"/>
  <c r="C1919" i="10"/>
  <c r="C1923" i="10"/>
  <c r="C1927" i="10"/>
  <c r="C1931" i="10"/>
  <c r="C1935" i="10"/>
  <c r="C1939" i="10"/>
  <c r="C1943" i="10"/>
  <c r="C1947" i="10"/>
  <c r="C1951" i="10"/>
  <c r="C1955" i="10"/>
  <c r="C1959" i="10"/>
  <c r="C1963" i="10"/>
  <c r="C1967" i="10"/>
  <c r="C1971" i="10"/>
  <c r="C1975" i="10"/>
  <c r="C1979" i="10"/>
  <c r="C1983" i="10"/>
  <c r="C1987" i="10"/>
  <c r="C1991" i="10"/>
  <c r="C1995" i="10"/>
  <c r="C1999" i="10"/>
  <c r="C2003" i="10"/>
  <c r="C2007" i="10"/>
  <c r="C2011" i="10"/>
  <c r="C2015" i="10"/>
  <c r="C2019" i="10"/>
  <c r="C2023" i="10"/>
  <c r="C2027" i="10"/>
  <c r="C2031" i="10"/>
  <c r="C2035" i="10"/>
  <c r="C2039" i="10"/>
  <c r="C2043" i="10"/>
  <c r="C2047" i="10"/>
  <c r="C2051" i="10"/>
  <c r="C2055" i="10"/>
  <c r="C2059" i="10"/>
  <c r="C2063" i="10"/>
  <c r="C2067" i="10"/>
  <c r="C2071" i="10"/>
  <c r="C2075" i="10"/>
  <c r="C2079" i="10"/>
  <c r="C2083" i="10"/>
  <c r="C2087" i="10"/>
  <c r="C2091" i="10"/>
  <c r="C2095" i="10"/>
  <c r="C2099" i="10"/>
  <c r="C2103" i="10"/>
  <c r="C2107" i="10"/>
  <c r="C2111" i="10"/>
  <c r="C2115" i="10"/>
  <c r="C2119" i="10"/>
  <c r="C2123" i="10"/>
  <c r="C2127" i="10"/>
  <c r="C2131" i="10"/>
  <c r="C2135" i="10"/>
  <c r="C2139" i="10"/>
  <c r="C2143" i="10"/>
  <c r="C2147" i="10"/>
  <c r="C2151" i="10"/>
  <c r="C2155" i="10"/>
  <c r="C2159" i="10"/>
  <c r="C2163" i="10"/>
  <c r="C2167" i="10"/>
  <c r="C2171" i="10"/>
  <c r="C2175" i="10"/>
  <c r="C2179" i="10"/>
  <c r="C2183" i="10"/>
  <c r="C2" i="10"/>
  <c r="C127" i="10"/>
  <c r="C256" i="10"/>
  <c r="C346" i="10"/>
  <c r="C393" i="10"/>
  <c r="C426" i="10"/>
  <c r="C474" i="10"/>
  <c r="C521" i="10"/>
  <c r="C549" i="10"/>
  <c r="C579" i="10"/>
  <c r="C602" i="10"/>
  <c r="C619" i="10"/>
  <c r="C643" i="10"/>
  <c r="C666" i="10"/>
  <c r="C683" i="10"/>
  <c r="C707" i="10"/>
  <c r="C730" i="10"/>
  <c r="C743" i="10"/>
  <c r="C759" i="10"/>
  <c r="C772" i="10"/>
  <c r="C781" i="10"/>
  <c r="C793" i="10"/>
  <c r="C804" i="10"/>
  <c r="C813" i="10"/>
  <c r="C825" i="10"/>
  <c r="C836" i="10"/>
  <c r="C845" i="10"/>
  <c r="C857" i="10"/>
  <c r="C868" i="10"/>
  <c r="C877" i="10"/>
  <c r="C889" i="10"/>
  <c r="C900" i="10"/>
  <c r="C909" i="10"/>
  <c r="C921" i="10"/>
  <c r="C932" i="10"/>
  <c r="C941" i="10"/>
  <c r="C953" i="10"/>
  <c r="C964" i="10"/>
  <c r="C973" i="10"/>
  <c r="C985" i="10"/>
  <c r="C996" i="10"/>
  <c r="C1005" i="10"/>
  <c r="C1017" i="10"/>
  <c r="C1028" i="10"/>
  <c r="C1037" i="10"/>
  <c r="C1046" i="10"/>
  <c r="C1053" i="10"/>
  <c r="C1060" i="10"/>
  <c r="C1068" i="10"/>
  <c r="C1074" i="10"/>
  <c r="C1081" i="10"/>
  <c r="C1089" i="10"/>
  <c r="C1096" i="10"/>
  <c r="C1102" i="10"/>
  <c r="C1110" i="10"/>
  <c r="C1117" i="10"/>
  <c r="C1124" i="10"/>
  <c r="C1132" i="10"/>
  <c r="C1138" i="10"/>
  <c r="C1145" i="10"/>
  <c r="C1153" i="10"/>
  <c r="C1160" i="10"/>
  <c r="C1166" i="10"/>
  <c r="C1174" i="10"/>
  <c r="C1181" i="10"/>
  <c r="C1188" i="10"/>
  <c r="C1196" i="10"/>
  <c r="C1202" i="10"/>
  <c r="C1209" i="10"/>
  <c r="C1217" i="10"/>
  <c r="C1224" i="10"/>
  <c r="C1230" i="10"/>
  <c r="C1238" i="10"/>
  <c r="C1245" i="10"/>
  <c r="C1252" i="10"/>
  <c r="C1258" i="10"/>
  <c r="C1263" i="10"/>
  <c r="C1268" i="10"/>
  <c r="C1274" i="10"/>
  <c r="C1279" i="10"/>
  <c r="C1284" i="10"/>
  <c r="C1290" i="10"/>
  <c r="C1295" i="10"/>
  <c r="C1300" i="10"/>
  <c r="C1306" i="10"/>
  <c r="C1311" i="10"/>
  <c r="C1316" i="10"/>
  <c r="C1322" i="10"/>
  <c r="C1327" i="10"/>
  <c r="C1332" i="10"/>
  <c r="C1338" i="10"/>
  <c r="C1343" i="10"/>
  <c r="C1348" i="10"/>
  <c r="C1354" i="10"/>
  <c r="C1359" i="10"/>
  <c r="C1364" i="10"/>
  <c r="C1370" i="10"/>
  <c r="C1375" i="10"/>
  <c r="C1380" i="10"/>
  <c r="C1386" i="10"/>
  <c r="C1391" i="10"/>
  <c r="C1396" i="10"/>
  <c r="C1402" i="10"/>
  <c r="C1407" i="10"/>
  <c r="C1412" i="10"/>
  <c r="C1418" i="10"/>
  <c r="C1423" i="10"/>
  <c r="C1428" i="10"/>
  <c r="C1434" i="10"/>
  <c r="C1439" i="10"/>
  <c r="C1444" i="10"/>
  <c r="C1450" i="10"/>
  <c r="C1455" i="10"/>
  <c r="C1460" i="10"/>
  <c r="C1466" i="10"/>
  <c r="C1471" i="10"/>
  <c r="C1476" i="10"/>
  <c r="C1482" i="10"/>
  <c r="C1487" i="10"/>
  <c r="C1492" i="10"/>
  <c r="C1498" i="10"/>
  <c r="C1503" i="10"/>
  <c r="C1508" i="10"/>
  <c r="C1514" i="10"/>
  <c r="C1519" i="10"/>
  <c r="C1524" i="10"/>
  <c r="C1530" i="10"/>
  <c r="C1535" i="10"/>
  <c r="C1540" i="10"/>
  <c r="C1544" i="10"/>
  <c r="C1548" i="10"/>
  <c r="C1552" i="10"/>
  <c r="C1556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4" i="10"/>
  <c r="C1708" i="10"/>
  <c r="C1712" i="10"/>
  <c r="C1716" i="10"/>
  <c r="C1720" i="10"/>
  <c r="C1724" i="10"/>
  <c r="C1728" i="10"/>
  <c r="C1732" i="10"/>
  <c r="C1736" i="10"/>
  <c r="C1740" i="10"/>
  <c r="C1744" i="10"/>
  <c r="C1748" i="10"/>
  <c r="C1752" i="10"/>
  <c r="C1756" i="10"/>
  <c r="C1760" i="10"/>
  <c r="C1764" i="10"/>
  <c r="C1768" i="10"/>
  <c r="C1772" i="10"/>
  <c r="C1776" i="10"/>
  <c r="C1780" i="10"/>
  <c r="C1784" i="10"/>
  <c r="C1788" i="10"/>
  <c r="C1792" i="10"/>
  <c r="C1796" i="10"/>
  <c r="C1800" i="10"/>
  <c r="C1804" i="10"/>
  <c r="C1808" i="10"/>
  <c r="C1812" i="10"/>
  <c r="C1816" i="10"/>
  <c r="C1820" i="10"/>
  <c r="C1824" i="10"/>
  <c r="C1828" i="10"/>
  <c r="C1832" i="10"/>
  <c r="C1836" i="10"/>
  <c r="C1840" i="10"/>
  <c r="C1844" i="10"/>
  <c r="C1848" i="10"/>
  <c r="C1852" i="10"/>
  <c r="C1856" i="10"/>
  <c r="C1860" i="10"/>
  <c r="C1864" i="10"/>
  <c r="C1868" i="10"/>
  <c r="C1872" i="10"/>
  <c r="C1876" i="10"/>
  <c r="C1880" i="10"/>
  <c r="C1884" i="10"/>
  <c r="C1888" i="10"/>
  <c r="C1892" i="10"/>
  <c r="C1896" i="10"/>
  <c r="C1900" i="10"/>
  <c r="C1904" i="10"/>
  <c r="C1908" i="10"/>
  <c r="C1912" i="10"/>
  <c r="C1916" i="10"/>
  <c r="C1920" i="10"/>
  <c r="C1924" i="10"/>
  <c r="C1928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4" i="10"/>
  <c r="C1988" i="10"/>
  <c r="C1992" i="10"/>
  <c r="C1996" i="10"/>
  <c r="C2000" i="10"/>
  <c r="C2004" i="10"/>
  <c r="C2008" i="10"/>
  <c r="C2012" i="10"/>
  <c r="C2016" i="10"/>
  <c r="C2020" i="10"/>
  <c r="C2024" i="10"/>
  <c r="C2028" i="10"/>
  <c r="C2032" i="10"/>
  <c r="C2036" i="10"/>
  <c r="C2040" i="10"/>
  <c r="C2044" i="10"/>
  <c r="C2048" i="10"/>
  <c r="C2052" i="10"/>
  <c r="C2056" i="10"/>
  <c r="C2060" i="10"/>
  <c r="C2064" i="10"/>
  <c r="C2068" i="10"/>
  <c r="C2072" i="10"/>
  <c r="C2076" i="10"/>
  <c r="C2080" i="10"/>
  <c r="C2084" i="10"/>
  <c r="C2088" i="10"/>
  <c r="C2092" i="10"/>
  <c r="C2096" i="10"/>
  <c r="C2100" i="10"/>
  <c r="C2104" i="10"/>
  <c r="C2108" i="10"/>
  <c r="C2112" i="10"/>
  <c r="C2116" i="10"/>
  <c r="C2120" i="10"/>
  <c r="C2124" i="10"/>
  <c r="C2128" i="10"/>
  <c r="C2132" i="10"/>
  <c r="C2136" i="10"/>
  <c r="C2140" i="10"/>
  <c r="C2144" i="10"/>
  <c r="C2148" i="10"/>
  <c r="C2152" i="10"/>
  <c r="C2156" i="10"/>
  <c r="C2160" i="10"/>
  <c r="C2164" i="10"/>
  <c r="C2168" i="10"/>
  <c r="C2172" i="10"/>
  <c r="C2176" i="10"/>
  <c r="C2180" i="10"/>
  <c r="C2184" i="10"/>
  <c r="C131" i="10"/>
  <c r="C288" i="10"/>
  <c r="C361" i="10"/>
  <c r="C394" i="10"/>
  <c r="C442" i="10"/>
  <c r="C489" i="10"/>
  <c r="C522" i="10"/>
  <c r="C559" i="10"/>
  <c r="C586" i="10"/>
  <c r="C603" i="10"/>
  <c r="C627" i="10"/>
  <c r="C650" i="10"/>
  <c r="C667" i="10"/>
  <c r="C691" i="10"/>
  <c r="C714" i="10"/>
  <c r="C731" i="10"/>
  <c r="C748" i="10"/>
  <c r="C763" i="10"/>
  <c r="C773" i="10"/>
  <c r="C785" i="10"/>
  <c r="C796" i="10"/>
  <c r="C805" i="10"/>
  <c r="C817" i="10"/>
  <c r="C828" i="10"/>
  <c r="C837" i="10"/>
  <c r="C849" i="10"/>
  <c r="C860" i="10"/>
  <c r="C869" i="10"/>
  <c r="C881" i="10"/>
  <c r="C892" i="10"/>
  <c r="C901" i="10"/>
  <c r="C913" i="10"/>
  <c r="C924" i="10"/>
  <c r="C933" i="10"/>
  <c r="C945" i="10"/>
  <c r="C956" i="10"/>
  <c r="C965" i="10"/>
  <c r="C977" i="10"/>
  <c r="C988" i="10"/>
  <c r="C997" i="10"/>
  <c r="C1009" i="10"/>
  <c r="C1020" i="10"/>
  <c r="C1029" i="10"/>
  <c r="C1041" i="10"/>
  <c r="C1048" i="10"/>
  <c r="C1054" i="10"/>
  <c r="C1062" i="10"/>
  <c r="C1069" i="10"/>
  <c r="C1076" i="10"/>
  <c r="C1084" i="10"/>
  <c r="C1090" i="10"/>
  <c r="C1097" i="10"/>
  <c r="C1105" i="10"/>
  <c r="C1112" i="10"/>
  <c r="C1118" i="10"/>
  <c r="C1126" i="10"/>
  <c r="C1133" i="10"/>
  <c r="C1140" i="10"/>
  <c r="C1148" i="10"/>
  <c r="C1154" i="10"/>
  <c r="C1161" i="10"/>
  <c r="C1169" i="10"/>
  <c r="C1176" i="10"/>
  <c r="C1182" i="10"/>
  <c r="C1190" i="10"/>
  <c r="C1197" i="10"/>
  <c r="C1204" i="10"/>
  <c r="C1212" i="10"/>
  <c r="C1218" i="10"/>
  <c r="C1225" i="10"/>
  <c r="C1233" i="10"/>
  <c r="C1240" i="10"/>
  <c r="C1246" i="10"/>
  <c r="C1254" i="10"/>
  <c r="C1259" i="10"/>
  <c r="C1264" i="10"/>
  <c r="C1270" i="10"/>
  <c r="C1275" i="10"/>
  <c r="C1280" i="10"/>
  <c r="C1286" i="10"/>
  <c r="C1291" i="10"/>
  <c r="C1296" i="10"/>
  <c r="C1302" i="10"/>
  <c r="C1307" i="10"/>
  <c r="C1312" i="10"/>
  <c r="C1318" i="10"/>
  <c r="C1323" i="10"/>
  <c r="C1328" i="10"/>
  <c r="C1334" i="10"/>
  <c r="C1339" i="10"/>
  <c r="C1344" i="10"/>
  <c r="C1350" i="10"/>
  <c r="C1355" i="10"/>
  <c r="C1360" i="10"/>
  <c r="C1366" i="10"/>
  <c r="C1371" i="10"/>
  <c r="C1376" i="10"/>
  <c r="C1382" i="10"/>
  <c r="C1387" i="10"/>
  <c r="C1392" i="10"/>
  <c r="C1398" i="10"/>
  <c r="C1403" i="10"/>
  <c r="C1408" i="10"/>
  <c r="C1414" i="10"/>
  <c r="C1419" i="10"/>
  <c r="C1424" i="10"/>
  <c r="C1430" i="10"/>
  <c r="C1435" i="10"/>
  <c r="C1440" i="10"/>
  <c r="C1446" i="10"/>
  <c r="C1451" i="10"/>
  <c r="C1456" i="10"/>
  <c r="C1462" i="10"/>
  <c r="C1467" i="10"/>
  <c r="C1472" i="10"/>
  <c r="C1478" i="10"/>
  <c r="C1483" i="10"/>
  <c r="C1488" i="10"/>
  <c r="C1494" i="10"/>
  <c r="C1499" i="10"/>
  <c r="C1504" i="10"/>
  <c r="C1510" i="10"/>
  <c r="C1515" i="10"/>
  <c r="C1520" i="10"/>
  <c r="C1526" i="10"/>
  <c r="C1531" i="10"/>
  <c r="C1536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5" i="10"/>
  <c r="C1709" i="10"/>
  <c r="C2182" i="10"/>
  <c r="C2174" i="10"/>
  <c r="C2166" i="10"/>
  <c r="C2158" i="10"/>
  <c r="C2150" i="10"/>
  <c r="C2142" i="10"/>
  <c r="C2134" i="10"/>
  <c r="C2126" i="10"/>
  <c r="C2118" i="10"/>
  <c r="C2110" i="10"/>
  <c r="C2102" i="10"/>
  <c r="C2094" i="10"/>
  <c r="C2086" i="10"/>
  <c r="C2078" i="10"/>
  <c r="C2070" i="10"/>
  <c r="C2062" i="10"/>
  <c r="C2054" i="10"/>
  <c r="C2046" i="10"/>
  <c r="C2038" i="10"/>
  <c r="C2030" i="10"/>
  <c r="C2022" i="10"/>
  <c r="C2014" i="10"/>
  <c r="C2006" i="10"/>
  <c r="C1998" i="10"/>
  <c r="C1990" i="10"/>
  <c r="C1982" i="10"/>
  <c r="C1974" i="10"/>
  <c r="C1966" i="10"/>
  <c r="C1958" i="10"/>
  <c r="C1950" i="10"/>
  <c r="C1942" i="10"/>
  <c r="C1934" i="10"/>
  <c r="C1926" i="10"/>
  <c r="C1918" i="10"/>
  <c r="C1910" i="10"/>
  <c r="C1902" i="10"/>
  <c r="C1894" i="10"/>
  <c r="C1886" i="10"/>
  <c r="C1878" i="10"/>
  <c r="C1870" i="10"/>
  <c r="C1862" i="10"/>
  <c r="C1854" i="10"/>
  <c r="C1846" i="10"/>
  <c r="C1838" i="10"/>
  <c r="C1830" i="10"/>
  <c r="C1822" i="10"/>
  <c r="C1814" i="10"/>
  <c r="C1806" i="10"/>
  <c r="C1798" i="10"/>
  <c r="C1790" i="10"/>
  <c r="C1782" i="10"/>
  <c r="C1774" i="10"/>
  <c r="C1766" i="10"/>
  <c r="C1758" i="10"/>
  <c r="C1750" i="10"/>
  <c r="C1742" i="10"/>
  <c r="C1734" i="10"/>
  <c r="C1726" i="10"/>
  <c r="C1718" i="10"/>
  <c r="C1710" i="10"/>
  <c r="C1694" i="10"/>
  <c r="C1678" i="10"/>
  <c r="C1662" i="10"/>
  <c r="C1646" i="10"/>
  <c r="C1630" i="10"/>
  <c r="C1614" i="10"/>
  <c r="C1598" i="10"/>
  <c r="C1582" i="10"/>
  <c r="C1566" i="10"/>
  <c r="C1550" i="10"/>
  <c r="C1532" i="10"/>
  <c r="C1511" i="10"/>
  <c r="C1490" i="10"/>
  <c r="C1468" i="10"/>
  <c r="C1447" i="10"/>
  <c r="C1426" i="10"/>
  <c r="C1404" i="10"/>
  <c r="C1383" i="10"/>
  <c r="C1362" i="10"/>
  <c r="C1340" i="10"/>
  <c r="C1319" i="10"/>
  <c r="C1298" i="10"/>
  <c r="C1276" i="10"/>
  <c r="C1255" i="10"/>
  <c r="C1228" i="10"/>
  <c r="C1198" i="10"/>
  <c r="C1170" i="10"/>
  <c r="C1142" i="10"/>
  <c r="C1113" i="10"/>
  <c r="C1085" i="10"/>
  <c r="C1057" i="10"/>
  <c r="C1021" i="10"/>
  <c r="C980" i="10"/>
  <c r="C937" i="10"/>
  <c r="C893" i="10"/>
  <c r="C852" i="10"/>
  <c r="C809" i="10"/>
  <c r="C764" i="10"/>
  <c r="C698" i="10"/>
  <c r="C611" i="10"/>
  <c r="C490" i="10"/>
  <c r="C319" i="10"/>
  <c r="C2181" i="10"/>
  <c r="C2173" i="10"/>
  <c r="C2165" i="10"/>
  <c r="C2157" i="10"/>
  <c r="C2149" i="10"/>
  <c r="C2141" i="10"/>
  <c r="C2133" i="10"/>
  <c r="C2125" i="10"/>
  <c r="C2117" i="10"/>
  <c r="C2109" i="10"/>
  <c r="C2101" i="10"/>
  <c r="C2093" i="10"/>
  <c r="C2085" i="10"/>
  <c r="C2077" i="10"/>
  <c r="C2069" i="10"/>
  <c r="C2061" i="10"/>
  <c r="C2053" i="10"/>
  <c r="C2045" i="10"/>
  <c r="C2037" i="10"/>
  <c r="C2029" i="10"/>
  <c r="C2021" i="10"/>
  <c r="C2013" i="10"/>
  <c r="C2005" i="10"/>
  <c r="C1997" i="10"/>
  <c r="C1989" i="10"/>
  <c r="C1981" i="10"/>
  <c r="C1973" i="10"/>
  <c r="C1965" i="10"/>
  <c r="C1957" i="10"/>
  <c r="C1949" i="10"/>
  <c r="C1941" i="10"/>
  <c r="C1933" i="10"/>
  <c r="C1925" i="10"/>
  <c r="C1917" i="10"/>
  <c r="C1909" i="10"/>
  <c r="C1901" i="10"/>
  <c r="C1893" i="10"/>
  <c r="C1885" i="10"/>
  <c r="C1877" i="10"/>
  <c r="C1869" i="10"/>
  <c r="C1861" i="10"/>
  <c r="C1853" i="10"/>
  <c r="C1845" i="10"/>
  <c r="C1837" i="10"/>
  <c r="C1829" i="10"/>
  <c r="C1821" i="10"/>
  <c r="C1813" i="10"/>
  <c r="C1805" i="10"/>
  <c r="C1797" i="10"/>
  <c r="C1789" i="10"/>
  <c r="C1781" i="10"/>
  <c r="C1773" i="10"/>
  <c r="C1765" i="10"/>
  <c r="C1757" i="10"/>
  <c r="C1749" i="10"/>
  <c r="C1741" i="10"/>
  <c r="C1733" i="10"/>
  <c r="C1725" i="10"/>
  <c r="C1717" i="10"/>
  <c r="C1706" i="10"/>
  <c r="C1690" i="10"/>
  <c r="C1674" i="10"/>
  <c r="C1658" i="10"/>
  <c r="C1642" i="10"/>
  <c r="C1626" i="10"/>
  <c r="C1610" i="10"/>
  <c r="C1594" i="10"/>
  <c r="C1578" i="10"/>
  <c r="C1562" i="10"/>
  <c r="C1546" i="10"/>
  <c r="C1527" i="10"/>
  <c r="C1506" i="10"/>
  <c r="C1484" i="10"/>
  <c r="C1463" i="10"/>
  <c r="C1442" i="10"/>
  <c r="C1420" i="10"/>
  <c r="C1399" i="10"/>
  <c r="C1378" i="10"/>
  <c r="C1356" i="10"/>
  <c r="C1335" i="10"/>
  <c r="C1314" i="10"/>
  <c r="C1292" i="10"/>
  <c r="C1271" i="10"/>
  <c r="C1249" i="10"/>
  <c r="C1220" i="10"/>
  <c r="C1192" i="10"/>
  <c r="C1164" i="10"/>
  <c r="C1134" i="10"/>
  <c r="C1106" i="10"/>
  <c r="C1078" i="10"/>
  <c r="C1049" i="10"/>
  <c r="C1012" i="10"/>
  <c r="C969" i="10"/>
  <c r="C925" i="10"/>
  <c r="C884" i="10"/>
  <c r="C841" i="10"/>
  <c r="C797" i="10"/>
  <c r="C752" i="10"/>
  <c r="C675" i="10"/>
  <c r="C587" i="10"/>
  <c r="C457" i="10"/>
  <c r="C195" i="10"/>
  <c r="K5" i="10" l="1"/>
  <c r="J5" i="10"/>
  <c r="K6" i="10" l="1"/>
  <c r="K21" i="10" s="1"/>
  <c r="K20" i="10"/>
  <c r="J6" i="10"/>
  <c r="J21" i="10" s="1"/>
  <c r="J20" i="10"/>
  <c r="C3" i="5"/>
  <c r="G3" i="5" s="1"/>
  <c r="D13" i="5"/>
  <c r="H13" i="5" s="1"/>
  <c r="C5" i="5"/>
  <c r="C9" i="5"/>
  <c r="D3" i="5"/>
  <c r="H3" i="5" s="1"/>
  <c r="C13" i="5"/>
  <c r="G13" i="5" s="1"/>
  <c r="B6" i="5"/>
  <c r="B11" i="5"/>
  <c r="D2" i="5"/>
  <c r="C8" i="5"/>
  <c r="B4" i="5"/>
  <c r="E4" i="5" s="1"/>
  <c r="G4" i="5" s="1"/>
  <c r="C10" i="5"/>
  <c r="C7" i="5"/>
  <c r="B2" i="5"/>
  <c r="B8" i="5"/>
  <c r="F13" i="5"/>
  <c r="B13" i="5"/>
  <c r="E13" i="5"/>
  <c r="C6" i="5"/>
  <c r="D4" i="5"/>
  <c r="D11" i="5"/>
  <c r="E11" i="5" s="1"/>
  <c r="D5" i="5"/>
  <c r="B5" i="5"/>
  <c r="D12" i="5"/>
  <c r="C11" i="5"/>
  <c r="D10" i="5"/>
  <c r="E10" i="5" s="1"/>
  <c r="B10" i="5"/>
  <c r="D9" i="5"/>
  <c r="B9" i="5"/>
  <c r="D8" i="5"/>
  <c r="C4" i="5"/>
  <c r="F3" i="5"/>
  <c r="B3" i="5"/>
  <c r="E3" i="5"/>
  <c r="B7" i="5"/>
  <c r="E7" i="5" s="1"/>
  <c r="G7" i="5" s="1"/>
  <c r="B12" i="5"/>
  <c r="D6" i="5"/>
  <c r="C2" i="5"/>
  <c r="C12" i="5"/>
  <c r="D7" i="5"/>
  <c r="G10" i="5" l="1"/>
  <c r="F10" i="5"/>
  <c r="G11" i="5"/>
  <c r="F11" i="5"/>
  <c r="H7" i="5"/>
  <c r="H4" i="5"/>
  <c r="E2" i="5"/>
  <c r="F2" i="5" s="1"/>
  <c r="E12" i="5"/>
  <c r="F7" i="5"/>
  <c r="E9" i="5"/>
  <c r="H9" i="5" s="1"/>
  <c r="H10" i="5"/>
  <c r="H11" i="5"/>
  <c r="E8" i="5"/>
  <c r="H8" i="5" s="1"/>
  <c r="F4" i="5"/>
  <c r="E6" i="5"/>
  <c r="F6" i="5" s="1"/>
  <c r="E5" i="5"/>
  <c r="H5" i="5" s="1"/>
  <c r="F12" i="5" l="1"/>
  <c r="H12" i="5"/>
  <c r="F8" i="5"/>
  <c r="G8" i="5"/>
  <c r="F9" i="5"/>
  <c r="G6" i="5"/>
  <c r="G2" i="5"/>
  <c r="H2" i="5"/>
  <c r="H6" i="5"/>
  <c r="G5" i="5"/>
  <c r="F5" i="5"/>
  <c r="G9" i="5"/>
  <c r="G1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4C7961-29CF-4FD8-91A3-5E0F42BAD3F7}" name="Connection" type="4" refreshedVersion="0" background="1">
    <webPr sourceData="1" parsePre="1" consecutive="1" url="http://www.floatrates.com/daily/usd.xml"/>
  </connection>
</connections>
</file>

<file path=xl/sharedStrings.xml><?xml version="1.0" encoding="utf-8"?>
<sst xmlns="http://schemas.openxmlformats.org/spreadsheetml/2006/main" count="41145" uniqueCount="9006">
  <si>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</si>
  <si>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</si>
  <si>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</si>
  <si>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</si>
  <si>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</si>
  <si>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</si>
  <si>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</si>
  <si>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</si>
  <si>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</si>
  <si>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</si>
  <si>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</si>
  <si>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</si>
  <si>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</si>
  <si>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</si>
  <si>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</si>
  <si>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</si>
  <si>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</si>
  <si>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</si>
  <si>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</si>
  <si>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</si>
  <si>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</si>
  <si>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</si>
  <si>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</si>
  <si>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</si>
  <si>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</si>
  <si>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</si>
  <si>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</si>
  <si>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</si>
  <si>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</si>
  <si>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</si>
  <si>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</si>
  <si>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</si>
  <si>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</si>
  <si>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</si>
  <si>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</si>
  <si>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</si>
  <si>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</si>
  <si>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</si>
  <si>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</si>
  <si>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</si>
  <si>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</si>
  <si>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</si>
  <si>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</si>
  <si>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</si>
  <si>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</si>
  <si>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</si>
  <si>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</si>
  <si>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</si>
  <si>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</si>
  <si>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</si>
  <si>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</si>
  <si>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</si>
  <si>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</si>
  <si>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</si>
  <si>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</si>
  <si>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</si>
  <si>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</si>
  <si>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</si>
  <si>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</si>
  <si>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</si>
  <si>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</si>
  <si>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</si>
  <si>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</si>
  <si>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</si>
  <si>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</si>
  <si>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</si>
  <si>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</si>
  <si>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</si>
  <si>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</si>
  <si>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</si>
  <si>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</si>
  <si>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</si>
  <si>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</si>
  <si>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</si>
  <si>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</si>
  <si>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</si>
  <si>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</si>
  <si>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</si>
  <si>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</si>
  <si>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</si>
  <si>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</si>
  <si>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</si>
  <si>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</si>
  <si>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</si>
  <si>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</si>
  <si>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</si>
  <si>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</si>
  <si>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</si>
  <si>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</si>
  <si>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</si>
  <si>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</si>
  <si>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</si>
  <si>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</si>
  <si>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</si>
  <si>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</si>
  <si>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</si>
  <si>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</si>
  <si>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</si>
  <si>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</si>
  <si>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</si>
  <si>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</si>
  <si>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</si>
  <si>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</si>
  <si>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</si>
  <si>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</si>
  <si>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</si>
  <si>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</si>
  <si>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</si>
  <si>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</si>
  <si>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</si>
  <si>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</si>
  <si>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</si>
  <si>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</si>
  <si>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</si>
  <si>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</si>
  <si>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</si>
  <si>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</si>
  <si>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</si>
  <si>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</si>
  <si>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</si>
  <si>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</si>
  <si>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</si>
  <si>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</si>
  <si>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</si>
  <si>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</si>
  <si>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</si>
  <si>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</si>
  <si>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</si>
  <si>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</si>
  <si>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</si>
  <si>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</si>
  <si>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</si>
  <si>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</si>
  <si>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</si>
  <si>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</si>
  <si>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</si>
  <si>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</si>
  <si>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</si>
  <si>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</si>
  <si>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</si>
  <si>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</si>
  <si>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</si>
  <si>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</si>
  <si>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</si>
  <si>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</si>
  <si>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</si>
  <si>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</si>
  <si>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</si>
  <si>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</si>
  <si>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</si>
  <si>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</si>
  <si>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</si>
  <si>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</si>
  <si>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</si>
  <si>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</si>
  <si>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</si>
  <si>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</si>
  <si>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</si>
  <si>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</si>
  <si>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</si>
  <si>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</si>
  <si>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</si>
  <si>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</si>
  <si>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</si>
  <si>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</si>
  <si>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</si>
  <si>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</si>
  <si>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</si>
  <si>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</si>
  <si>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</si>
  <si>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</si>
  <si>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</si>
  <si>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</si>
  <si>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</si>
  <si>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</si>
  <si>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</si>
  <si>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</si>
  <si>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</si>
  <si>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</si>
  <si>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</si>
  <si>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</si>
  <si>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</si>
  <si>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</si>
  <si>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</si>
  <si>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</si>
  <si>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</si>
  <si>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</si>
  <si>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</si>
  <si>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</si>
  <si>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</si>
  <si>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</si>
  <si>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</si>
  <si>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</si>
  <si>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</si>
  <si>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</si>
  <si>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</si>
  <si>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</si>
  <si>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</si>
  <si>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</si>
  <si>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</si>
  <si>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</si>
  <si>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</si>
  <si>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</si>
  <si>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</si>
  <si>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</si>
  <si>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</si>
  <si>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</si>
  <si>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</si>
  <si>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</si>
  <si>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</si>
  <si>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</si>
  <si>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</si>
  <si>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</si>
  <si>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</si>
  <si>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</si>
  <si>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</si>
  <si>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</si>
  <si>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</si>
  <si>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</si>
  <si>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</si>
  <si>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</si>
  <si>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</si>
  <si>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</si>
  <si>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</si>
  <si>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</si>
  <si>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</si>
  <si>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</si>
  <si>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</si>
  <si>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</si>
  <si>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</si>
  <si>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</si>
  <si>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</si>
  <si>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</si>
  <si>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</si>
  <si>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</si>
  <si>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</si>
  <si>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</si>
  <si>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</si>
  <si>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</si>
  <si>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</si>
  <si>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</si>
  <si>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</si>
  <si>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</si>
  <si>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</si>
  <si>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</si>
  <si>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</si>
  <si>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</si>
  <si>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</si>
  <si>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</si>
  <si>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</si>
  <si>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</si>
  <si>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</si>
  <si>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</si>
  <si>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</si>
  <si>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</si>
  <si>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</si>
  <si>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</si>
  <si>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</si>
  <si>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</si>
  <si>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</si>
  <si>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</si>
  <si>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</si>
  <si>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</si>
  <si>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</si>
  <si>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</si>
  <si>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</si>
  <si>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</si>
  <si>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</si>
  <si>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</si>
  <si>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</si>
  <si>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</si>
  <si>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</si>
  <si>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</si>
  <si>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</si>
  <si>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</si>
  <si>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</si>
  <si>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</si>
  <si>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</si>
  <si>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</si>
  <si>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</si>
  <si>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</si>
  <si>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</si>
  <si>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</si>
  <si>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</si>
  <si>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</si>
  <si>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</si>
  <si>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</si>
  <si>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</si>
  <si>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</si>
  <si>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</si>
  <si>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</si>
  <si>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</si>
  <si>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</si>
  <si>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</si>
  <si>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</si>
  <si>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</si>
  <si>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</si>
  <si>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</si>
  <si>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</si>
  <si>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</si>
  <si>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</si>
  <si>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</si>
  <si>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</si>
  <si>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</si>
  <si>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</si>
  <si>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</si>
  <si>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</si>
  <si>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</si>
  <si>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</si>
  <si>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</si>
  <si>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</si>
  <si>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</si>
  <si>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</si>
  <si>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</si>
  <si>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</si>
  <si>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</si>
  <si>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</si>
  <si>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</si>
  <si>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</si>
  <si>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</si>
  <si>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</si>
  <si>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</si>
  <si>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</si>
  <si>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</si>
  <si>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</si>
  <si>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</si>
  <si>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</si>
  <si>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</si>
  <si>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</si>
  <si>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</si>
  <si>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</si>
  <si>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</si>
  <si>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</si>
  <si>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</si>
  <si>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</si>
  <si>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</si>
  <si>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</si>
  <si>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</si>
  <si>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</si>
  <si>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</si>
  <si>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</si>
  <si>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</si>
  <si>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</si>
  <si>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</si>
  <si>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</si>
  <si>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</si>
  <si>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</si>
  <si>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</si>
  <si>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</si>
  <si>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</si>
  <si>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</si>
  <si>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</si>
  <si>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</si>
  <si>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</si>
  <si>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</si>
  <si>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</si>
  <si>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</si>
  <si>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</si>
  <si>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</si>
  <si>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</si>
  <si>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</si>
  <si>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</si>
  <si>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</si>
  <si>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</si>
  <si>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</si>
  <si>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</si>
  <si>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</si>
  <si>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</si>
  <si>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</si>
  <si>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</si>
  <si>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</si>
  <si>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</si>
  <si>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</si>
  <si>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</si>
  <si>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</si>
  <si>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</si>
  <si>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</si>
  <si>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</si>
  <si>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</si>
  <si>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</si>
  <si>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</si>
  <si>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</si>
  <si>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</si>
  <si>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</si>
  <si>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</si>
  <si>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</si>
  <si>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</si>
  <si>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</si>
  <si>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</si>
  <si>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</si>
  <si>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</si>
  <si>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</si>
  <si>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</si>
  <si>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</si>
  <si>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</si>
  <si>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</si>
  <si>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</si>
  <si>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</si>
  <si>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</si>
  <si>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</si>
  <si>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</si>
  <si>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</si>
  <si>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</si>
  <si>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</si>
  <si>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</si>
  <si>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</si>
  <si>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</si>
  <si>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</si>
  <si>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</si>
  <si>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</si>
  <si>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</si>
  <si>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</si>
  <si>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</si>
  <si>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</si>
  <si>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</si>
  <si>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</si>
  <si>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</si>
  <si>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</si>
  <si>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</si>
  <si>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</si>
  <si>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</si>
  <si>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</si>
  <si>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</si>
  <si>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</si>
  <si>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</si>
  <si>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</si>
  <si>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</si>
  <si>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</si>
  <si>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</si>
  <si>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</si>
  <si>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</si>
  <si>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</si>
  <si>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</si>
  <si>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</si>
  <si>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</si>
  <si>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</si>
  <si>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</si>
  <si>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</si>
  <si>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</si>
  <si>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</si>
  <si>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</si>
  <si>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</si>
  <si>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</si>
  <si>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</si>
  <si>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</si>
  <si>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</si>
  <si>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</si>
  <si>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</si>
  <si>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</si>
  <si>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</si>
  <si>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</si>
  <si>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</si>
  <si>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</si>
  <si>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</si>
  <si>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</si>
  <si>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</si>
  <si>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</si>
  <si>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</si>
  <si>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</si>
  <si>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</si>
  <si>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</si>
  <si>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</si>
  <si>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</si>
  <si>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</si>
  <si>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</si>
  <si>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</si>
  <si>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</si>
  <si>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</si>
  <si>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</si>
  <si>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</si>
  <si>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</si>
  <si>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</si>
  <si>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</si>
  <si>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</si>
  <si>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</si>
  <si>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</si>
  <si>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</si>
  <si>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</si>
  <si>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</si>
  <si>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</si>
  <si>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</si>
  <si>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</si>
  <si>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</si>
  <si>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</si>
  <si>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</si>
  <si>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</si>
  <si>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</si>
  <si>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</si>
  <si>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</si>
  <si>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</si>
  <si>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</si>
  <si>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</si>
  <si>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</si>
  <si>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</si>
  <si>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</si>
  <si>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</si>
  <si>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</si>
  <si>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</si>
  <si>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</si>
  <si>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</si>
  <si>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</si>
  <si>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</si>
  <si>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</si>
  <si>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</si>
  <si>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</si>
  <si>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</si>
  <si>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</si>
  <si>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</si>
  <si>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</si>
  <si>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</si>
  <si>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</si>
  <si>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</si>
  <si>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</si>
  <si>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</si>
  <si>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</si>
  <si>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</si>
  <si>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</si>
  <si>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</si>
  <si>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</si>
  <si>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</si>
  <si>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</si>
  <si>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</si>
  <si>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</si>
  <si>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</si>
  <si>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</si>
  <si>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</si>
  <si>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</si>
  <si>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</si>
  <si>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</si>
  <si>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</si>
  <si>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</si>
  <si>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</si>
  <si>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</si>
  <si>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</si>
  <si>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</si>
  <si>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</si>
  <si>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</si>
  <si>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</si>
  <si>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</si>
  <si>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</si>
  <si>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</si>
  <si>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</si>
  <si>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</si>
  <si>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</si>
  <si>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</si>
  <si>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</si>
  <si>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</si>
  <si>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</si>
  <si>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</si>
  <si>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</si>
  <si>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</si>
  <si>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</si>
  <si>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</si>
  <si>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</si>
  <si>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</si>
  <si>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</si>
  <si>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</si>
  <si>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</si>
  <si>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</si>
  <si>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</si>
  <si>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</si>
  <si>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</si>
  <si>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</si>
  <si>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</si>
  <si>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</si>
  <si>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</si>
  <si>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</si>
  <si>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</si>
  <si>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</si>
  <si>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</si>
  <si>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</si>
  <si>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</si>
  <si>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</si>
  <si>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</si>
  <si>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</si>
  <si>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</si>
  <si>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</si>
  <si>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</si>
  <si>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</si>
  <si>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</si>
  <si>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</si>
  <si>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</si>
  <si>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</si>
  <si>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</si>
  <si>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</si>
  <si>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</si>
  <si>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</si>
  <si>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</si>
  <si>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</si>
  <si>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</si>
  <si>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</si>
  <si>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</si>
  <si>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</si>
  <si>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</si>
  <si>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</si>
  <si>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</si>
  <si>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</si>
  <si>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</si>
  <si>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</si>
  <si>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</si>
  <si>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</si>
  <si>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</si>
  <si>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</si>
  <si>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</si>
  <si>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</si>
  <si>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</si>
  <si>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</si>
  <si>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</si>
  <si>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</si>
  <si>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</si>
  <si>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</si>
  <si>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</si>
  <si>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</si>
  <si>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</si>
  <si>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</si>
  <si>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</si>
  <si>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</si>
  <si>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</si>
  <si>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</si>
  <si>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</si>
  <si>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</si>
  <si>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</si>
  <si>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</si>
  <si>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</si>
  <si>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</si>
  <si>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</si>
  <si>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</si>
  <si>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</si>
  <si>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</si>
  <si>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</si>
  <si>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</si>
  <si>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</si>
  <si>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</si>
  <si>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</si>
  <si>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</si>
  <si>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</si>
  <si>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</si>
  <si>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</si>
  <si>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</si>
  <si>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</si>
  <si>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</si>
  <si>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</si>
  <si>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</si>
  <si>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</si>
  <si>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</si>
  <si>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</si>
  <si>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</si>
  <si>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</si>
  <si>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</si>
  <si>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</si>
  <si>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</si>
  <si>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</si>
  <si>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</si>
  <si>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</si>
  <si>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</si>
  <si>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</si>
  <si>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</si>
  <si>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</si>
  <si>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</si>
  <si>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</si>
  <si>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</si>
  <si>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</si>
  <si>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</si>
  <si>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</si>
  <si>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</si>
  <si>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</si>
  <si>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</si>
  <si>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</si>
  <si>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</si>
  <si>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</si>
  <si>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</si>
  <si>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</si>
  <si>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</si>
  <si>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</si>
  <si>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</si>
  <si>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</si>
  <si>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</si>
  <si>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</si>
  <si>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</si>
  <si>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</si>
  <si>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</si>
  <si>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</si>
  <si>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</si>
  <si>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</si>
  <si>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</si>
  <si>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</si>
  <si>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</si>
  <si>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</si>
  <si>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</si>
  <si>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</si>
  <si>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</si>
  <si>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</si>
  <si>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</si>
  <si>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</si>
  <si>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</si>
  <si>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</si>
  <si>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</si>
  <si>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</si>
  <si>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</si>
  <si>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</si>
  <si>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</si>
  <si>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</si>
  <si>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</si>
  <si>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</si>
  <si>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</si>
  <si>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</si>
  <si>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</si>
  <si>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</si>
  <si>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</si>
  <si>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</si>
  <si>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</si>
  <si>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</si>
  <si>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</si>
  <si>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</si>
  <si>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</si>
  <si>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</si>
  <si>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</si>
  <si>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</si>
  <si>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</si>
  <si>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</si>
  <si>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</si>
  <si>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</si>
  <si>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</si>
  <si>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</si>
  <si>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</si>
  <si>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</si>
  <si>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</si>
  <si>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</si>
  <si>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</si>
  <si>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</si>
  <si>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</si>
  <si>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</si>
  <si>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</si>
  <si>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</si>
  <si>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</si>
  <si>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</si>
  <si>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</si>
  <si>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</si>
  <si>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</si>
  <si>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</si>
  <si>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</si>
  <si>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</si>
  <si>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</si>
  <si>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</si>
  <si>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</si>
  <si>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</si>
  <si>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</si>
  <si>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</si>
  <si>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</si>
  <si>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</si>
  <si>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</si>
  <si>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</si>
  <si>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</si>
  <si>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</si>
  <si>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</si>
  <si>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</si>
  <si>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</si>
  <si>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</si>
  <si>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</si>
  <si>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</si>
  <si>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</si>
  <si>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</si>
  <si>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</si>
  <si>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</si>
  <si>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</si>
  <si>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</si>
  <si>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</si>
  <si>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</si>
  <si>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</si>
  <si>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</si>
  <si>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</si>
  <si>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</si>
  <si>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</si>
  <si>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</si>
  <si>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</si>
  <si>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</si>
  <si>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</si>
  <si>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</si>
  <si>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</si>
  <si>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</si>
  <si>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</si>
  <si>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</si>
  <si>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</si>
  <si>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</si>
  <si>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</si>
  <si>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</si>
  <si>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</si>
  <si>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</si>
  <si>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</si>
  <si>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</si>
  <si>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</si>
  <si>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</si>
  <si>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</si>
  <si>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</si>
  <si>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</si>
  <si>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</si>
  <si>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</si>
  <si>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</si>
  <si>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</si>
  <si>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</si>
  <si>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</si>
  <si>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</si>
  <si>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</si>
  <si>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</si>
  <si>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</si>
  <si>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</si>
  <si>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</si>
  <si>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</si>
  <si>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</si>
  <si>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</si>
  <si>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</si>
  <si>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</si>
  <si>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</si>
  <si>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</si>
  <si>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</si>
  <si>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</si>
  <si>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</si>
  <si>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</si>
  <si>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</si>
  <si>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</si>
  <si>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</si>
  <si>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</si>
  <si>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</si>
  <si>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</si>
  <si>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</si>
  <si>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</si>
  <si>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</si>
  <si>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</si>
  <si>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</si>
  <si>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</si>
  <si>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</si>
  <si>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</si>
  <si>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</si>
  <si>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</si>
  <si>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</si>
  <si>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</si>
  <si>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</si>
  <si>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</si>
  <si>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</si>
  <si>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</si>
  <si>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</si>
  <si>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</si>
  <si>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</si>
  <si>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</si>
  <si>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</si>
  <si>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</si>
  <si>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</si>
  <si>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</si>
  <si>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</si>
  <si>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</si>
  <si>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</si>
  <si>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</si>
  <si>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</si>
  <si>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</si>
  <si>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</si>
  <si>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</si>
  <si>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</si>
  <si>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</si>
  <si>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</si>
  <si>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</si>
  <si>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</si>
  <si>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</si>
  <si>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</si>
  <si>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</si>
  <si>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</si>
  <si>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</si>
  <si>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</si>
  <si>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</si>
  <si>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</si>
  <si>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</si>
  <si>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</si>
  <si>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</si>
  <si>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</si>
  <si>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</si>
  <si>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</si>
  <si>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</si>
  <si>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</si>
  <si>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</si>
  <si>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</si>
  <si>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</si>
  <si>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</si>
  <si>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</si>
  <si>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</si>
  <si>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</si>
  <si>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</si>
  <si>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</si>
  <si>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</si>
  <si>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</si>
  <si>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</si>
  <si>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</si>
  <si>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</si>
  <si>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</si>
  <si>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</si>
  <si>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</si>
  <si>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</si>
  <si>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</si>
  <si>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</si>
  <si>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</si>
  <si>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</si>
  <si>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</si>
  <si>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</si>
  <si>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</si>
  <si>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</si>
  <si>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</si>
  <si>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</si>
  <si>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</si>
  <si>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</si>
  <si>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</si>
  <si>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</si>
  <si>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</si>
  <si>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</si>
  <si>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</si>
  <si>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</si>
  <si>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</si>
  <si>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</si>
  <si>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</si>
  <si>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</si>
  <si>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</si>
  <si>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</si>
  <si>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</si>
  <si>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</si>
  <si>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</si>
  <si>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</si>
  <si>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</si>
  <si>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</si>
  <si>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</si>
  <si>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</si>
  <si>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</si>
  <si>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</si>
  <si>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</si>
  <si>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</si>
  <si>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</si>
  <si>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</si>
  <si>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</si>
  <si>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</si>
  <si>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</si>
  <si>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</si>
  <si>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</si>
  <si>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</si>
  <si>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</si>
  <si>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</si>
  <si>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</si>
  <si>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</si>
  <si>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</si>
  <si>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</si>
  <si>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</si>
  <si>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</si>
  <si>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</si>
  <si>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</si>
  <si>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</si>
  <si>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</si>
  <si>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</si>
  <si>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</si>
  <si>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</si>
  <si>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</si>
  <si>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</si>
  <si>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</si>
  <si>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</si>
  <si>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</si>
  <si>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</si>
  <si>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</si>
  <si>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</si>
  <si>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</si>
  <si>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</si>
  <si>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</si>
  <si>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</si>
  <si>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</si>
  <si>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</si>
  <si>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</si>
  <si>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</si>
  <si>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</si>
  <si>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</si>
  <si>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</si>
  <si>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</si>
  <si>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</si>
  <si>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</si>
  <si>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</si>
  <si>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</si>
  <si>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</si>
  <si>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</si>
  <si>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</si>
  <si>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</si>
  <si>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</si>
  <si>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</si>
  <si>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</si>
  <si>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</si>
  <si>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</si>
  <si>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</si>
  <si>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</si>
  <si>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</si>
  <si>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</si>
  <si>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</si>
  <si>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</si>
  <si>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</si>
  <si>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</si>
  <si>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</si>
  <si>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</si>
  <si>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</si>
  <si>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</si>
  <si>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</si>
  <si>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</si>
  <si>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</si>
  <si>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</si>
  <si>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</si>
  <si>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</si>
  <si>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</si>
  <si>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</si>
  <si>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</si>
  <si>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</si>
  <si>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</si>
  <si>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</si>
  <si>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</si>
  <si>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</si>
  <si>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</si>
  <si>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</si>
  <si>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</si>
  <si>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</si>
  <si>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</si>
  <si>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</si>
  <si>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</si>
  <si>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</si>
  <si>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</si>
  <si>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</si>
  <si>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</si>
  <si>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</si>
  <si>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</si>
  <si>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</si>
  <si>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</si>
  <si>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</si>
  <si>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</si>
  <si>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</si>
  <si>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</si>
  <si>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</si>
  <si>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</si>
  <si>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</si>
  <si>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</si>
  <si>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</si>
  <si>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</si>
  <si>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</si>
  <si>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</si>
  <si>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</si>
  <si>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</si>
  <si>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</si>
  <si>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</si>
  <si>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</si>
  <si>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</si>
  <si>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</si>
  <si>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</si>
  <si>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</si>
  <si>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</si>
  <si>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</si>
  <si>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</si>
  <si>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</si>
  <si>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</si>
  <si>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</si>
  <si>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</si>
  <si>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</si>
  <si>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</si>
  <si>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</si>
  <si>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</si>
  <si>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</si>
  <si>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</si>
  <si>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</si>
  <si>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</si>
  <si>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</si>
  <si>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</si>
  <si>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</si>
  <si>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</si>
  <si>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</si>
  <si>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</si>
  <si>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</si>
  <si>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</si>
  <si>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</si>
  <si>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</si>
  <si>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</si>
  <si>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</si>
  <si>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</si>
  <si>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</si>
  <si>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</si>
  <si>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</si>
  <si>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</si>
  <si>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</si>
  <si>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</si>
  <si>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</si>
  <si>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</si>
  <si>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</si>
  <si>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</si>
  <si>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</si>
  <si>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</si>
  <si>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</si>
  <si>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</si>
  <si>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</si>
  <si>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</si>
  <si>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</si>
  <si>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</si>
  <si>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</si>
  <si>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</si>
  <si>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</si>
  <si>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</si>
  <si>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</si>
  <si>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</si>
  <si>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</si>
  <si>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</si>
  <si>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</si>
  <si>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</si>
  <si>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</si>
  <si>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</si>
  <si>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</si>
  <si>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</si>
  <si>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</si>
  <si>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</si>
  <si>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</si>
  <si>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</si>
  <si>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</si>
  <si>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</si>
  <si>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</si>
  <si>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</si>
  <si>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</si>
  <si>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</si>
  <si>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</si>
  <si>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</si>
  <si>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</si>
  <si>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</si>
  <si>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</si>
  <si>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</si>
  <si>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</si>
  <si>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</si>
  <si>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</si>
  <si>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</si>
  <si>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</si>
  <si>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</si>
  <si>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</si>
  <si>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</si>
  <si>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</si>
  <si>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</si>
  <si>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</si>
  <si>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</si>
  <si>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</si>
  <si>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</si>
  <si>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</si>
  <si>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</si>
  <si>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</si>
  <si>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</si>
  <si>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</si>
  <si>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</si>
  <si>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</si>
  <si>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</si>
  <si>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</si>
  <si>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</si>
  <si>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</si>
  <si>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</si>
  <si>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</si>
  <si>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</si>
  <si>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</si>
  <si>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</si>
  <si>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</si>
  <si>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</si>
  <si>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</si>
  <si>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</si>
  <si>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</si>
  <si>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</si>
  <si>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</si>
  <si>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</si>
  <si>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</si>
  <si>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</si>
  <si>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</si>
  <si>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</si>
  <si>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</si>
  <si>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</si>
  <si>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</si>
  <si>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</si>
  <si>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</si>
  <si>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</si>
  <si>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</si>
  <si>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</si>
  <si>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</si>
  <si>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</si>
  <si>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</si>
  <si>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</si>
  <si>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</si>
  <si>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</si>
  <si>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</si>
  <si>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</si>
  <si>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</si>
  <si>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</si>
  <si>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</si>
  <si>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</si>
  <si>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</si>
  <si>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</si>
  <si>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</si>
  <si>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</si>
  <si>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</si>
  <si>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</si>
  <si>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</si>
  <si>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</si>
  <si>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</si>
  <si>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</si>
  <si>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</si>
  <si>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</si>
  <si>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</si>
  <si>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</si>
  <si>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</si>
  <si>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</si>
  <si>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</si>
  <si>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</si>
  <si>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</si>
  <si>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</si>
  <si>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</si>
  <si>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</si>
  <si>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</si>
  <si>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</si>
  <si>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</si>
  <si>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</si>
  <si>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</si>
  <si>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</si>
  <si>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</si>
  <si>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</si>
  <si>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</si>
  <si>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</si>
  <si>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</si>
  <si>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</si>
  <si>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</si>
  <si>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</si>
  <si>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</si>
  <si>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</si>
  <si>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</si>
  <si>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</si>
  <si>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</si>
  <si>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</si>
  <si>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</si>
  <si>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</si>
  <si>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</si>
  <si>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</si>
  <si>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</si>
  <si>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</si>
  <si>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</si>
  <si>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</si>
  <si>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</si>
  <si>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</si>
  <si>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</si>
  <si>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</si>
  <si>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</si>
  <si>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</si>
  <si>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</si>
  <si>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</si>
  <si>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</si>
  <si>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</si>
  <si>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</si>
  <si>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</si>
  <si>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</si>
  <si>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</si>
  <si>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</si>
  <si>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</si>
  <si>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</si>
  <si>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</si>
  <si>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</si>
  <si>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</si>
  <si>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</si>
  <si>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</si>
  <si>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</si>
  <si>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</si>
  <si>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</si>
  <si>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</si>
  <si>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</si>
  <si>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</si>
  <si>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</si>
  <si>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</si>
  <si>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</si>
  <si>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</si>
  <si>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</si>
  <si>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</si>
  <si>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</si>
  <si>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</si>
  <si>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</si>
  <si>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</si>
  <si>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</si>
  <si>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</si>
  <si>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</si>
  <si>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</si>
  <si>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</si>
  <si>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</si>
  <si>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</si>
  <si>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</si>
  <si>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</si>
  <si>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</si>
  <si>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</si>
  <si>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</si>
  <si>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</si>
  <si>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</si>
  <si>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</si>
  <si>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</si>
  <si>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</si>
  <si>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</si>
  <si>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</si>
  <si>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</si>
  <si>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</si>
  <si>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</si>
  <si>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</si>
  <si>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</si>
  <si>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</si>
  <si>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</si>
  <si>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</si>
  <si>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</si>
  <si>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</si>
  <si>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</si>
  <si>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</si>
  <si>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</si>
  <si>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</si>
  <si>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</si>
  <si>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</si>
  <si>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</si>
  <si>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</si>
  <si>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</si>
  <si>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</si>
  <si>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</si>
  <si>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</si>
  <si>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</si>
  <si>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</si>
  <si>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</si>
  <si>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</si>
  <si>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</si>
  <si>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</si>
  <si>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</si>
  <si>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</si>
  <si>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</si>
  <si>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</si>
  <si>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</si>
  <si>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</si>
  <si>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</si>
  <si>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</si>
  <si>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</si>
  <si>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</si>
  <si>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</si>
  <si>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</si>
  <si>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</si>
  <si>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</si>
  <si>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</si>
  <si>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</si>
  <si>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</si>
  <si>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</si>
  <si>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</si>
  <si>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</si>
  <si>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</si>
  <si>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</si>
  <si>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</si>
  <si>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</si>
  <si>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</si>
  <si>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</si>
  <si>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</si>
  <si>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</si>
  <si>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</si>
  <si>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</si>
  <si>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</si>
  <si>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</si>
  <si>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</si>
  <si>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</si>
  <si>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</si>
  <si>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</si>
  <si>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</si>
  <si>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</si>
  <si>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</si>
  <si>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</si>
  <si>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</si>
  <si>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</si>
  <si>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</si>
  <si>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</si>
  <si>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</si>
  <si>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</si>
  <si>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</si>
  <si>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</si>
  <si>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</si>
  <si>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</si>
  <si>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</si>
  <si>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</si>
  <si>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</si>
  <si>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</si>
  <si>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</si>
  <si>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</si>
  <si>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</si>
  <si>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</si>
  <si>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</si>
  <si>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</si>
  <si>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</si>
  <si>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</si>
  <si>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</si>
  <si>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</si>
  <si>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</si>
  <si>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</si>
  <si>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</si>
  <si>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</si>
  <si>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</si>
  <si>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</si>
  <si>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</si>
  <si>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</si>
  <si>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</si>
  <si>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</si>
  <si>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</si>
  <si>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</si>
  <si>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</si>
  <si>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</si>
  <si>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</si>
  <si>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</si>
  <si>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</si>
  <si>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</si>
  <si>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</si>
  <si>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</si>
  <si>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</si>
  <si>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</si>
  <si>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</si>
  <si>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</si>
  <si>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</si>
  <si>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</si>
  <si>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</si>
  <si>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</si>
  <si>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</si>
  <si>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</si>
  <si>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</si>
  <si>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</si>
  <si>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</si>
  <si>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</si>
  <si>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</si>
  <si>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</si>
  <si>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</si>
  <si>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</si>
  <si>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</si>
  <si>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</si>
  <si>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</si>
  <si>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</si>
  <si>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</si>
  <si>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</si>
  <si>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</si>
  <si>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</si>
  <si>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</si>
  <si>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</si>
  <si>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</si>
  <si>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</si>
  <si>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</si>
  <si>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</si>
  <si>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</si>
  <si>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</si>
  <si>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</si>
  <si>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</si>
  <si>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</si>
  <si>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</si>
  <si>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</si>
  <si>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</si>
  <si>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</si>
  <si>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</si>
  <si>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</si>
  <si>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</si>
  <si>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</si>
  <si>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</si>
  <si>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</si>
  <si>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</si>
  <si>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</si>
  <si>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</si>
  <si>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</si>
  <si>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</si>
  <si>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</si>
  <si>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</si>
  <si>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</si>
  <si>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</si>
  <si>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</si>
  <si>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</si>
  <si>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</si>
  <si>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</si>
  <si>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</si>
  <si>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</si>
  <si>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</si>
  <si>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</si>
  <si>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</si>
  <si>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</si>
  <si>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</si>
  <si>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</si>
  <si>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</si>
  <si>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</si>
  <si>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</si>
  <si>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</si>
  <si>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</si>
  <si>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</si>
  <si>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</si>
  <si>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</si>
  <si>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</si>
  <si>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</si>
  <si>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</si>
  <si>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</si>
  <si>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</si>
  <si>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</si>
  <si>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</si>
  <si>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</si>
  <si>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</si>
  <si>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</si>
  <si>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</si>
  <si>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</si>
  <si>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</si>
  <si>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</si>
  <si>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</si>
  <si>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</si>
  <si>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</si>
  <si>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</si>
  <si>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</si>
  <si>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</si>
  <si>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</si>
  <si>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</si>
  <si>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</si>
  <si>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</si>
  <si>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</si>
  <si>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</si>
  <si>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</si>
  <si>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</si>
  <si>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</si>
  <si>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</si>
  <si>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</si>
  <si>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</si>
  <si>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</si>
  <si>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</si>
  <si>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</si>
  <si>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</si>
  <si>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</si>
  <si>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</si>
  <si>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</si>
  <si>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</si>
  <si>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</si>
  <si>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</si>
  <si>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</si>
  <si>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</si>
  <si>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</si>
  <si>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</si>
  <si>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</si>
  <si>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</si>
  <si>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</si>
  <si>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</si>
  <si>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</si>
  <si>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</si>
  <si>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</si>
  <si>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</si>
  <si>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</si>
  <si>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</si>
  <si>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</si>
  <si>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</si>
  <si>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</si>
  <si>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</si>
  <si>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</si>
  <si>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</si>
  <si>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</si>
  <si>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</si>
  <si>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</si>
  <si>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</si>
  <si>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</si>
  <si>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</si>
  <si>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</si>
  <si>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</si>
  <si>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</si>
  <si>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</si>
  <si>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</si>
  <si>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</si>
  <si>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</si>
  <si>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</si>
  <si>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</si>
  <si>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</si>
  <si>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</si>
  <si>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</si>
  <si>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</si>
  <si>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</si>
  <si>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</si>
  <si>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</si>
  <si>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</si>
  <si>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</si>
  <si>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</si>
  <si>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</si>
  <si>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</si>
  <si>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</si>
  <si>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</si>
  <si>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</si>
  <si>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</si>
  <si>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</si>
  <si>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</si>
  <si>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</si>
  <si>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</si>
  <si>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</si>
  <si>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</si>
  <si>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</si>
  <si>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</si>
  <si>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</si>
  <si>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</si>
  <si>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</si>
  <si>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</si>
  <si>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</si>
  <si>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</si>
  <si>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</si>
  <si>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</si>
  <si>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</si>
  <si>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</si>
  <si>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</si>
  <si>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</si>
  <si>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</si>
  <si>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</si>
  <si>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</si>
  <si>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</si>
  <si>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</si>
  <si>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</si>
  <si>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</si>
  <si>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</si>
  <si>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</si>
  <si>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</si>
  <si>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</si>
  <si>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</si>
  <si>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</si>
  <si>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</si>
  <si>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</si>
  <si>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</si>
  <si>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</si>
  <si>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</si>
  <si>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</si>
  <si>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</si>
  <si>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</si>
  <si>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</si>
  <si>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</si>
  <si>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</si>
  <si>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</si>
  <si>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</si>
  <si>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</si>
  <si>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</si>
  <si>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</si>
  <si>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</si>
  <si>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</si>
  <si>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</si>
  <si>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</si>
  <si>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</si>
  <si>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</si>
  <si>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</si>
  <si>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</si>
  <si>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</si>
  <si>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</si>
  <si>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</si>
  <si>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</si>
  <si>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</si>
  <si>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</si>
  <si>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</si>
  <si>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</si>
  <si>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</si>
  <si>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</si>
  <si>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</si>
  <si>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</si>
  <si>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</si>
  <si>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</si>
  <si>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</si>
  <si>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</si>
  <si>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</si>
  <si>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</si>
  <si>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</si>
  <si>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</si>
  <si>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</si>
  <si>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</si>
  <si>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</si>
  <si>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</si>
  <si>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</si>
  <si>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</si>
  <si>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</si>
  <si>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</si>
  <si>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</si>
  <si>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</si>
  <si>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</si>
  <si>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</si>
  <si>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</si>
  <si>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</si>
  <si>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</si>
  <si>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</si>
  <si>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</si>
  <si>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</si>
  <si>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</si>
  <si>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</si>
  <si>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</si>
  <si>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</si>
  <si>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</si>
  <si>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</si>
  <si>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</si>
  <si>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</si>
  <si>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</si>
  <si>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</si>
  <si>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</si>
  <si>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</si>
  <si>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</si>
  <si>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</si>
  <si>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</si>
  <si>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</si>
  <si>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</si>
  <si>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</si>
  <si>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</si>
  <si>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</si>
  <si>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</si>
  <si>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</si>
  <si>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</si>
  <si>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</si>
  <si>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</si>
  <si>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</si>
  <si>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</si>
  <si>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</si>
  <si>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</si>
  <si>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</si>
  <si>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</si>
  <si>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</si>
  <si>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</si>
  <si>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</si>
  <si>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</si>
  <si>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</si>
  <si>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</si>
  <si>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</si>
  <si>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</si>
  <si>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</si>
  <si>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</si>
  <si>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</si>
  <si>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</si>
  <si>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</si>
  <si>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</si>
  <si>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</si>
  <si>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</si>
  <si>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</si>
  <si>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</si>
  <si>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</si>
  <si>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</si>
  <si>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</si>
  <si>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</si>
  <si>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</si>
  <si>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</si>
  <si>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</si>
  <si>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</si>
  <si>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</si>
  <si>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</si>
  <si>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</si>
  <si>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</si>
  <si>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</si>
  <si>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</si>
  <si>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</si>
  <si>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</si>
  <si>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</si>
  <si>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</si>
  <si>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</si>
  <si>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</si>
  <si>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</si>
  <si>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</si>
  <si>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</si>
  <si>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</si>
  <si>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</si>
  <si>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</si>
  <si>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</si>
  <si>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</si>
  <si>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</si>
  <si>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</si>
  <si>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</si>
  <si>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</si>
  <si>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</si>
  <si>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</si>
  <si>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</si>
  <si>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</si>
  <si>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</si>
  <si>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</si>
  <si>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</si>
  <si>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</si>
  <si>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</si>
  <si>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</si>
  <si>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</si>
  <si>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</si>
  <si>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</si>
  <si>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</si>
  <si>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</si>
  <si>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</si>
  <si>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</si>
  <si>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</si>
  <si>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</si>
  <si>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</si>
  <si>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</si>
  <si>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</si>
  <si>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</si>
  <si>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</si>
  <si>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</si>
  <si>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</si>
  <si>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</si>
  <si>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</si>
  <si>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</si>
  <si>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</si>
  <si>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</si>
  <si>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</si>
  <si>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</si>
  <si>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</si>
  <si>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</si>
  <si>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</si>
  <si>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</si>
  <si>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</si>
  <si>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</si>
  <si>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</si>
  <si>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</si>
  <si>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</si>
  <si>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</si>
  <si>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</si>
  <si>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</si>
  <si>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</si>
  <si>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</si>
  <si>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</si>
  <si>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</si>
  <si>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</si>
  <si>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</si>
  <si>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</si>
  <si>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</si>
  <si>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</si>
  <si>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</si>
  <si>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</si>
  <si>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</si>
  <si>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</si>
  <si>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</si>
  <si>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</si>
  <si>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</si>
  <si>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</si>
  <si>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</si>
  <si>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</si>
  <si>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</si>
  <si>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</si>
  <si>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</si>
  <si>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</si>
  <si>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</si>
  <si>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</si>
  <si>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</si>
  <si>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</si>
  <si>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</si>
  <si>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</si>
  <si>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</si>
  <si>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</si>
  <si>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</si>
  <si>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</si>
  <si>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</si>
  <si>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</si>
  <si>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</si>
  <si>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</si>
  <si>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</si>
  <si>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</si>
  <si>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</si>
  <si>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</si>
  <si>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</si>
  <si>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</si>
  <si>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</si>
  <si>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</si>
  <si>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</si>
  <si>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</si>
  <si>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</si>
  <si>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</si>
  <si>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</si>
  <si>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</si>
  <si>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</si>
  <si>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</si>
  <si>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</si>
  <si>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</si>
  <si>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</si>
  <si>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</si>
  <si>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</si>
  <si>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</si>
  <si>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</si>
  <si>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</si>
  <si>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</si>
  <si>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</si>
  <si>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</si>
  <si>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</si>
  <si>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</si>
  <si>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</si>
  <si>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</si>
  <si>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</si>
  <si>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</si>
  <si>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</si>
  <si>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</si>
  <si>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</si>
  <si>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</si>
  <si>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</si>
  <si>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</si>
  <si>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</si>
  <si>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</si>
  <si>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</si>
  <si>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</si>
  <si>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</si>
  <si>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</si>
  <si>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</si>
  <si>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</si>
  <si>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</si>
  <si>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</si>
  <si>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</si>
  <si>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</si>
  <si>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</si>
  <si>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</si>
  <si>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</si>
  <si>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</si>
  <si>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</si>
  <si>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</si>
  <si>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</si>
  <si>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</si>
  <si>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</si>
  <si>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</si>
  <si>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</si>
  <si>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</si>
  <si>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</si>
  <si>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</si>
  <si>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</si>
  <si>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</si>
  <si>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</si>
  <si>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</si>
  <si>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</si>
  <si>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</si>
  <si>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</si>
  <si>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</si>
  <si>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</si>
  <si>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</si>
  <si>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</si>
  <si>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</si>
  <si>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</si>
  <si>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</si>
  <si>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</si>
  <si>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</si>
  <si>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</si>
  <si>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</si>
  <si>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</si>
  <si>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</si>
  <si>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</si>
  <si>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</si>
  <si>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</si>
  <si>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</si>
  <si>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</si>
  <si>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</si>
  <si>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</si>
  <si>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</si>
  <si>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</si>
  <si>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</si>
  <si>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</si>
  <si>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</si>
  <si>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</si>
  <si>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</si>
  <si>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</si>
  <si>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</si>
  <si>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</si>
  <si>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</si>
  <si>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</si>
  <si>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</si>
  <si>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</si>
  <si>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</si>
  <si>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</si>
  <si>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</si>
  <si>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</si>
  <si>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</si>
  <si>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</si>
  <si>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</si>
  <si>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</si>
  <si>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</si>
  <si>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</si>
  <si>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</si>
  <si>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</si>
  <si>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</si>
  <si>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</si>
  <si>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</si>
  <si>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</si>
  <si>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</si>
  <si>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</si>
  <si>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</si>
  <si>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</si>
  <si>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</si>
  <si>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</si>
  <si>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</si>
  <si>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</si>
  <si>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</si>
  <si>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</si>
  <si>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</si>
  <si>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</si>
  <si>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</si>
  <si>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</si>
  <si>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</si>
  <si>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</si>
  <si>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</si>
  <si>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</si>
  <si>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</si>
  <si>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</si>
  <si>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</si>
  <si>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</si>
  <si>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</si>
  <si>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</si>
  <si>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</si>
  <si>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</si>
  <si>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</si>
  <si>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</si>
  <si>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</si>
  <si>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</si>
  <si>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</si>
  <si>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</si>
  <si>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</si>
  <si>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</si>
  <si>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</si>
  <si>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</si>
  <si>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</si>
  <si>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</si>
  <si>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</si>
  <si>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</si>
  <si>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</si>
  <si>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</si>
  <si>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</si>
  <si>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</si>
  <si>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</si>
  <si>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</si>
  <si>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</si>
  <si>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</si>
  <si>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</si>
  <si>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</si>
  <si>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</si>
  <si>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</si>
  <si>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</si>
  <si>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</si>
  <si>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</si>
  <si>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</si>
  <si>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</si>
  <si>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</si>
  <si>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</si>
  <si>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</si>
  <si>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</si>
  <si>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</si>
  <si>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</si>
  <si>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</si>
  <si>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</si>
  <si>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</si>
  <si>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</si>
  <si>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</si>
  <si>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</si>
  <si>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</si>
  <si>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</si>
  <si>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</si>
  <si>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</si>
  <si>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</si>
  <si>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</si>
  <si>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</si>
  <si>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</si>
  <si>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</si>
  <si>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</si>
  <si>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</si>
  <si>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</si>
  <si>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</si>
  <si>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</si>
  <si>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</si>
  <si>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</si>
  <si>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</si>
  <si>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</si>
  <si>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</si>
  <si>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</si>
  <si>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</si>
  <si>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</si>
  <si>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</si>
  <si>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</si>
  <si>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</si>
  <si>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</si>
  <si>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</si>
  <si>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</si>
  <si>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</si>
  <si>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</si>
  <si>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</si>
  <si>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</si>
  <si>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</si>
  <si>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</si>
  <si>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</si>
  <si>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</si>
  <si>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</si>
  <si>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</si>
  <si>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</si>
  <si>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</si>
  <si>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</si>
  <si>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</si>
  <si>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</si>
  <si>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</si>
  <si>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</si>
  <si>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</si>
  <si>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</si>
  <si>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</si>
  <si>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</si>
  <si>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</si>
  <si>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</si>
  <si>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</si>
  <si>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</si>
  <si>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</si>
  <si>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</si>
  <si>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</si>
  <si>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</si>
  <si>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</si>
  <si>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</si>
  <si>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</si>
  <si>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</si>
  <si>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</si>
  <si>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</si>
  <si>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</si>
  <si>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</si>
  <si>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</si>
  <si>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</si>
  <si>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</si>
  <si>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</si>
  <si>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</si>
  <si>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</si>
  <si>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</si>
  <si>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</si>
  <si>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</si>
  <si>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</si>
  <si>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</si>
  <si>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</si>
  <si>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</si>
  <si>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</si>
  <si>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</si>
  <si>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</si>
  <si>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</si>
  <si>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</si>
  <si>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</si>
  <si>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</si>
  <si>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</si>
  <si>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</si>
  <si>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</si>
  <si>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</si>
  <si>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</si>
  <si>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</si>
  <si>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</si>
  <si>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</si>
  <si>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</si>
  <si>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</si>
  <si>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</si>
  <si>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</si>
  <si>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</si>
  <si>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</si>
  <si>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</si>
  <si>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</si>
  <si>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</si>
  <si>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</si>
  <si>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</si>
  <si>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</si>
  <si>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</si>
  <si>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</si>
  <si>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</si>
  <si>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</si>
  <si>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</si>
  <si>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</si>
  <si>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</si>
  <si>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</si>
  <si>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</si>
  <si>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</si>
  <si>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</si>
  <si>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</si>
  <si>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</si>
  <si>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</si>
  <si>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</si>
  <si>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</si>
  <si>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</si>
  <si>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</si>
  <si>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</si>
  <si>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</si>
  <si>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</si>
  <si>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</si>
  <si>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</si>
  <si>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</si>
  <si>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</si>
  <si>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</si>
  <si>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</si>
  <si>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</si>
  <si>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</si>
  <si>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</si>
  <si>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</si>
  <si>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</si>
  <si>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</si>
  <si>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</si>
  <si>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</si>
  <si>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</si>
  <si>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</si>
  <si>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</si>
  <si>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</si>
  <si>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</si>
  <si>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</si>
  <si>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</si>
  <si>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</si>
  <si>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</si>
  <si>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</si>
  <si>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</si>
  <si>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</si>
  <si>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</si>
  <si>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</si>
  <si>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</si>
  <si>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</si>
  <si>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</si>
  <si>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</si>
  <si>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</si>
  <si>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</si>
  <si>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</si>
  <si>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</si>
  <si>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</si>
  <si>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</si>
  <si>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</si>
  <si>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</si>
  <si>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</si>
  <si>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</si>
  <si>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</si>
  <si>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</si>
  <si>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</si>
  <si>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</si>
  <si>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</si>
  <si>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</si>
  <si>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</si>
  <si>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</si>
  <si>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</si>
  <si>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</si>
  <si>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</si>
  <si>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</si>
  <si>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</si>
  <si>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</si>
  <si>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</si>
  <si>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</si>
  <si>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</si>
  <si>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</si>
  <si>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</si>
  <si>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</si>
  <si>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</si>
  <si>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</si>
  <si>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</si>
  <si>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</si>
  <si>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</si>
  <si>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</si>
  <si>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</si>
  <si>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</si>
  <si>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</si>
  <si>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</si>
  <si>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</si>
  <si>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</si>
  <si>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</si>
  <si>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</si>
  <si>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</si>
  <si>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</si>
  <si>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</si>
  <si>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</si>
  <si>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</si>
  <si>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</si>
  <si>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</si>
  <si>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</si>
  <si>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</si>
  <si>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</si>
  <si>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</si>
  <si>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</si>
  <si>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</si>
  <si>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</si>
  <si>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</si>
  <si>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</si>
  <si>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</si>
  <si>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</si>
  <si>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</si>
  <si>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</si>
  <si>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</si>
  <si>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</si>
  <si>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</si>
  <si>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</si>
  <si>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</si>
  <si>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</si>
  <si>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</si>
  <si>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</si>
  <si>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</si>
  <si>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</si>
  <si>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</si>
  <si>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</si>
  <si>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</si>
  <si>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</si>
  <si>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</si>
  <si>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</si>
  <si>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</si>
  <si>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</si>
  <si>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</si>
  <si>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</si>
  <si>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</si>
  <si>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</si>
  <si>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</si>
  <si>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</si>
  <si>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</si>
  <si>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</si>
  <si>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</si>
  <si>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</si>
  <si>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</si>
  <si>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</si>
  <si>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</si>
  <si>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</si>
  <si>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</si>
  <si>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</si>
  <si>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</si>
  <si>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</si>
  <si>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</si>
  <si>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</si>
  <si>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</si>
  <si>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</si>
  <si>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</si>
  <si>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</si>
  <si>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</si>
  <si>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</si>
  <si>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</si>
  <si>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</si>
  <si>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</si>
  <si>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</si>
  <si>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</si>
  <si>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</si>
  <si>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</si>
  <si>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</si>
  <si>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</si>
  <si>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</si>
  <si>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</si>
  <si>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</si>
  <si>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</si>
  <si>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</si>
  <si>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</si>
  <si>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</si>
  <si>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</si>
  <si>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</si>
  <si>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</si>
  <si>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</si>
  <si>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</si>
  <si>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</si>
  <si>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</si>
  <si>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</si>
  <si>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</si>
  <si>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</si>
  <si>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</si>
  <si>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</si>
  <si>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</si>
  <si>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</si>
  <si>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</si>
  <si>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</si>
  <si>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</si>
  <si>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</si>
  <si>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</si>
  <si>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</si>
  <si>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</si>
  <si>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</si>
  <si>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</si>
  <si>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</si>
  <si>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</si>
  <si>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</si>
  <si>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</si>
  <si>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</si>
  <si>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</si>
  <si>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</si>
  <si>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</si>
  <si>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</si>
  <si>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</si>
  <si>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</si>
  <si>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</si>
  <si>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</si>
  <si>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</si>
  <si>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</si>
  <si>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</si>
  <si>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</si>
  <si>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</si>
  <si>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</si>
  <si>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</si>
  <si>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</si>
  <si>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</si>
  <si>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</si>
  <si>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</si>
  <si>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</si>
  <si>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</si>
  <si>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</si>
  <si>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</si>
  <si>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</si>
  <si>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</si>
  <si>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</si>
  <si>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</si>
  <si>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</si>
  <si>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</si>
  <si>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</si>
  <si>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</si>
  <si>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</si>
  <si>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</si>
  <si>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</si>
  <si>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</si>
  <si>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</si>
  <si>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</si>
  <si>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</si>
  <si>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</si>
  <si>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</si>
  <si>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</si>
  <si>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</si>
  <si>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</si>
  <si>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</si>
  <si>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</si>
  <si>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</si>
  <si>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</si>
  <si>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</si>
  <si>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</si>
  <si>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</si>
  <si>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</si>
  <si>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</si>
  <si>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</si>
  <si>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</si>
  <si>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</si>
  <si>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</si>
  <si>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</si>
  <si>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</si>
  <si>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</si>
  <si>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</si>
  <si>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</si>
  <si>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</si>
  <si>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</si>
  <si>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</si>
  <si>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</si>
  <si>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</si>
  <si>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</si>
  <si>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</si>
  <si>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</si>
  <si>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</si>
  <si>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</si>
  <si>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</si>
  <si>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</si>
  <si>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</si>
  <si>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</si>
  <si>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</si>
  <si>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</si>
  <si>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</si>
  <si>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</si>
  <si>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</si>
  <si>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</si>
  <si>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</si>
  <si>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</si>
  <si>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</si>
  <si>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</si>
  <si>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</si>
  <si>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</si>
  <si>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</si>
  <si>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</si>
  <si>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</si>
  <si>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</si>
  <si>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</si>
  <si>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</si>
  <si>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</si>
  <si>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</si>
  <si>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</si>
  <si>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</si>
  <si>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</si>
  <si>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</si>
  <si>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</si>
  <si>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</si>
  <si>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</si>
  <si>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</si>
  <si>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</si>
  <si>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</si>
  <si>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</si>
  <si>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</si>
  <si>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</si>
  <si>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</si>
  <si>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</si>
  <si>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</si>
  <si>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</si>
  <si>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</si>
  <si>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</si>
  <si>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</si>
  <si>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</si>
  <si>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</si>
  <si>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</si>
  <si>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</si>
  <si>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</si>
  <si>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</si>
  <si>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</si>
  <si>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</si>
  <si>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</si>
  <si>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</si>
  <si>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</si>
  <si>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</si>
  <si>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</si>
  <si>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</si>
  <si>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</si>
  <si>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</si>
  <si>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</si>
  <si>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</si>
  <si>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</si>
  <si>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</si>
  <si>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</si>
  <si>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</si>
  <si>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</si>
  <si>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</si>
  <si>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</si>
  <si>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</si>
  <si>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</si>
  <si>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</si>
  <si>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</si>
  <si>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</si>
  <si>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</si>
  <si>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</si>
  <si>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</si>
  <si>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</si>
  <si>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</si>
  <si>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</si>
  <si>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</si>
  <si>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</si>
  <si>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</si>
  <si>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</si>
  <si>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</si>
  <si>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</si>
  <si>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</si>
  <si>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</si>
  <si>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</si>
  <si>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</si>
  <si>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</si>
  <si>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</si>
  <si>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</si>
  <si>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</si>
  <si>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</si>
  <si>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</si>
  <si>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</si>
  <si>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</si>
  <si>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</si>
  <si>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</si>
  <si>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</si>
  <si>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</si>
  <si>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</si>
  <si>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</si>
  <si>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</si>
  <si>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</si>
  <si>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</si>
  <si>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</si>
  <si>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</si>
  <si>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</si>
  <si>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</si>
  <si>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</si>
  <si>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</si>
  <si>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</si>
  <si>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</si>
  <si>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</si>
  <si>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</si>
  <si>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</si>
  <si>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</si>
  <si>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</si>
  <si>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</si>
  <si>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</si>
  <si>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</si>
  <si>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</si>
  <si>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</si>
  <si>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</si>
  <si>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</si>
  <si>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</si>
  <si>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</si>
  <si>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</si>
  <si>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</si>
  <si>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</si>
  <si>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</si>
  <si>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</si>
  <si>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</si>
  <si>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</si>
  <si>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</si>
  <si>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</si>
  <si>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</si>
  <si>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</si>
  <si>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</si>
  <si>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</si>
  <si>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</si>
  <si>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</si>
  <si>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</si>
  <si>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</si>
  <si>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</si>
  <si>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</si>
  <si>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</si>
  <si>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</si>
  <si>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</si>
  <si>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</si>
  <si>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</si>
  <si>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</si>
  <si>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</si>
  <si>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</si>
  <si>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</si>
  <si>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</si>
  <si>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</si>
  <si>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</si>
  <si>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</si>
  <si>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</si>
  <si>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</si>
  <si>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</si>
  <si>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</si>
  <si>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</si>
  <si>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</si>
  <si>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</si>
  <si>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</si>
  <si>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</si>
  <si>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</si>
  <si>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</si>
  <si>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</si>
  <si>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</si>
  <si>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</si>
  <si>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</si>
  <si>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</si>
  <si>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</si>
  <si>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</si>
  <si>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</si>
  <si>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</si>
  <si>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</si>
  <si>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</si>
  <si>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</si>
  <si>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</si>
  <si>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</si>
  <si>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</si>
  <si>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</si>
  <si>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</si>
  <si>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</si>
  <si>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</si>
  <si>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</si>
  <si>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</si>
  <si>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</si>
  <si>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</si>
  <si>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</si>
  <si>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</si>
  <si>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</si>
  <si>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</si>
  <si>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</si>
  <si>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</si>
  <si>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</si>
  <si>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</si>
  <si>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</si>
  <si>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</si>
  <si>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</si>
  <si>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</si>
  <si>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</si>
  <si>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</si>
  <si>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</si>
  <si>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</si>
  <si>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</si>
  <si>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</si>
  <si>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</si>
  <si>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</si>
  <si>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</si>
  <si>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</si>
  <si>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</si>
  <si>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</si>
  <si>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</si>
  <si>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</si>
  <si>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</si>
  <si>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</si>
  <si>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</si>
  <si>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</si>
  <si>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</si>
  <si>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</si>
  <si>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</si>
  <si>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</si>
  <si>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</si>
  <si>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</si>
  <si>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</si>
  <si>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</si>
  <si>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</si>
  <si>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</si>
  <si>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</si>
  <si>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</si>
  <si>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</si>
  <si>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</si>
  <si>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</si>
  <si>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</si>
  <si>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</si>
  <si>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</si>
  <si>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</si>
  <si>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</si>
  <si>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</si>
  <si>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</si>
  <si>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</si>
  <si>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</si>
  <si>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</si>
  <si>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</si>
  <si>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</si>
  <si>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</si>
  <si>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</si>
  <si>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</si>
  <si>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</si>
  <si>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</si>
  <si>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</si>
  <si>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</si>
  <si>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</si>
  <si>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</si>
  <si>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</si>
  <si>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</si>
  <si>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</si>
  <si>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</si>
  <si>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</si>
  <si>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</si>
  <si>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</si>
  <si>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</si>
  <si>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</si>
  <si>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</si>
  <si>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</si>
  <si>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</si>
  <si>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</si>
  <si>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</si>
  <si>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</si>
  <si>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</si>
  <si>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</si>
  <si>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</si>
  <si>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</si>
  <si>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</si>
  <si>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</si>
  <si>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</si>
  <si>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</si>
  <si>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</si>
  <si>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</si>
  <si>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</si>
  <si>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</si>
  <si>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</si>
  <si>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</si>
  <si>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</si>
  <si>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</si>
  <si>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</si>
  <si>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</si>
  <si>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</si>
  <si>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</si>
  <si>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</si>
  <si>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</si>
  <si>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</si>
  <si>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</si>
  <si>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</si>
  <si>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</si>
  <si>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</si>
  <si>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</si>
  <si>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</si>
  <si>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</si>
  <si>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</si>
  <si>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</si>
  <si>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</si>
  <si>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</si>
  <si>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</si>
  <si>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</si>
  <si>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</si>
  <si>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</si>
  <si>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</si>
  <si>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</si>
  <si>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</si>
  <si>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</si>
  <si>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</si>
  <si>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</si>
  <si>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</si>
  <si>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</si>
  <si>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</si>
  <si>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</si>
  <si>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</si>
  <si>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</si>
  <si>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</si>
  <si>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</si>
  <si>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</si>
  <si>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</si>
  <si>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</si>
  <si>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</si>
  <si>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</si>
  <si>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</si>
  <si>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</si>
  <si>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</si>
  <si>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</si>
  <si>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</si>
  <si>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</si>
  <si>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</si>
  <si>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</si>
  <si>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</si>
  <si>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</si>
  <si>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</si>
  <si>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</si>
  <si>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</si>
  <si>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</si>
  <si>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</si>
  <si>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</si>
  <si>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</si>
  <si>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</si>
  <si>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</si>
  <si>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</si>
  <si>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</si>
  <si>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</si>
  <si>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</si>
  <si>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</si>
  <si>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</si>
  <si>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</si>
  <si>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</si>
  <si>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</si>
  <si>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</si>
  <si>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</si>
  <si>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</si>
  <si>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</si>
  <si>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</si>
  <si>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</si>
  <si>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</si>
  <si>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</si>
  <si>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</si>
  <si>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</si>
  <si>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</si>
  <si>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</si>
  <si>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</si>
  <si>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</si>
  <si>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</si>
  <si>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</si>
  <si>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</si>
  <si>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</si>
  <si>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</si>
  <si>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</si>
  <si>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</si>
  <si>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</si>
  <si>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</si>
  <si>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</si>
  <si>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</si>
  <si>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</si>
  <si>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</si>
  <si>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</si>
  <si>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</si>
  <si>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</si>
  <si>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</si>
  <si>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</si>
  <si>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</si>
  <si>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</si>
  <si>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</si>
  <si>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</si>
  <si>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</si>
  <si>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</si>
  <si>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</si>
  <si>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</si>
  <si>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</si>
  <si>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</si>
  <si>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</si>
  <si>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</si>
  <si>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</si>
  <si>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</si>
  <si>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</si>
  <si>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</si>
  <si>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</si>
  <si>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</si>
  <si>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</si>
  <si>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</si>
  <si>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</si>
  <si>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</si>
  <si>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</si>
  <si>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</si>
  <si>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</si>
  <si>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</si>
  <si>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</si>
  <si>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</si>
  <si>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</si>
  <si>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</si>
  <si>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</si>
  <si>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</si>
  <si>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</si>
  <si>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</si>
  <si>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</si>
  <si>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</si>
  <si>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</si>
  <si>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</si>
  <si>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</si>
  <si>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</si>
  <si>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</si>
  <si>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</si>
  <si>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</si>
  <si>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</si>
  <si>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</si>
  <si>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</si>
  <si>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</si>
  <si>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</si>
  <si>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</si>
  <si>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</si>
  <si>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</si>
  <si>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</si>
  <si>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</si>
  <si>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</si>
  <si>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</si>
  <si>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</si>
  <si>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</si>
  <si>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</si>
  <si>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</si>
  <si>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</si>
  <si>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</si>
  <si>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</si>
  <si>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</si>
  <si>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</si>
  <si>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</si>
  <si>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</si>
  <si>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</si>
  <si>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</si>
  <si>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</si>
  <si>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</si>
  <si>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</si>
  <si>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</si>
  <si>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</si>
  <si>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</si>
  <si>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</si>
  <si>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</si>
  <si>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</si>
  <si>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</si>
  <si>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</si>
  <si>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</si>
  <si>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</si>
  <si>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</si>
  <si>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</si>
  <si>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</si>
  <si>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</si>
  <si>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</si>
  <si>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</si>
  <si>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</si>
  <si>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</si>
  <si>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</si>
  <si>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</si>
  <si>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</si>
  <si>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</si>
  <si>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</si>
  <si>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</si>
  <si>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</si>
  <si>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</si>
  <si>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</si>
  <si>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</si>
  <si>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</si>
  <si>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</si>
  <si>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</si>
  <si>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</si>
  <si>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</si>
  <si>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</si>
  <si>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</si>
  <si>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</si>
  <si>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</si>
  <si>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</si>
  <si>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</si>
  <si>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</si>
  <si>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</si>
  <si>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</si>
  <si>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</si>
  <si>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</si>
  <si>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</si>
  <si>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</si>
  <si>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</si>
  <si>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</si>
  <si>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</si>
  <si>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</si>
  <si>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</si>
  <si>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</si>
  <si>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</si>
  <si>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</si>
  <si>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</si>
  <si>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</si>
  <si>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</si>
  <si>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</si>
  <si>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</si>
  <si>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</si>
  <si>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</si>
  <si>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</si>
  <si>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</si>
  <si>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</si>
  <si>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</si>
  <si>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</si>
  <si>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</si>
  <si>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</si>
  <si>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</si>
  <si>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</si>
  <si>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</si>
  <si>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</si>
  <si>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</si>
  <si>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</si>
  <si>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</si>
  <si>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</si>
  <si>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</si>
  <si>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</si>
  <si>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</si>
  <si>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</si>
  <si>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</si>
  <si>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</si>
  <si>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</si>
  <si>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</si>
  <si>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</si>
  <si>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</si>
  <si>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</si>
  <si>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</si>
  <si>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</si>
  <si>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</si>
  <si>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</si>
  <si>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</si>
  <si>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</si>
  <si>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</si>
  <si>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</si>
  <si>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</si>
  <si>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</si>
  <si>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</si>
  <si>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</si>
  <si>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</si>
  <si>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</si>
  <si>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</si>
  <si>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</si>
  <si>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</si>
  <si>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</si>
  <si>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</si>
  <si>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</si>
  <si>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</si>
  <si>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</si>
  <si>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</si>
  <si>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</si>
  <si>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</si>
  <si>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</si>
  <si>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</si>
  <si>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</si>
  <si>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</si>
  <si>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</si>
  <si>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</si>
  <si>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</si>
  <si>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</si>
  <si>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</si>
  <si>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</si>
  <si>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</si>
  <si>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</si>
  <si>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</si>
  <si>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</si>
  <si>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</si>
  <si>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</si>
  <si>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</si>
  <si>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</si>
  <si>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</si>
  <si>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</si>
  <si>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</si>
  <si>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</si>
  <si>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</si>
  <si>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</si>
  <si>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</si>
  <si>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</si>
  <si>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</si>
  <si>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</si>
  <si>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</si>
  <si>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</si>
  <si>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</si>
  <si>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</si>
  <si>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</si>
  <si>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</si>
  <si>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</si>
  <si>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</si>
  <si>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</si>
  <si>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</si>
  <si>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</si>
  <si>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</si>
  <si>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</si>
  <si>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</si>
  <si>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</si>
  <si>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</si>
  <si>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</si>
  <si>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</si>
  <si>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</si>
  <si>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</si>
  <si>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</si>
  <si>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</si>
  <si>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</si>
  <si>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</si>
  <si>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</si>
  <si>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</si>
  <si>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</si>
  <si>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</si>
  <si>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</si>
  <si>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</si>
  <si>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</si>
  <si>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</si>
  <si>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</si>
  <si>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</si>
  <si>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</si>
  <si>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</si>
  <si>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</si>
  <si>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</si>
  <si>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</si>
  <si>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</si>
  <si>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</si>
  <si>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</si>
  <si>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</si>
  <si>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</si>
  <si>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</si>
  <si>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</si>
  <si>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</si>
  <si>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</si>
  <si>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</si>
  <si>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</si>
  <si>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</si>
  <si>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</si>
  <si>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</si>
  <si>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</si>
  <si>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</si>
  <si>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</si>
  <si>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</si>
  <si>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</si>
  <si>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</si>
  <si>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</si>
  <si>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</si>
  <si>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</si>
  <si>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</si>
  <si>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</si>
  <si>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</si>
  <si>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</si>
  <si>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</si>
  <si>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</si>
  <si>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</si>
  <si>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</si>
  <si>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</si>
  <si>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</si>
  <si>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</si>
  <si>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</si>
  <si>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</si>
  <si>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</si>
  <si>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</si>
  <si>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</si>
  <si>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</si>
  <si>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</si>
  <si>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</si>
  <si>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</si>
  <si>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</si>
  <si>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</si>
  <si>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</si>
  <si>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</si>
  <si>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</si>
  <si>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</si>
  <si>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</si>
  <si>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</si>
  <si>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</si>
  <si>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</si>
  <si>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</si>
  <si>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</si>
  <si>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</si>
  <si>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</si>
  <si>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</si>
  <si>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</si>
  <si>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</si>
  <si>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</si>
  <si>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</si>
  <si>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</si>
  <si>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</si>
  <si>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</si>
  <si>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</si>
  <si>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</si>
  <si>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</si>
  <si>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</si>
  <si>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</si>
  <si>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</si>
  <si>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</si>
  <si>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</si>
  <si>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</si>
  <si>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</si>
  <si>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</si>
  <si>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</si>
  <si>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</si>
  <si>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</si>
  <si>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</si>
  <si>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</si>
  <si>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</si>
  <si>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</si>
  <si>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</si>
  <si>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</si>
  <si>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</si>
  <si>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</si>
  <si>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</si>
  <si>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</si>
  <si>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</si>
  <si>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</si>
  <si>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</si>
  <si>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</si>
  <si>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</si>
  <si>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</si>
  <si>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</si>
  <si>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</si>
  <si>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</si>
  <si>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</si>
  <si>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</si>
  <si>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</si>
  <si>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</si>
  <si>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</si>
  <si>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</si>
  <si>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</si>
  <si>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</si>
  <si>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</si>
  <si>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</si>
  <si>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</si>
  <si>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</si>
  <si>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</si>
  <si>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</si>
  <si>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</si>
  <si>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</si>
  <si>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</si>
  <si>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</si>
  <si>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</si>
  <si>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</si>
  <si>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</si>
  <si>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</si>
  <si>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</si>
  <si>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</si>
  <si>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</si>
  <si>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</si>
  <si>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</si>
  <si>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</si>
  <si>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</si>
  <si>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</si>
  <si>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</si>
  <si>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</si>
  <si>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</si>
  <si>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</si>
  <si>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</si>
  <si>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</si>
  <si>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</si>
  <si>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</si>
  <si>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</si>
  <si>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</si>
  <si>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</si>
  <si>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</si>
  <si>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</si>
  <si>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</si>
  <si>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</si>
  <si>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</si>
  <si>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</si>
  <si>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</si>
  <si>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</si>
  <si>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</si>
  <si>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</si>
  <si>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</si>
  <si>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</si>
  <si>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</si>
  <si>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</si>
  <si>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</si>
  <si>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</si>
  <si>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</si>
  <si>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</si>
  <si>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</si>
  <si>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</si>
  <si>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</si>
  <si>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</si>
  <si>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</si>
  <si>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</si>
  <si>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</si>
  <si>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</si>
  <si>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</si>
  <si>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</si>
  <si>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</si>
  <si>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</si>
  <si>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</si>
  <si>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</si>
  <si>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</si>
  <si>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</si>
  <si>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</si>
  <si>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</si>
  <si>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</si>
  <si>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</si>
  <si>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</si>
  <si>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</si>
  <si>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</si>
  <si>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</si>
  <si>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</si>
  <si>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</si>
  <si>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</si>
  <si>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</si>
  <si>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</si>
  <si>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</si>
  <si>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</si>
  <si>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</si>
  <si>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</si>
  <si>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</si>
  <si>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</si>
  <si>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</si>
  <si>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</si>
  <si>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</si>
  <si>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</si>
  <si>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</si>
  <si>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</si>
  <si>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</si>
  <si>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</si>
  <si>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</si>
  <si>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</si>
  <si>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</si>
  <si>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</si>
  <si>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</si>
  <si>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</si>
  <si>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</si>
  <si>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</si>
  <si>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</si>
  <si>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</si>
  <si>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</si>
  <si>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</si>
  <si>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</si>
  <si>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</si>
  <si>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</si>
  <si>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</si>
  <si>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</si>
  <si>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</si>
  <si>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</si>
  <si>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</si>
  <si>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</si>
  <si>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</si>
  <si>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</si>
  <si>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</si>
  <si>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</si>
  <si>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</si>
  <si>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</si>
  <si>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</si>
  <si>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</si>
  <si>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</si>
  <si>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</si>
  <si>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</si>
  <si>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</si>
  <si>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</si>
  <si>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</si>
  <si>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</si>
  <si>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</si>
  <si>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</si>
  <si>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</si>
  <si>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</si>
  <si>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</si>
  <si>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</si>
  <si>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</si>
  <si>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</si>
  <si>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</si>
  <si>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</si>
  <si>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</si>
  <si>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</si>
  <si>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</si>
  <si>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</si>
  <si>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</si>
  <si>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</si>
  <si>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</si>
  <si>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</si>
  <si>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</si>
  <si>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</si>
  <si>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</si>
  <si>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</si>
  <si>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</si>
  <si>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</si>
  <si>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</si>
  <si>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</si>
  <si>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</si>
  <si>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</si>
  <si>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</si>
  <si>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</si>
  <si>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</si>
  <si>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</si>
  <si>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</si>
  <si>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</si>
  <si>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</si>
  <si>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</si>
  <si>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</si>
  <si>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</si>
  <si>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</si>
  <si>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</si>
  <si>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</si>
  <si>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</si>
  <si>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</si>
  <si>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</si>
  <si>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</si>
  <si>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</si>
  <si>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</si>
  <si>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</si>
  <si>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</si>
  <si>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</si>
  <si>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</si>
  <si>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</si>
  <si>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</si>
  <si>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</si>
  <si>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</si>
  <si>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</si>
  <si>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</si>
  <si>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</si>
  <si>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</si>
  <si>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</si>
  <si>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</si>
  <si>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</si>
  <si>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</si>
  <si>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</si>
  <si>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</si>
  <si>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</si>
  <si>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</si>
  <si>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</si>
  <si>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</si>
  <si>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</si>
  <si>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</si>
  <si>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</si>
  <si>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</si>
  <si>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</si>
  <si>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</si>
  <si>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</si>
  <si>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</si>
  <si>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</si>
  <si>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</si>
  <si>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</si>
  <si>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</si>
  <si>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</si>
  <si>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</si>
  <si>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</si>
  <si>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</si>
  <si>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</si>
  <si>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</si>
  <si>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</si>
  <si>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</si>
  <si>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</si>
  <si>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</si>
  <si>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</si>
  <si>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</si>
  <si>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</si>
  <si>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</si>
  <si>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</si>
  <si>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</si>
  <si>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</si>
  <si>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</si>
  <si>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</si>
  <si>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</si>
  <si>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</si>
  <si>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</si>
  <si>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</si>
  <si>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</si>
  <si>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</si>
  <si>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</si>
  <si>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</si>
  <si>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</si>
  <si>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</si>
  <si>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</si>
  <si>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</si>
  <si>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</si>
  <si>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</si>
  <si>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</si>
  <si>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</si>
  <si>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</si>
  <si>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</si>
  <si>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</si>
  <si>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</si>
  <si>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</si>
  <si>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</si>
  <si>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</si>
  <si>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</si>
  <si>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</si>
  <si>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</si>
  <si>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</si>
  <si>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</si>
  <si>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</si>
  <si>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</si>
  <si>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</si>
  <si>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</si>
  <si>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</si>
  <si>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</si>
  <si>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</si>
  <si>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</si>
  <si>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</si>
  <si>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</si>
  <si>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</si>
  <si>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</si>
  <si>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</si>
  <si>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</si>
  <si>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</si>
  <si>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</si>
  <si>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</si>
  <si>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</si>
  <si>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</si>
  <si>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</si>
  <si>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</si>
  <si>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</si>
  <si>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</si>
  <si>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</si>
  <si>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</si>
  <si>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</si>
  <si>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</si>
  <si>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</si>
  <si>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</si>
  <si>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</si>
  <si>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</si>
  <si>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</si>
  <si>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</si>
  <si>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</si>
  <si>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</si>
  <si>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</si>
  <si>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</si>
  <si>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</si>
  <si>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</si>
  <si>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</si>
  <si>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</si>
  <si>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</si>
  <si>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</si>
  <si>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</si>
  <si>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</si>
  <si>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</si>
  <si>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</si>
  <si>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</si>
  <si>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</si>
  <si>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</si>
  <si>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</si>
  <si>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</si>
  <si>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</si>
  <si>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</si>
  <si>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</si>
  <si>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</si>
  <si>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</si>
  <si>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</si>
  <si>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</si>
  <si>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</si>
  <si>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</si>
  <si>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</si>
  <si>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</si>
  <si>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</si>
  <si>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</si>
  <si>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</si>
  <si>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</si>
  <si>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</si>
  <si>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</si>
  <si>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</si>
  <si>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</si>
  <si>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</si>
  <si>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</si>
  <si>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</si>
  <si>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</si>
  <si>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</si>
  <si>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</si>
  <si>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</si>
  <si>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</si>
  <si>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</si>
  <si>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</si>
  <si>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</si>
  <si>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</si>
  <si>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</si>
  <si>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</si>
  <si>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</si>
  <si>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</si>
  <si>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</si>
  <si>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</si>
  <si>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</si>
  <si>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</si>
  <si>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</si>
  <si>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</si>
  <si>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</si>
  <si>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</si>
  <si>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</si>
  <si>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</si>
  <si>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</si>
  <si>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</si>
  <si>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</si>
  <si>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</si>
  <si>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</si>
  <si>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</si>
  <si>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</si>
  <si>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</si>
  <si>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</si>
  <si>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</si>
  <si>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</si>
  <si>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</si>
  <si>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</si>
  <si>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</si>
  <si>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</si>
  <si>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</si>
  <si>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</si>
  <si>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</si>
  <si>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</si>
  <si>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</si>
  <si>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</si>
  <si>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</si>
  <si>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</si>
  <si>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</si>
  <si>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</si>
  <si>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</si>
  <si>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</si>
  <si>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</si>
  <si>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</si>
  <si>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</si>
  <si>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</si>
  <si>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</si>
  <si>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</si>
  <si>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</si>
  <si>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</si>
  <si>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</si>
  <si>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</si>
  <si>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</si>
  <si>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</si>
  <si>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</si>
  <si>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</si>
  <si>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</si>
  <si>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</si>
  <si>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</si>
  <si>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</si>
  <si>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</si>
  <si>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</si>
  <si>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</si>
  <si>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</si>
  <si>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</si>
  <si>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</si>
  <si>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</si>
  <si>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</si>
  <si>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</si>
  <si>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</si>
  <si>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</si>
  <si>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</si>
  <si>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</si>
  <si>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</si>
  <si>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</si>
  <si>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</si>
  <si>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</si>
  <si>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</si>
  <si>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</si>
  <si>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</si>
  <si>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</si>
  <si>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</si>
  <si>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</si>
  <si>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</si>
  <si>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</si>
  <si>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</si>
  <si>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</si>
  <si>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</si>
  <si>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</si>
  <si>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</si>
  <si>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</si>
  <si>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</si>
  <si>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</si>
  <si>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</si>
  <si>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</si>
  <si>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</si>
  <si>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</si>
  <si>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</si>
  <si>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</si>
  <si>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</si>
  <si>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</si>
  <si>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</si>
  <si>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</si>
  <si>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</si>
  <si>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</si>
  <si>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</si>
  <si>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</si>
  <si>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</si>
  <si>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</si>
  <si>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</si>
  <si>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</si>
  <si>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</si>
  <si>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</si>
  <si>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</si>
  <si>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</si>
  <si>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</si>
  <si>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</si>
  <si>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</si>
  <si>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</si>
  <si>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</si>
  <si>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</si>
  <si>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</si>
  <si>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</si>
  <si>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</si>
  <si>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</si>
  <si>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</si>
  <si>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</si>
  <si>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</si>
  <si>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</si>
  <si>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</si>
  <si>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</si>
  <si>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</si>
  <si>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</si>
  <si>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</si>
  <si>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</si>
  <si>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</si>
  <si>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</si>
  <si>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</si>
  <si>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</si>
  <si>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</si>
  <si>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</si>
  <si>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</si>
  <si>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</si>
  <si>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</si>
  <si>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</si>
  <si>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</si>
  <si>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</si>
  <si>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</si>
  <si>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</si>
  <si>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</si>
  <si>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</si>
  <si>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</si>
  <si>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</si>
  <si>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</si>
  <si>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</si>
  <si>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</si>
  <si>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</si>
  <si>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</si>
  <si>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</si>
  <si>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</si>
  <si>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</si>
  <si>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</si>
  <si>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</si>
  <si>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</si>
  <si>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</si>
  <si>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</si>
  <si>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</si>
  <si>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</si>
  <si>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</si>
  <si>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</si>
  <si>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</si>
  <si>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</si>
  <si>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</si>
  <si>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</si>
  <si>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</si>
  <si>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</si>
  <si>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</si>
  <si>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</si>
  <si>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</si>
  <si>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</si>
  <si>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</si>
  <si>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</si>
  <si>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</si>
  <si>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</si>
  <si>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</si>
  <si>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</si>
  <si>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</si>
  <si>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</si>
  <si>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</si>
  <si>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</si>
  <si>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</si>
  <si>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</si>
  <si>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</si>
  <si>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</si>
  <si>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</si>
  <si>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</si>
  <si>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</si>
  <si>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</si>
  <si>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</si>
  <si>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</si>
  <si>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</si>
  <si>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</si>
  <si>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</si>
  <si>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</si>
  <si>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</si>
  <si>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</si>
  <si>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</si>
  <si>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</si>
  <si>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</si>
  <si>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</si>
  <si>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</si>
  <si>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</si>
  <si>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</si>
  <si>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</si>
  <si>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</si>
  <si>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</si>
  <si>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</si>
  <si>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</si>
  <si>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</si>
  <si>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</si>
  <si>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</si>
  <si>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</si>
  <si>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</si>
  <si>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</si>
  <si>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</si>
  <si>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</si>
  <si>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</si>
  <si>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</si>
  <si>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</si>
  <si>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</si>
  <si>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</si>
  <si>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</si>
  <si>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</si>
  <si>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</si>
  <si>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</si>
  <si>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</si>
  <si>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</si>
  <si>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</si>
  <si>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</si>
  <si>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</si>
  <si>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</si>
  <si>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</si>
  <si>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</si>
  <si>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</si>
  <si>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</si>
  <si>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</si>
  <si>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</si>
  <si>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</si>
  <si>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</si>
  <si>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</si>
  <si>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</si>
  <si>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</si>
  <si>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</si>
  <si>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</si>
  <si>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</si>
  <si>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</si>
  <si>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</si>
  <si>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</si>
  <si>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</si>
  <si>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</si>
  <si>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</si>
  <si>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</si>
  <si>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</si>
  <si>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</si>
  <si>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</si>
  <si>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</si>
  <si>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</si>
  <si>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</si>
  <si>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</si>
  <si>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</si>
  <si>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</si>
  <si>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</si>
  <si>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</si>
  <si>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</si>
  <si>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</si>
  <si>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</si>
  <si>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</si>
  <si>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</si>
  <si>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</si>
  <si>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</si>
  <si>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</si>
  <si>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</si>
  <si>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</si>
  <si>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</si>
  <si>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</si>
  <si>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</si>
  <si>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</si>
  <si>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</si>
  <si>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</si>
  <si>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</si>
  <si>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</si>
  <si>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</si>
  <si>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</si>
  <si>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</si>
  <si>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</si>
  <si>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</si>
  <si>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</si>
  <si>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</si>
  <si>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</si>
  <si>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</si>
  <si>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</si>
  <si>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</si>
  <si>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</si>
  <si>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</si>
  <si>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</si>
  <si>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</si>
  <si>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</si>
  <si>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</si>
  <si>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</si>
  <si>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</si>
  <si>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</si>
  <si>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</si>
  <si>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</si>
  <si>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</si>
  <si>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</si>
  <si>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</si>
  <si>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</si>
  <si>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</si>
  <si>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</si>
  <si>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</si>
  <si>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</si>
  <si>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</si>
  <si>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</si>
  <si>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</si>
  <si>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</si>
  <si>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</si>
  <si>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</si>
  <si>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</si>
  <si>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</si>
  <si>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</si>
  <si>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</si>
  <si>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</si>
  <si>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</si>
  <si>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</si>
  <si>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</si>
  <si>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</si>
  <si>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</si>
  <si>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</si>
  <si>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</si>
  <si>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</si>
  <si>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</si>
  <si>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</si>
  <si>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</si>
  <si>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</si>
  <si>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</si>
  <si>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</si>
  <si>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</si>
  <si>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</si>
  <si>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</si>
  <si>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</si>
  <si>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</si>
  <si>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</si>
  <si>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</si>
  <si>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</si>
  <si>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</si>
  <si>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</si>
  <si>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</si>
  <si>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</si>
  <si>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</si>
  <si>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</si>
  <si>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</si>
  <si>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</si>
  <si>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</si>
  <si>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</si>
  <si>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</si>
  <si>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</si>
  <si>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</si>
  <si>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</si>
  <si>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</si>
  <si>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</si>
  <si>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</si>
  <si>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</si>
  <si>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</si>
  <si>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</si>
  <si>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</si>
  <si>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</si>
  <si>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</si>
  <si>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</si>
  <si>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</si>
  <si>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</si>
  <si>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</si>
  <si>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</si>
  <si>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</si>
  <si>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</si>
  <si>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</si>
  <si>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</si>
  <si>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</si>
  <si>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</si>
  <si>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</si>
  <si>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</si>
  <si>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</si>
  <si>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</si>
  <si>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</si>
  <si>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</si>
  <si>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</si>
  <si>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</si>
  <si>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</si>
  <si>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</si>
  <si>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</si>
  <si>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</si>
  <si>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</si>
  <si>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</si>
  <si>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</si>
  <si>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</si>
  <si>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</si>
  <si>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</si>
  <si>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</si>
  <si>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</si>
  <si>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</si>
  <si>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</si>
  <si>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</si>
  <si>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</si>
  <si>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</si>
  <si>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</si>
  <si>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</si>
  <si>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</si>
  <si>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</si>
  <si>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</si>
  <si>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</si>
  <si>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</si>
  <si>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</si>
  <si>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</si>
  <si>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</si>
  <si>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</si>
  <si>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</si>
  <si>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</si>
  <si>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</si>
  <si>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</si>
  <si>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</si>
  <si>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</si>
  <si>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</si>
  <si>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</si>
  <si>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</si>
  <si>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</si>
  <si>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</si>
  <si>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</si>
  <si>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</si>
  <si>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</si>
  <si>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</si>
  <si>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</si>
  <si>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</si>
  <si>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</si>
  <si>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</si>
  <si>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</si>
  <si>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</si>
  <si>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</si>
  <si>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</si>
  <si>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</si>
  <si>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</si>
  <si>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</si>
  <si>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</si>
  <si>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</si>
  <si>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</si>
  <si>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</si>
  <si>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</si>
  <si>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</si>
  <si>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</si>
  <si>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</si>
  <si>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</si>
  <si>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</si>
  <si>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</si>
  <si>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</si>
  <si>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</si>
  <si>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</si>
  <si>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</si>
  <si>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</si>
  <si>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</si>
  <si>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</si>
  <si>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</si>
  <si>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</si>
  <si>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</si>
  <si>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</si>
  <si>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</si>
  <si>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</si>
  <si>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</si>
  <si>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</si>
  <si>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</si>
  <si>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</si>
  <si>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</si>
  <si>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</si>
  <si>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</si>
  <si>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</si>
  <si>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</si>
  <si>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</si>
  <si>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</si>
  <si>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</si>
  <si>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</si>
  <si>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</si>
  <si>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</si>
  <si>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</si>
  <si>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</si>
  <si>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</si>
  <si>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</si>
  <si>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</si>
  <si>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</si>
  <si>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</si>
  <si>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</si>
  <si>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</si>
  <si>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</si>
  <si>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</si>
  <si>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</si>
  <si>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</si>
  <si>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</si>
  <si>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</si>
  <si>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</si>
  <si>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</si>
  <si>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</si>
  <si>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</si>
  <si>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</si>
  <si>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</si>
  <si>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</si>
  <si>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</si>
  <si>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</si>
  <si>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</si>
  <si>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</si>
  <si>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</si>
  <si>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</si>
  <si>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</si>
  <si>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</si>
  <si>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</si>
  <si>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</si>
  <si>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</si>
  <si>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</si>
  <si>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</si>
  <si>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</si>
  <si>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</si>
  <si>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</si>
  <si>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</si>
  <si>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</si>
  <si>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</si>
  <si>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</si>
  <si>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</si>
  <si>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</si>
  <si>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</si>
  <si>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</si>
  <si>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</si>
  <si>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</si>
  <si>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</si>
  <si>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</si>
  <si>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</si>
  <si>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</si>
  <si>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</si>
  <si>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</si>
  <si>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</si>
  <si>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</si>
  <si>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</si>
  <si>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</si>
  <si>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</si>
  <si>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</si>
  <si>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</si>
  <si>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</si>
  <si>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</si>
  <si>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</si>
  <si>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</si>
  <si>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</si>
  <si>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</si>
  <si>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</si>
  <si>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</si>
  <si>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</si>
  <si>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</si>
  <si>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</si>
  <si>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</si>
  <si>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</si>
  <si>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</si>
  <si>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</si>
  <si>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</si>
  <si>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</si>
  <si>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</si>
  <si>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</si>
  <si>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</si>
  <si>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</si>
  <si>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</si>
  <si>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</si>
  <si>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</si>
  <si>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</si>
  <si>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</si>
  <si>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</si>
  <si>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</si>
  <si>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</si>
  <si>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</si>
  <si>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</si>
  <si>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</si>
  <si>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</si>
  <si>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</si>
  <si>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</si>
  <si>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</si>
  <si>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</si>
  <si>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</si>
  <si>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</si>
  <si>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</si>
  <si>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</si>
  <si>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</si>
  <si>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</si>
  <si>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</si>
  <si>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</si>
  <si>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</si>
  <si>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</si>
  <si>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</si>
  <si>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</si>
  <si>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</si>
  <si>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</si>
  <si>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</si>
  <si>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</si>
  <si>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</si>
  <si>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</si>
  <si>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</si>
  <si>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</si>
  <si>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</si>
  <si>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</si>
  <si>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</si>
  <si>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</si>
  <si>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</si>
  <si>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</si>
  <si>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</si>
  <si>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</si>
  <si>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</si>
  <si>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</si>
  <si>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</si>
  <si>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</si>
  <si>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</si>
  <si>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</si>
  <si>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</si>
  <si>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</si>
  <si>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</si>
  <si>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</si>
  <si>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</si>
  <si>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</si>
  <si>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</si>
  <si>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</si>
  <si>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</si>
  <si>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</si>
  <si>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</si>
  <si>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</si>
  <si>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</si>
  <si>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</si>
  <si>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</si>
  <si>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</si>
  <si>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</si>
  <si>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</si>
  <si>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</si>
  <si>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</si>
  <si>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</si>
  <si>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</si>
  <si>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</si>
  <si>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</si>
  <si>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</si>
  <si>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</si>
  <si>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</si>
  <si>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</si>
  <si>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</si>
  <si>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</si>
  <si>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</si>
  <si>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</si>
  <si>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</si>
  <si>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</si>
  <si>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</si>
  <si>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</si>
  <si>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</si>
  <si>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</si>
  <si>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</si>
  <si>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</si>
  <si>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</si>
  <si>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</si>
  <si>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</si>
  <si>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</si>
  <si>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</si>
  <si>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</si>
  <si>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</si>
  <si>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</si>
  <si>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</si>
  <si>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</si>
  <si>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</si>
  <si>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</si>
  <si>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</si>
  <si>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</si>
  <si>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</si>
  <si>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</si>
  <si>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</si>
  <si>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</si>
  <si>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</si>
  <si>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</si>
  <si>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</si>
  <si>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</si>
  <si>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</si>
  <si>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</si>
  <si>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</si>
  <si>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</si>
  <si>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</si>
  <si>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</si>
  <si>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</si>
  <si>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</si>
  <si>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</si>
  <si>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</si>
  <si>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</si>
  <si>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</si>
  <si>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</si>
  <si>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</si>
  <si>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</si>
  <si>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</si>
  <si>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</si>
  <si>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</si>
  <si>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</si>
  <si>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</si>
  <si>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</si>
  <si>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</si>
  <si>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</si>
  <si>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</si>
  <si>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</si>
  <si>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</si>
  <si>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</si>
  <si>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</si>
  <si>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</si>
  <si>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</si>
  <si>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</si>
  <si>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</si>
  <si>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</si>
  <si>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</si>
  <si>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</si>
  <si>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</si>
  <si>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</si>
  <si>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</si>
  <si>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</si>
  <si>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</si>
  <si>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</si>
  <si>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</si>
  <si>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</si>
  <si>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</si>
  <si>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</si>
  <si>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</si>
  <si>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</si>
  <si>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</si>
  <si>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</si>
  <si>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</si>
  <si>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</si>
  <si>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</si>
  <si>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</si>
  <si>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</si>
  <si>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</si>
  <si>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</si>
  <si>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</si>
  <si>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</si>
  <si>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</si>
  <si>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</si>
  <si>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</si>
  <si>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</si>
  <si>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</si>
  <si>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</si>
  <si>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</si>
  <si>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</si>
  <si>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</si>
  <si>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</si>
  <si>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</si>
  <si>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</si>
  <si>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</si>
  <si>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</si>
  <si>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</si>
  <si>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</si>
  <si>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</si>
  <si>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</si>
  <si>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</si>
  <si>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</si>
  <si>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</si>
  <si>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</si>
  <si>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</si>
  <si>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</si>
  <si>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</si>
  <si>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</si>
  <si>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</si>
  <si>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</si>
  <si>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</si>
  <si>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</si>
  <si>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</si>
  <si>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</si>
  <si>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</si>
  <si>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</si>
  <si>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</si>
  <si>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</si>
  <si>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</si>
  <si>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</si>
  <si>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</si>
  <si>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</si>
  <si>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</si>
  <si>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</si>
  <si>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</si>
  <si>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</si>
  <si>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</si>
  <si>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</si>
  <si>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</si>
  <si>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</si>
  <si>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</si>
  <si>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</si>
  <si>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</si>
  <si>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</si>
  <si>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</si>
  <si>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</si>
  <si>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</si>
  <si>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</si>
  <si>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</si>
  <si>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</si>
  <si>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</si>
  <si>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</si>
  <si>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</si>
  <si>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</si>
  <si>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</si>
  <si>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</si>
  <si>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</si>
  <si>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</si>
  <si>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</si>
  <si>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</si>
  <si>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</si>
  <si>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</si>
  <si>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</si>
  <si>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</si>
  <si>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</si>
  <si>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</si>
  <si>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</si>
  <si>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</si>
  <si>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</si>
  <si>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</si>
  <si>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</si>
  <si>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</si>
  <si>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</si>
  <si>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</si>
  <si>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</si>
  <si>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</si>
  <si>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</si>
  <si>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</si>
  <si>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</si>
  <si>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</si>
  <si>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</si>
  <si>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</si>
  <si>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</si>
  <si>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</si>
  <si>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</si>
  <si>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</si>
  <si>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</si>
  <si>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</si>
  <si>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</si>
  <si>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</si>
  <si>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</si>
  <si>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</si>
  <si>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</si>
  <si>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</si>
  <si>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</si>
  <si>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</si>
  <si>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</si>
  <si>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</si>
  <si>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</si>
  <si>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</si>
  <si>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</si>
  <si>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</si>
  <si>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</si>
  <si>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</si>
  <si>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</si>
  <si>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</si>
  <si>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</si>
  <si>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</si>
  <si>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</si>
  <si>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</si>
  <si>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</si>
  <si>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</si>
  <si>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</si>
  <si>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</si>
  <si>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</si>
  <si>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</si>
  <si>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</si>
  <si>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</si>
  <si>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</si>
  <si>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</si>
  <si>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</si>
  <si>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</si>
  <si>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</si>
  <si>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</si>
  <si>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</si>
  <si>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</si>
  <si>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</si>
  <si>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</si>
  <si>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</si>
  <si>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</si>
  <si>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</si>
  <si>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</si>
  <si>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</si>
  <si>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</si>
  <si>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</si>
  <si>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</si>
  <si>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</si>
  <si>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</si>
  <si>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</si>
  <si>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</si>
  <si>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</si>
  <si>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</si>
  <si>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</si>
  <si>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</si>
  <si>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</si>
  <si>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</si>
  <si>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</si>
  <si>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</si>
  <si>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</si>
  <si>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</si>
  <si>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</si>
  <si>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</si>
  <si>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</si>
  <si>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</si>
  <si>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</si>
  <si>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</si>
  <si>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</si>
  <si>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</si>
  <si>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</si>
  <si>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</si>
  <si>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</si>
  <si>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</si>
  <si>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</si>
  <si>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</si>
  <si>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</si>
  <si>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</si>
  <si>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</si>
  <si>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</si>
  <si>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</si>
  <si>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</si>
  <si>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</si>
  <si>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</si>
  <si>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</si>
  <si>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</si>
  <si>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</si>
  <si>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</si>
  <si>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</si>
  <si>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</si>
  <si>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</si>
  <si>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</si>
  <si>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</si>
  <si>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</si>
  <si>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</si>
  <si>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</si>
  <si>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</si>
  <si>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</si>
  <si>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</si>
  <si>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</si>
  <si>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</si>
  <si>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</si>
  <si>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</si>
  <si>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</si>
  <si>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</si>
  <si>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</si>
  <si>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</si>
  <si>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</si>
  <si>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</si>
  <si>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</si>
  <si>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</si>
  <si>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</si>
  <si>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</si>
  <si>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</si>
  <si>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</si>
  <si>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</si>
  <si>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</si>
  <si>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</si>
  <si>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</si>
  <si>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</si>
  <si>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</si>
  <si>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</si>
  <si>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</si>
  <si>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</si>
  <si>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</si>
  <si>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</si>
  <si>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</si>
  <si>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</si>
  <si>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</si>
  <si>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</si>
  <si>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</si>
  <si>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</si>
  <si>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</si>
  <si>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</si>
  <si>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</si>
  <si>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</si>
  <si>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</si>
  <si>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</si>
  <si>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</si>
  <si>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</si>
  <si>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</si>
  <si>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</si>
  <si>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</si>
  <si>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</si>
  <si>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</si>
  <si>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</si>
  <si>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</si>
  <si>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</si>
  <si>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</si>
  <si>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</si>
  <si>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</si>
  <si>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</si>
  <si>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</si>
  <si>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</si>
  <si>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</si>
  <si>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</si>
  <si>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</si>
  <si>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</si>
  <si>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</si>
  <si>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</si>
  <si>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</si>
  <si>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</si>
  <si>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</si>
  <si>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</si>
  <si>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</si>
  <si>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</si>
  <si>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</si>
  <si>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</si>
  <si>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</si>
  <si>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</si>
  <si>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</si>
  <si>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</si>
  <si>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</si>
  <si>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</si>
  <si>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</si>
  <si>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</si>
  <si>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</si>
  <si>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</si>
  <si>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</si>
  <si>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</si>
  <si>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</si>
  <si>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</si>
  <si>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</si>
  <si>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</si>
  <si>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</si>
  <si>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</si>
  <si>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</si>
  <si>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</si>
  <si>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</si>
  <si>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</si>
  <si>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</si>
  <si>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</si>
  <si>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</si>
  <si>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</si>
  <si>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</si>
  <si>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</si>
  <si>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</si>
  <si>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</si>
  <si>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</si>
  <si>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</si>
  <si>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</si>
  <si>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</si>
  <si>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</si>
  <si>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</si>
  <si>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</si>
  <si>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</si>
  <si>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</si>
  <si>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</si>
  <si>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</si>
  <si>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</si>
  <si>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</si>
  <si>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</si>
  <si>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</si>
  <si>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</si>
  <si>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</si>
  <si>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</si>
  <si>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</si>
  <si>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</si>
  <si>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</si>
  <si>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</si>
  <si>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</si>
  <si>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</si>
  <si>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</si>
  <si>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</si>
  <si>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</si>
  <si>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</si>
  <si>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</si>
  <si>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</si>
  <si>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</si>
  <si>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</si>
  <si>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</si>
  <si>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</si>
  <si>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</si>
  <si>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</si>
  <si>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</si>
  <si>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</si>
  <si>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</si>
  <si>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</si>
  <si>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</si>
  <si>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</si>
  <si>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</si>
  <si>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</si>
  <si>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</si>
  <si>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</si>
  <si>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</si>
  <si>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</si>
  <si>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</si>
  <si>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</si>
  <si>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</si>
  <si>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</si>
  <si>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</si>
  <si>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</si>
  <si>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</si>
  <si>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</si>
  <si>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</si>
  <si>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</si>
  <si>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</si>
  <si>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</si>
  <si>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</si>
  <si>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</si>
  <si>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</si>
  <si>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</si>
  <si>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</si>
  <si>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</si>
  <si>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</si>
  <si>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</si>
  <si>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</si>
  <si>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</si>
  <si>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</si>
  <si>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</si>
  <si>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</si>
  <si>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</si>
  <si>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</si>
  <si>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</si>
  <si>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</si>
  <si>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</si>
  <si>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</si>
  <si>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</si>
  <si>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</si>
  <si>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</si>
  <si>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</si>
  <si>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</si>
  <si>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</si>
  <si>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</si>
  <si>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</si>
  <si>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</si>
  <si>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</si>
  <si>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</si>
  <si>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</si>
  <si>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</si>
  <si>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</si>
  <si>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</si>
  <si>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</si>
  <si>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</si>
  <si>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</si>
  <si>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</si>
  <si>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</si>
  <si>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</si>
  <si>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</si>
  <si>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</si>
  <si>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</si>
  <si>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</si>
  <si>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</si>
  <si>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</si>
  <si>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</si>
  <si>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</si>
  <si>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</si>
  <si>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</si>
  <si>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</si>
  <si>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</si>
  <si>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</si>
  <si>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</si>
  <si>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</si>
  <si>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</si>
  <si>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</si>
  <si>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</si>
  <si>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</si>
  <si>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</si>
  <si>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</si>
  <si>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</si>
  <si>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</si>
  <si>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</si>
  <si>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</si>
  <si>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</si>
  <si>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</si>
  <si>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</si>
  <si>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</si>
  <si>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</si>
  <si>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</si>
  <si>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</si>
  <si>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</si>
  <si>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</si>
  <si>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</si>
  <si>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</si>
  <si>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</si>
  <si>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</si>
  <si>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</si>
  <si>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</si>
  <si>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</si>
  <si>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</si>
  <si>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</si>
  <si>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</si>
  <si>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</si>
  <si>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</si>
  <si>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</si>
  <si>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</si>
  <si>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</si>
  <si>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</si>
  <si>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</si>
  <si>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</si>
  <si>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</si>
  <si>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</si>
  <si>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</si>
  <si>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</si>
  <si>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</si>
  <si>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</si>
  <si>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</si>
  <si>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</si>
  <si>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</si>
  <si>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</si>
  <si>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</si>
  <si>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</si>
  <si>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</si>
  <si>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</si>
  <si>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</si>
  <si>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</si>
  <si>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</si>
  <si>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</si>
  <si>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</si>
  <si>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</si>
  <si>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</si>
  <si>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</si>
  <si>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</si>
  <si>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</si>
  <si>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</si>
  <si>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</si>
  <si>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</si>
  <si>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</si>
  <si>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</si>
  <si>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</si>
  <si>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</si>
  <si>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</si>
  <si>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</si>
  <si>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</si>
  <si>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</si>
  <si>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</si>
  <si>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</si>
  <si>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</si>
  <si>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</si>
  <si>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</si>
  <si>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</si>
  <si>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</si>
  <si>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</si>
  <si>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</si>
  <si>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</si>
  <si>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</si>
  <si>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</si>
  <si>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</si>
  <si>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</si>
  <si>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</si>
  <si>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</si>
  <si>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</si>
  <si>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</si>
  <si>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</si>
  <si>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</si>
  <si>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</si>
  <si>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</si>
  <si>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</si>
  <si>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</si>
  <si>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</si>
  <si>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</si>
  <si>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</si>
  <si>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</si>
  <si>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</si>
  <si>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</si>
  <si>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</si>
  <si>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</si>
  <si>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</si>
  <si>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</si>
  <si>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</si>
  <si>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</si>
  <si>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</si>
  <si>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</si>
  <si>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</si>
  <si>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</si>
  <si>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</si>
  <si>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</si>
  <si>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</si>
  <si>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</si>
  <si>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</si>
  <si>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</si>
  <si>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</si>
  <si>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</si>
  <si>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</si>
  <si>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</si>
  <si>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</si>
  <si>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</si>
  <si>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</si>
  <si>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</si>
  <si>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</si>
  <si>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</si>
  <si>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</si>
  <si>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</si>
  <si>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</si>
  <si>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</si>
  <si>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</si>
  <si>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</si>
  <si>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</si>
  <si>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</si>
  <si>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</si>
  <si>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</si>
  <si>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</si>
  <si>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</si>
  <si>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</si>
  <si>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</si>
  <si>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</si>
  <si>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</si>
  <si>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</si>
  <si>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</si>
  <si>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</si>
  <si>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</si>
  <si>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</si>
  <si>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</si>
  <si>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</si>
  <si>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</si>
  <si>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</si>
  <si>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</si>
  <si>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</si>
  <si>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</si>
  <si>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</si>
  <si>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</si>
  <si>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</si>
  <si>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</si>
  <si>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</si>
  <si>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</si>
  <si>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</si>
  <si>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</si>
  <si>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</si>
  <si>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</si>
  <si>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</si>
  <si>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</si>
  <si>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</si>
  <si>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</si>
  <si>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</si>
  <si>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</si>
  <si>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</si>
  <si>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</si>
  <si>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</si>
  <si>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</si>
  <si>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</si>
  <si>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</si>
  <si>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</si>
  <si>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</si>
  <si>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</si>
  <si>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</si>
  <si>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</si>
  <si>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</si>
  <si>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</si>
  <si>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</si>
  <si>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</si>
  <si>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</si>
  <si>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</si>
  <si>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</si>
  <si>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</si>
  <si>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</si>
  <si>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</si>
  <si>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</si>
  <si>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</si>
  <si>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</si>
  <si>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</si>
  <si>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</si>
  <si>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</si>
  <si>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</si>
  <si>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</si>
  <si>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</si>
  <si>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</si>
  <si>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</si>
  <si>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</si>
  <si>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</si>
  <si>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</si>
  <si>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</si>
  <si>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</si>
  <si>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</si>
  <si>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</si>
  <si>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</si>
  <si>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</si>
  <si>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</si>
  <si>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</si>
  <si>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</si>
  <si>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</si>
  <si>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</si>
  <si>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</si>
  <si>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</si>
  <si>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</si>
  <si>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</si>
  <si>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</si>
  <si>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</si>
  <si>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</si>
  <si>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</si>
  <si>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</si>
  <si>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</si>
  <si>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</si>
  <si>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</si>
  <si>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</si>
  <si>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</si>
  <si>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</si>
  <si>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</si>
  <si>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</si>
  <si>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</si>
  <si>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</si>
  <si>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</si>
  <si>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</si>
  <si>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</si>
  <si>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</si>
  <si>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</si>
  <si>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</si>
  <si>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</si>
  <si>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</si>
  <si>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</si>
  <si>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</si>
  <si>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</si>
  <si>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</si>
  <si>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</si>
  <si>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</si>
  <si>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</si>
  <si>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</si>
  <si>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</si>
  <si>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</si>
  <si>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</si>
  <si>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</si>
  <si>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</si>
  <si>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</si>
  <si>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</si>
  <si>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</si>
  <si>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</si>
  <si>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</si>
  <si>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</si>
  <si>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</si>
  <si>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</si>
  <si>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</si>
  <si>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</si>
  <si>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</si>
  <si>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</si>
  <si>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</si>
  <si>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</si>
  <si>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</si>
  <si>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</si>
  <si>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</si>
  <si>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</si>
  <si>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</si>
  <si>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</si>
  <si>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</si>
  <si>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</si>
  <si>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</si>
  <si>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</si>
  <si>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</si>
  <si>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</si>
  <si>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</si>
  <si>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</si>
  <si>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</si>
  <si>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</si>
  <si>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</si>
  <si>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</si>
  <si>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</si>
  <si>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</si>
  <si>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</si>
  <si>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</si>
  <si>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</si>
  <si>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</si>
  <si>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</si>
  <si>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</si>
  <si>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</si>
  <si>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</si>
  <si>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</si>
  <si>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</si>
  <si>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</si>
  <si>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</si>
  <si>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</si>
  <si>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</si>
  <si>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</si>
  <si>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</si>
  <si>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</si>
  <si>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</si>
  <si>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</si>
  <si>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</si>
  <si>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</si>
  <si>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</si>
  <si>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</si>
  <si>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</si>
  <si>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</si>
  <si>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</si>
  <si>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</si>
  <si>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</si>
  <si>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</si>
  <si>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</si>
  <si>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</si>
  <si>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</si>
  <si>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</si>
  <si>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</si>
  <si>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</si>
  <si>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</si>
  <si>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</si>
  <si>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</si>
  <si>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</si>
  <si>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</si>
  <si>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</si>
  <si>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</si>
  <si>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</si>
  <si>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</si>
  <si>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</si>
  <si>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</si>
  <si>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</si>
  <si>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</si>
  <si>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</si>
  <si>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</si>
  <si>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</si>
  <si>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</si>
  <si>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</si>
  <si>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</si>
  <si>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</si>
  <si>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</si>
  <si>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</si>
  <si>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</si>
  <si>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</si>
  <si>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</si>
  <si>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</si>
  <si>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</si>
  <si>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</si>
  <si>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</si>
  <si>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</si>
  <si>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</si>
  <si>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</si>
  <si>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</si>
  <si>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</si>
  <si>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</si>
  <si>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</si>
  <si>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</si>
  <si>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</si>
  <si>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</si>
  <si>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</si>
  <si>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</si>
  <si>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</si>
  <si>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</si>
  <si>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</si>
  <si>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</si>
  <si>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</si>
  <si>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</si>
  <si>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</si>
  <si>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</si>
  <si>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</si>
  <si>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</si>
  <si>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</si>
  <si>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</si>
  <si>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</si>
  <si>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</si>
  <si>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</si>
  <si>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</si>
  <si>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</si>
  <si>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</si>
  <si>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</si>
  <si>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</si>
  <si>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</si>
  <si>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</si>
  <si>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</si>
  <si>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</si>
  <si>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</si>
  <si>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</si>
  <si>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</si>
  <si>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</si>
  <si>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</si>
  <si>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</si>
  <si>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</si>
  <si>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</si>
  <si>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</si>
  <si>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</si>
  <si>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</si>
  <si>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</si>
  <si>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</si>
  <si>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</si>
  <si>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</si>
  <si>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</si>
  <si>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</si>
  <si>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</si>
  <si>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</si>
  <si>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</si>
  <si>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</si>
  <si>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</si>
  <si>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</si>
  <si>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</si>
  <si>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</si>
  <si>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</si>
  <si>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</si>
  <si>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</si>
  <si>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</si>
  <si>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</si>
  <si>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</si>
  <si>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</si>
  <si>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</si>
  <si>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</si>
  <si>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</si>
  <si>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</si>
  <si>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</si>
  <si>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</si>
  <si>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</si>
  <si>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</si>
  <si>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</si>
  <si>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</si>
  <si>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</si>
  <si>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</si>
  <si>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</si>
  <si>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</si>
  <si>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</si>
  <si>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</si>
  <si>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</si>
  <si>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</si>
  <si>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</si>
  <si>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</si>
  <si>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</si>
  <si>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</si>
  <si>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</si>
  <si>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</si>
  <si>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</si>
  <si>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</si>
  <si>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</si>
  <si>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</si>
  <si>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</si>
  <si>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</si>
  <si>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</si>
  <si>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</si>
  <si>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</si>
  <si>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</si>
  <si>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</si>
  <si>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</si>
  <si>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</si>
  <si>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</si>
  <si>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</si>
  <si>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</si>
  <si>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</si>
  <si>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</si>
  <si>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</si>
  <si>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</si>
  <si>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</si>
  <si>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</si>
  <si>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</si>
  <si>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</si>
  <si>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</si>
  <si>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</si>
  <si>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</si>
  <si>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</si>
  <si>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</si>
  <si>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</si>
  <si>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</si>
  <si>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</si>
  <si>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</si>
  <si>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</si>
  <si>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</si>
  <si>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</si>
  <si>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</si>
  <si>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</si>
  <si>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</si>
  <si>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</si>
  <si>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</si>
  <si>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</si>
  <si>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</si>
  <si>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</si>
  <si>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</si>
  <si>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</si>
  <si>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</si>
  <si>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</si>
  <si>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</si>
  <si>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</si>
  <si>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</si>
  <si>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</si>
  <si>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</si>
  <si>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</si>
  <si>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</si>
  <si>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</si>
  <si>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</si>
  <si>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</si>
  <si>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</si>
  <si>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</si>
  <si>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</si>
  <si>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</si>
  <si>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</si>
  <si>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</si>
  <si>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</si>
  <si>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</si>
  <si>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</si>
  <si>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</si>
  <si>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</si>
  <si>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</si>
  <si>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</si>
  <si>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</si>
  <si>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</si>
  <si>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</si>
  <si>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</si>
  <si>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</si>
  <si>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</si>
  <si>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</si>
  <si>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</si>
  <si>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</si>
  <si>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</si>
  <si>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</si>
  <si>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</si>
  <si>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</si>
  <si>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</si>
  <si>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</si>
  <si>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</si>
  <si>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</si>
  <si>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</si>
  <si>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</si>
  <si>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</si>
  <si>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</si>
  <si>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</si>
  <si>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</si>
  <si>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</si>
  <si>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</si>
  <si>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</si>
  <si>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</si>
  <si>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</si>
  <si>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</si>
  <si>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</si>
  <si>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</si>
  <si>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</si>
  <si>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</si>
  <si>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</si>
  <si>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</si>
  <si>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</si>
  <si>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</si>
  <si>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</si>
  <si>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</si>
  <si>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</si>
  <si>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</si>
  <si>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</si>
  <si>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</si>
  <si>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</si>
  <si>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</si>
  <si>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</si>
  <si>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</si>
  <si>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</si>
  <si>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</si>
  <si>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</si>
  <si>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</si>
  <si>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</si>
  <si>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</si>
  <si>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</si>
  <si>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</si>
  <si>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</si>
  <si>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</si>
  <si>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</si>
  <si>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</si>
  <si>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</si>
  <si>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</si>
  <si>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</si>
  <si>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</si>
  <si>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</si>
  <si>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</si>
  <si>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</si>
  <si>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</si>
  <si>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</si>
  <si>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</si>
  <si>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</si>
  <si>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</si>
  <si>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</si>
  <si>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</si>
  <si>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</si>
  <si>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</si>
  <si>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</si>
  <si>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</si>
  <si>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</si>
  <si>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</si>
  <si>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</si>
  <si>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</si>
  <si>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</si>
  <si>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</si>
  <si>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</si>
  <si>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</si>
  <si>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</si>
  <si>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</si>
  <si>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</si>
  <si>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</si>
  <si>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</si>
  <si>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</si>
  <si>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</si>
  <si>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</si>
  <si>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</si>
  <si>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</si>
  <si>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</si>
  <si>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</si>
  <si>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</si>
  <si>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</si>
  <si>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</si>
  <si>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</si>
  <si>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</si>
  <si>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</si>
  <si>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</si>
  <si>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</si>
  <si>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</si>
  <si>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</si>
  <si>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</si>
  <si>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</si>
  <si>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</si>
  <si>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</si>
  <si>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</si>
  <si>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</si>
  <si>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</si>
  <si>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</si>
  <si>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</si>
  <si>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</si>
  <si>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</si>
  <si>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</si>
  <si>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</si>
  <si>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</si>
  <si>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</si>
  <si>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</si>
  <si>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</si>
  <si>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</si>
  <si>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</si>
  <si>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</si>
  <si>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</si>
  <si>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</si>
  <si>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</si>
  <si>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</si>
  <si>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</si>
  <si>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</si>
  <si>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</si>
  <si>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</si>
  <si>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</si>
  <si>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</si>
  <si>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</si>
  <si>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</si>
  <si>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</si>
  <si>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</si>
  <si>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</si>
  <si>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</si>
  <si>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</si>
  <si>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</si>
  <si>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</si>
  <si>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</si>
  <si>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</si>
  <si>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</si>
  <si>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</si>
  <si>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</si>
  <si>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</si>
  <si>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</si>
  <si>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</si>
  <si>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</si>
  <si>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</si>
  <si>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</si>
  <si>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</si>
  <si>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</si>
  <si>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</si>
  <si>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</si>
  <si>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</si>
  <si>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</si>
  <si>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</si>
  <si>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</si>
  <si>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</si>
  <si>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</si>
  <si>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</si>
  <si>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</si>
  <si>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</si>
  <si>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</si>
  <si>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</si>
  <si>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</si>
  <si>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</si>
  <si>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</si>
  <si>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</si>
  <si>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</si>
  <si>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</si>
  <si>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</si>
  <si>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</si>
  <si>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</si>
  <si>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</si>
  <si>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</si>
  <si>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</si>
  <si>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</si>
  <si>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</si>
  <si>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</si>
  <si>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</si>
  <si>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</si>
  <si>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</si>
  <si>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</si>
  <si>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</si>
  <si>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</si>
  <si>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</si>
  <si>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</si>
  <si>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</si>
  <si>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</si>
  <si>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</si>
  <si>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</si>
  <si>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</si>
  <si>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</si>
  <si>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</si>
  <si>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</si>
  <si>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</si>
  <si>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</si>
  <si>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</si>
  <si>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</si>
  <si>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</si>
  <si>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</si>
  <si>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</si>
  <si>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</si>
  <si>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</si>
  <si>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</si>
  <si>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</si>
  <si>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</si>
  <si>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</si>
  <si>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</si>
  <si>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</si>
  <si>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</si>
  <si>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</si>
  <si>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</si>
  <si>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</si>
  <si>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</si>
  <si>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</si>
  <si>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</si>
  <si>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</si>
  <si>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</si>
  <si>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</si>
  <si>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</si>
  <si>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</si>
  <si>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</si>
  <si>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</si>
  <si>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</si>
  <si>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</si>
  <si>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</si>
  <si>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</si>
  <si>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</si>
  <si>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</si>
  <si>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</si>
  <si>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</si>
  <si>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</si>
  <si>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</si>
  <si>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</si>
  <si>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</si>
  <si>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</si>
  <si>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</si>
  <si>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</si>
  <si>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</si>
  <si>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</si>
  <si>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</si>
  <si>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</si>
  <si>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</si>
  <si>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</si>
  <si>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</si>
  <si>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</si>
  <si>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</si>
  <si>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</si>
  <si>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</si>
  <si>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</si>
  <si>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</si>
  <si>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</si>
  <si>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</si>
  <si>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</si>
  <si>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</si>
  <si>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</si>
  <si>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</si>
  <si>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</si>
  <si>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</si>
  <si>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</si>
  <si>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</si>
  <si>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</si>
  <si>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</si>
  <si>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</si>
  <si>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</si>
  <si>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</si>
  <si>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</si>
  <si>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</si>
  <si>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</si>
  <si>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</si>
  <si>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</si>
  <si>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</si>
  <si>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</si>
  <si>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</si>
  <si>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</si>
  <si>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</si>
  <si>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</si>
  <si>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</si>
  <si>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</si>
  <si>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</si>
  <si>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</si>
  <si>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</si>
  <si>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</si>
  <si>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</si>
  <si>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</si>
  <si>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</si>
  <si>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</si>
  <si>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</si>
  <si>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</si>
  <si>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</si>
  <si>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</si>
  <si>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</si>
  <si>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</si>
  <si>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</si>
  <si>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</si>
  <si>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</si>
  <si>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</si>
  <si>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</si>
  <si>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</si>
  <si>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</si>
  <si>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</si>
  <si>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</si>
  <si>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</si>
  <si>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</si>
  <si>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</si>
  <si>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</si>
  <si>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</si>
  <si>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</si>
  <si>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</si>
  <si>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</si>
  <si>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</si>
  <si>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</si>
  <si>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</si>
  <si>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</si>
  <si>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</si>
  <si>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</si>
  <si>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</si>
  <si>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</si>
  <si>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</si>
  <si>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</si>
  <si>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</si>
  <si>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</si>
  <si>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</si>
  <si>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</si>
  <si>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</si>
  <si>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</si>
  <si>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</si>
  <si>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</si>
  <si>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</si>
  <si>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</si>
  <si>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</si>
  <si>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</si>
  <si>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</si>
  <si>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</si>
  <si>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</si>
  <si>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</si>
  <si>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</si>
  <si>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</si>
  <si>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</si>
  <si>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</si>
  <si>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</si>
  <si>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</si>
  <si>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</si>
  <si>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</si>
  <si>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</si>
  <si>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</si>
  <si>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</si>
  <si>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</si>
  <si>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</si>
  <si>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</si>
  <si>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</si>
  <si>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</si>
  <si>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</si>
  <si>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</si>
  <si>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</si>
  <si>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</si>
  <si>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</si>
  <si>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</si>
  <si>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</si>
  <si>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</si>
  <si>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</si>
  <si>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</si>
  <si>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</si>
  <si>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</si>
  <si>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</si>
  <si>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</si>
  <si>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</si>
  <si>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</si>
  <si>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</si>
  <si>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</si>
  <si>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</si>
  <si>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</si>
  <si>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</si>
  <si>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</si>
  <si>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</si>
  <si>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</si>
  <si>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</si>
  <si>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</si>
  <si>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</si>
  <si>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</si>
  <si>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</si>
  <si>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</si>
  <si>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</si>
  <si>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</si>
  <si>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</si>
  <si>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</si>
  <si>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</si>
  <si>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</si>
  <si>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</si>
  <si>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</si>
  <si>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</si>
  <si>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</si>
  <si>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</si>
  <si>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</si>
  <si>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</si>
  <si>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</si>
  <si>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</si>
  <si>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</si>
  <si>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</si>
  <si>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</si>
  <si>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</si>
  <si>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</si>
  <si>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</si>
  <si>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</si>
  <si>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</si>
  <si>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</si>
  <si>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</si>
  <si>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</si>
  <si>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</si>
  <si>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</si>
  <si>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</si>
  <si>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</si>
  <si>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</si>
  <si>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</si>
  <si>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</si>
  <si>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</si>
  <si>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</si>
  <si>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</si>
  <si>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</si>
  <si>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</si>
  <si>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</si>
  <si>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</si>
  <si>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</si>
  <si>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</si>
  <si>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</si>
  <si>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</si>
  <si>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</si>
  <si>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</si>
  <si>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</si>
  <si>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</si>
  <si>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</si>
  <si>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</si>
  <si>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</si>
  <si>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</si>
  <si>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</si>
  <si>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</si>
  <si>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</si>
  <si>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</si>
  <si>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</si>
  <si>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</si>
  <si>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</si>
  <si>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</si>
  <si>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</si>
  <si>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</si>
  <si>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</si>
  <si>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</si>
  <si>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</si>
  <si>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</si>
  <si>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</si>
  <si>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</si>
  <si>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</si>
  <si>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</si>
  <si>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</si>
  <si>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</si>
  <si>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</si>
  <si>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</si>
  <si>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</si>
  <si>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</si>
  <si>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</si>
  <si>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</si>
  <si>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</si>
  <si>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</si>
  <si>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</si>
  <si>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</si>
  <si>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</si>
  <si>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</si>
  <si>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</si>
  <si>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</si>
  <si>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</si>
  <si>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</si>
  <si>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</si>
  <si>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</si>
  <si>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</si>
  <si>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</si>
  <si>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</si>
  <si>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</si>
  <si>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</si>
  <si>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</si>
  <si>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</si>
  <si>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</si>
  <si>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</si>
  <si>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</si>
  <si>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</si>
  <si>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</si>
  <si>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</si>
  <si>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</si>
  <si>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</si>
  <si>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</si>
  <si>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</si>
  <si>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</si>
  <si>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</si>
  <si>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</si>
  <si>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</si>
  <si>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</si>
  <si>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</si>
  <si>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</si>
  <si>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</si>
  <si>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</si>
  <si>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</si>
  <si>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</si>
  <si>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</si>
  <si>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</si>
  <si>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</si>
  <si>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</si>
  <si>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</si>
  <si>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</si>
  <si>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</si>
  <si>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</si>
  <si>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</si>
  <si>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</si>
  <si>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</si>
  <si>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</si>
  <si>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</si>
  <si>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</si>
  <si>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</si>
  <si>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</si>
  <si>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</si>
  <si>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</si>
  <si>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</si>
  <si>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</si>
  <si>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</si>
  <si>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</si>
  <si>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</si>
  <si>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</si>
  <si>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</si>
  <si>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</si>
  <si>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</si>
  <si>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</si>
  <si>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</si>
  <si>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</si>
  <si>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</si>
  <si>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</si>
  <si>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</si>
  <si>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</si>
  <si>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</si>
  <si>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</si>
  <si>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</si>
  <si>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</si>
  <si>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</si>
  <si>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</si>
  <si>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</si>
  <si>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</si>
  <si>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</si>
  <si>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</si>
  <si>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</si>
  <si>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</si>
  <si>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</si>
  <si>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</si>
  <si>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</si>
  <si>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</si>
  <si>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</si>
  <si>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</si>
  <si>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</si>
  <si>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</si>
  <si>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</si>
  <si>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</si>
  <si>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</si>
  <si>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</si>
  <si>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</si>
  <si>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</si>
  <si>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</si>
  <si>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</si>
  <si>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</si>
  <si>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</si>
  <si>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</si>
  <si>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</si>
  <si>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</si>
  <si>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</si>
  <si>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</si>
  <si>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</si>
  <si>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</si>
  <si>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</si>
  <si>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</si>
  <si>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</si>
  <si>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</si>
  <si>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</si>
  <si>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</si>
  <si>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</si>
  <si>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</si>
  <si>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</si>
  <si>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</si>
  <si>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</si>
  <si>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</si>
  <si>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</si>
  <si>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</si>
  <si>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</si>
  <si>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</si>
  <si>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</si>
  <si>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</si>
  <si>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</si>
  <si>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</si>
  <si>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</si>
  <si>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</si>
  <si>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</si>
  <si>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</si>
  <si>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</si>
  <si>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</si>
  <si>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</si>
  <si>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</si>
  <si>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</si>
  <si>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</si>
  <si>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</si>
  <si>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</si>
  <si>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</si>
  <si>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</si>
  <si>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</si>
  <si>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</si>
  <si>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</si>
  <si>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</si>
  <si>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</si>
  <si>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</si>
  <si>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</si>
  <si>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</si>
  <si>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</si>
  <si>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</si>
  <si>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</si>
  <si>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</si>
  <si>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</si>
  <si>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</si>
  <si>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</si>
  <si>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</si>
  <si>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</si>
  <si>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</si>
  <si>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</si>
  <si>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</si>
  <si>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</si>
  <si>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</si>
  <si>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</si>
  <si>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</si>
  <si>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</si>
  <si>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</si>
  <si>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</si>
  <si>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</si>
  <si>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</si>
  <si>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</si>
  <si>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</si>
  <si>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</si>
  <si>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</si>
  <si>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</si>
  <si>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</si>
  <si>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</si>
  <si>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</si>
  <si>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</si>
  <si>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</si>
  <si>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</si>
  <si>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</si>
  <si>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</si>
  <si>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</si>
  <si>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</si>
  <si>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</si>
  <si>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</si>
  <si>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</si>
  <si>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</si>
  <si>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</si>
  <si>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</si>
  <si>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</si>
  <si>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</si>
  <si>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</si>
  <si>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</si>
  <si>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</si>
  <si>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</si>
  <si>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</si>
  <si>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</si>
  <si>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</si>
  <si>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</si>
  <si>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</si>
  <si>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</si>
  <si>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</si>
  <si>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</si>
  <si>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</si>
  <si>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</si>
  <si>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</si>
  <si>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</si>
  <si>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</si>
  <si>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</si>
  <si>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</si>
  <si>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</si>
  <si>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</si>
  <si>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</si>
  <si>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</si>
  <si>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</si>
  <si>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</si>
  <si>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</si>
  <si>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</si>
  <si>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</si>
  <si>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</si>
  <si>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</si>
  <si>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</si>
  <si>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</si>
  <si>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</si>
  <si>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</si>
  <si>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</si>
  <si>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</si>
  <si>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</si>
  <si>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</si>
  <si>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</si>
  <si>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</si>
  <si>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</si>
  <si>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</si>
  <si>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</si>
  <si>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</si>
  <si>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</si>
  <si>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</si>
  <si>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</si>
  <si>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</si>
  <si>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</si>
  <si>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</si>
  <si>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</si>
  <si>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</si>
  <si>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</si>
  <si>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</si>
  <si>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</si>
  <si>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</si>
  <si>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</si>
  <si>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</si>
  <si>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</si>
  <si>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</si>
  <si>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</si>
  <si>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</si>
  <si>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</si>
  <si>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</si>
  <si>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</si>
  <si>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</si>
  <si>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</si>
  <si>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</si>
  <si>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</si>
  <si>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</si>
  <si>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</si>
  <si>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</si>
  <si>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</si>
  <si>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</si>
  <si>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</si>
  <si>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</si>
  <si>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</si>
  <si>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</si>
  <si>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</si>
  <si>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</si>
  <si>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</si>
  <si>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</si>
  <si>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</si>
  <si>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</si>
  <si>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</si>
  <si>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</si>
  <si>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</si>
  <si>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</si>
  <si>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</si>
  <si>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</si>
  <si>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</si>
  <si>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</si>
  <si>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</si>
  <si>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</si>
  <si>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</si>
  <si>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</si>
  <si>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</si>
  <si>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</si>
  <si>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</si>
  <si>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</si>
  <si>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</si>
  <si>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</si>
  <si>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</si>
  <si>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</si>
  <si>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</si>
  <si>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</si>
  <si>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</si>
  <si>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</si>
  <si>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</si>
  <si>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</si>
  <si>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</si>
  <si>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</si>
  <si>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</si>
  <si>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</si>
  <si>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</si>
  <si>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</si>
  <si>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</si>
  <si>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</si>
  <si>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</si>
  <si>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</si>
  <si>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</si>
  <si>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</si>
  <si>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</si>
  <si>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</si>
  <si>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</si>
  <si>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</si>
  <si>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</si>
  <si>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</si>
  <si>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</si>
  <si>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</si>
  <si>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</si>
  <si>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</si>
  <si>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</si>
  <si>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</si>
  <si>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</si>
  <si>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</si>
  <si>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</si>
  <si>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</si>
  <si>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</si>
  <si>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</si>
  <si>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</si>
  <si>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</si>
  <si>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</si>
  <si>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</si>
  <si>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</si>
  <si>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</si>
  <si>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</si>
  <si>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</si>
  <si>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</si>
  <si>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</si>
  <si>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</si>
  <si>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</si>
  <si>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</si>
  <si>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</si>
  <si>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</si>
  <si>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</si>
  <si>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</si>
  <si>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</si>
  <si>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</si>
  <si>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</si>
  <si>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</si>
  <si>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</si>
  <si>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</si>
  <si>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</si>
  <si>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</si>
  <si>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</si>
  <si>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</si>
  <si>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</si>
  <si>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</si>
  <si>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</si>
  <si>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</si>
  <si>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</si>
  <si>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</si>
  <si>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</si>
  <si>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</si>
  <si>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</si>
  <si>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</si>
  <si>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</si>
  <si>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</si>
  <si>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</si>
  <si>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</si>
  <si>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</si>
  <si>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</si>
  <si>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</si>
  <si>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</si>
  <si>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</si>
  <si>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</si>
  <si>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</si>
  <si>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</si>
  <si>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</si>
  <si>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</si>
  <si>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</si>
  <si>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</si>
  <si>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</si>
  <si>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</si>
  <si>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</si>
  <si>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</si>
  <si>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</si>
  <si>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</si>
  <si>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</si>
  <si>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</si>
  <si>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</si>
  <si>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</si>
  <si>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</si>
  <si>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</si>
  <si>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</si>
  <si>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</si>
  <si>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</si>
  <si>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</si>
  <si>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</si>
  <si>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</si>
  <si>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</si>
  <si>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</si>
  <si>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</si>
  <si>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</si>
  <si>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</si>
  <si>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</si>
  <si>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</si>
  <si>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</si>
  <si>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</si>
  <si>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</si>
  <si>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</si>
  <si>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</si>
  <si>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</si>
  <si>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</si>
  <si>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</si>
  <si>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</si>
  <si>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</si>
  <si>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</si>
  <si>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</si>
  <si>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</si>
  <si>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</si>
  <si>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</si>
  <si>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</si>
  <si>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</si>
  <si>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</si>
  <si>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</si>
  <si>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</si>
  <si>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</si>
  <si>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</si>
  <si>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</si>
  <si>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</si>
  <si>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</si>
  <si>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</si>
  <si>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</si>
  <si>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</si>
  <si>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</si>
  <si>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</si>
  <si>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</si>
  <si>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</si>
  <si>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</si>
  <si>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</si>
  <si>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</si>
  <si>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</si>
  <si>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</si>
  <si>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</si>
  <si>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</si>
  <si>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</si>
  <si>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</si>
  <si>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</si>
  <si>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</si>
  <si>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</si>
  <si>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</si>
  <si>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</si>
  <si>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</si>
  <si>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</si>
  <si>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</si>
  <si>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</si>
  <si>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</si>
  <si>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</si>
  <si>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</si>
  <si>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</si>
  <si>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</si>
  <si>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</si>
  <si>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</si>
  <si>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</si>
  <si>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</si>
  <si>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</si>
  <si>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</si>
  <si>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</si>
  <si>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</si>
  <si>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</si>
  <si>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</si>
  <si>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</si>
  <si>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</si>
  <si>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</si>
  <si>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</si>
  <si>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</si>
  <si>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</si>
  <si>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</si>
  <si>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</si>
  <si>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</si>
  <si>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</si>
  <si>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</si>
  <si>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</si>
  <si>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</si>
  <si>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</si>
  <si>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</si>
  <si>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</si>
  <si>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</si>
  <si>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</si>
  <si>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</si>
  <si>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</si>
  <si>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</si>
  <si>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</si>
  <si>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</si>
  <si>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</si>
  <si>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</si>
  <si>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</si>
  <si>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</si>
  <si>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</si>
  <si>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</si>
  <si>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</si>
  <si>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</si>
  <si>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</si>
  <si>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</si>
  <si>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</si>
  <si>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</si>
  <si>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</si>
  <si>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</si>
  <si>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</si>
  <si>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</si>
  <si>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</si>
  <si>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</si>
  <si>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</si>
  <si>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</si>
  <si>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</si>
  <si>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</si>
  <si>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</si>
  <si>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</si>
  <si>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</si>
  <si>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</si>
  <si>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</si>
  <si>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</si>
  <si>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</si>
  <si>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</si>
  <si>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</si>
  <si>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</si>
  <si>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</si>
  <si>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</si>
  <si>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</si>
  <si>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</si>
  <si>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</si>
  <si>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</si>
  <si>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</si>
  <si>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</si>
  <si>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</si>
  <si>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</si>
  <si>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</si>
  <si>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</si>
  <si>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</si>
  <si>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</si>
  <si>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</si>
  <si>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</si>
  <si>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</si>
  <si>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</si>
  <si>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</si>
  <si>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</si>
  <si>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</si>
  <si>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</si>
  <si>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</si>
  <si>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</si>
  <si>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</si>
  <si>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</si>
  <si>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</si>
  <si>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</si>
  <si>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</si>
  <si>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</si>
  <si>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</si>
  <si>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</si>
  <si>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</si>
  <si>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</si>
  <si>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</si>
  <si>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</si>
  <si>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</si>
  <si>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</si>
  <si>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</si>
  <si>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</si>
  <si>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</si>
  <si>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</si>
  <si>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</si>
  <si>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</si>
  <si>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</si>
  <si>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</si>
  <si>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</si>
  <si>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</si>
  <si>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</si>
  <si>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</si>
  <si>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</si>
  <si>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</si>
  <si>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</si>
  <si>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</si>
  <si>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</si>
  <si>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</si>
  <si>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</si>
  <si>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</si>
  <si>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</si>
  <si>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</si>
  <si>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</si>
  <si>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</si>
  <si>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</si>
  <si>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</si>
  <si>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</si>
  <si>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</si>
  <si>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</si>
  <si>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</si>
  <si>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</si>
  <si>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</si>
  <si>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</si>
  <si>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</si>
  <si>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</si>
  <si>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</si>
  <si>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</si>
  <si>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</si>
  <si>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</si>
  <si>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</si>
  <si>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</si>
  <si>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</si>
  <si>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</si>
  <si>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</si>
  <si>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</si>
  <si>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</si>
  <si>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</si>
  <si>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</si>
  <si>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</si>
  <si>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</si>
  <si>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</si>
  <si>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</si>
  <si>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</si>
  <si>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</si>
  <si>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</si>
  <si>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</si>
  <si>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</si>
  <si>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</si>
  <si>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</si>
  <si>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</si>
  <si>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</si>
  <si>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</si>
  <si>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</si>
  <si>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</si>
  <si>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</si>
  <si>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</si>
  <si>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</si>
  <si>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</si>
  <si>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</si>
  <si>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</si>
  <si>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</si>
  <si>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</si>
  <si>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</si>
  <si>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</si>
  <si>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</si>
  <si>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</si>
  <si>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</si>
  <si>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</si>
  <si>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</si>
  <si>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</si>
  <si>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</si>
  <si>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</si>
  <si>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</si>
  <si>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</si>
  <si>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</si>
  <si>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</si>
  <si>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</si>
  <si>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</si>
  <si>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</si>
  <si>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</si>
  <si>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</si>
  <si>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</si>
  <si>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</si>
  <si>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</si>
  <si>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</si>
  <si>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</si>
  <si>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</si>
  <si>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</si>
  <si>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</si>
  <si>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</si>
  <si>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</si>
  <si>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</si>
  <si>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</si>
  <si>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</si>
  <si>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</si>
  <si>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</si>
  <si>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</si>
  <si>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</si>
  <si>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</si>
  <si>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</si>
  <si>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</si>
  <si>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</si>
  <si>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</si>
  <si>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</si>
  <si>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</si>
  <si>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</si>
  <si>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</si>
  <si>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</si>
  <si>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</si>
  <si>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</si>
  <si>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</si>
  <si>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</si>
  <si>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</si>
  <si>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</si>
  <si>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</si>
  <si>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</si>
  <si>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</si>
  <si>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</si>
  <si>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</si>
  <si>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</si>
  <si>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</si>
  <si>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</si>
  <si>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</si>
  <si>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</si>
  <si>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</si>
  <si>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</si>
  <si>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</si>
  <si>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</si>
  <si>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</si>
  <si>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</si>
  <si>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</si>
  <si>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</si>
  <si>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</si>
  <si>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</si>
  <si>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</si>
  <si>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</si>
  <si>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</si>
  <si>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</si>
  <si>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</si>
  <si>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</si>
  <si>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</si>
  <si>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</si>
  <si>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</si>
  <si>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</si>
  <si>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</si>
  <si>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</si>
  <si>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</si>
  <si>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</si>
  <si>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</si>
  <si>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</si>
  <si>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</si>
  <si>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</si>
  <si>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</si>
  <si>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</si>
  <si>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</si>
  <si>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</si>
  <si>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</si>
  <si>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</si>
  <si>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</si>
  <si>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</si>
  <si>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</si>
  <si>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</si>
  <si>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</si>
  <si>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</si>
  <si>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</si>
  <si>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</si>
  <si>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</si>
  <si>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</si>
  <si>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</si>
  <si>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</si>
  <si>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</si>
  <si>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</si>
  <si>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</si>
  <si>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</si>
  <si>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</si>
  <si>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</si>
  <si>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</si>
  <si>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</si>
  <si>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</si>
  <si>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</si>
  <si>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</si>
  <si>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</si>
  <si>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</si>
  <si>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</si>
  <si>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</si>
  <si>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</si>
  <si>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</si>
  <si>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</si>
  <si>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</si>
  <si>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</si>
  <si>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</si>
  <si>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</si>
  <si>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</si>
  <si>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</si>
  <si>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</si>
  <si>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</si>
  <si>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</si>
  <si>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</si>
  <si>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</si>
  <si>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</si>
  <si>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</si>
  <si>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</si>
  <si>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</si>
  <si>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</si>
  <si>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</si>
  <si>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</si>
  <si>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</si>
  <si>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</si>
  <si>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</si>
  <si>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</si>
  <si>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</si>
  <si>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</si>
  <si>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</si>
  <si>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</si>
  <si>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</si>
  <si>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</si>
  <si>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</si>
  <si>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</si>
  <si>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</si>
  <si>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</si>
  <si>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</si>
  <si>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</si>
  <si>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</si>
  <si>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</si>
  <si>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</si>
  <si>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</si>
  <si>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</si>
  <si>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</si>
  <si>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</si>
  <si>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</si>
  <si>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</si>
  <si>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</si>
  <si>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</si>
  <si>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</si>
  <si>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</si>
  <si>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</si>
  <si>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</si>
  <si>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</si>
  <si>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</si>
  <si>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</si>
  <si>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</si>
  <si>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</si>
  <si>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</si>
  <si>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</si>
  <si>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</si>
  <si>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</si>
  <si>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</si>
  <si>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</si>
  <si>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</si>
  <si>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</si>
  <si>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</si>
  <si>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</si>
  <si>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</si>
  <si>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</si>
  <si>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</si>
  <si>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</si>
  <si>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</si>
  <si>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</si>
  <si>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</si>
  <si>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</si>
  <si>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</si>
  <si>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</si>
  <si>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</si>
  <si>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</si>
  <si>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</si>
  <si>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</si>
  <si>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</si>
  <si>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</si>
  <si>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</si>
  <si>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</si>
  <si>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</si>
  <si>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</si>
  <si>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</si>
  <si>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</si>
  <si>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</si>
  <si>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</si>
  <si>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</si>
  <si>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</si>
  <si>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</si>
  <si>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</si>
  <si>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</si>
  <si>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</si>
  <si>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</si>
  <si>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</si>
  <si>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</si>
  <si>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</si>
  <si>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</si>
  <si>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</si>
  <si>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</si>
  <si>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</si>
  <si>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</si>
  <si>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</si>
  <si>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</si>
  <si>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</si>
  <si>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</si>
  <si>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</si>
  <si>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</si>
  <si>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</si>
  <si>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</si>
  <si>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</si>
  <si>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</si>
  <si>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</si>
  <si>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</si>
  <si>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</si>
  <si>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</si>
  <si>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</si>
  <si>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</si>
  <si>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</si>
  <si>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</si>
  <si>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</si>
  <si>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</si>
  <si>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</si>
  <si>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</si>
  <si>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</si>
  <si>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</si>
  <si>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</si>
  <si>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</si>
  <si>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</si>
  <si>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</si>
  <si>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</si>
  <si>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</si>
  <si>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</si>
  <si>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</si>
  <si>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</si>
  <si>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</si>
  <si>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</si>
  <si>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</si>
  <si>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</si>
  <si>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</si>
  <si>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</si>
  <si>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</si>
  <si>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</si>
  <si>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</si>
  <si>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</si>
  <si>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</si>
  <si>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</si>
  <si>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</si>
  <si>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</si>
  <si>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</si>
  <si>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</si>
  <si>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</si>
  <si>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</si>
  <si>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</si>
  <si>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</si>
  <si>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</si>
  <si>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</si>
  <si>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</si>
  <si>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</si>
  <si>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</si>
  <si>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</si>
  <si>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</si>
  <si>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</si>
  <si>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</si>
  <si>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</si>
  <si>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</si>
  <si>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</si>
  <si>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</si>
  <si>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</si>
  <si>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</si>
  <si>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</si>
  <si>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</si>
  <si>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</si>
  <si>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</si>
  <si>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</si>
  <si>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</si>
  <si>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</si>
  <si>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</si>
  <si>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</si>
  <si>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</si>
  <si>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</si>
  <si>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</si>
  <si>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</si>
  <si>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</si>
  <si>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</si>
  <si>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</si>
  <si>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</si>
  <si>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</si>
  <si>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</si>
  <si>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</si>
  <si>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</si>
  <si>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</si>
  <si>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</si>
  <si>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</si>
  <si>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</si>
  <si>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</si>
  <si>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</si>
  <si>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</si>
  <si>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</si>
  <si>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</si>
  <si>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</si>
  <si>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</si>
  <si>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</si>
  <si>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</si>
  <si>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</si>
  <si>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</si>
  <si>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</si>
  <si>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</si>
  <si>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</si>
  <si>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</si>
  <si>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</si>
  <si>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</si>
  <si>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</si>
  <si>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</si>
  <si>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</si>
  <si>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</si>
  <si>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</si>
  <si>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</si>
  <si>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</si>
  <si>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</si>
  <si>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</si>
  <si>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</si>
  <si>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</si>
  <si>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</si>
  <si>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</si>
  <si>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</si>
  <si>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</si>
  <si>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</si>
  <si>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</si>
  <si>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</si>
  <si>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</si>
  <si>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</si>
  <si>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</si>
  <si>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</si>
  <si>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</si>
  <si>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</si>
  <si>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</si>
  <si>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</si>
  <si>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</si>
  <si>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</si>
  <si>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</si>
  <si>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</si>
  <si>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</si>
  <si>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</si>
  <si>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</si>
  <si>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</si>
  <si>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</si>
  <si>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</si>
  <si>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</si>
  <si>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</si>
  <si>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</si>
  <si>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</si>
  <si>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</si>
  <si>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</si>
  <si>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</si>
  <si>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</si>
  <si>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</si>
  <si>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</si>
  <si>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</si>
  <si>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</si>
  <si>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</si>
  <si>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</si>
  <si>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</si>
  <si>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</si>
  <si>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</si>
  <si>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</si>
  <si>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</si>
  <si>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</si>
  <si>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</si>
  <si>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</si>
  <si>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</si>
  <si>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</si>
  <si>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</si>
  <si>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</si>
  <si>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</si>
  <si>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</si>
  <si>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</si>
  <si>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</si>
  <si>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</si>
  <si>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</si>
  <si>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</si>
  <si>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</si>
  <si>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</si>
  <si>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</si>
  <si>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</si>
  <si>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</si>
  <si>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</si>
  <si>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</si>
  <si>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</si>
  <si>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</si>
  <si>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</si>
  <si>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</si>
  <si>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</si>
  <si>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</si>
  <si>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</si>
  <si>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</si>
  <si>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</si>
  <si>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</si>
  <si>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</si>
  <si>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</si>
  <si>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</si>
  <si>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</si>
  <si>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</si>
  <si>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</si>
  <si>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</si>
  <si>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</si>
  <si>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</si>
  <si>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</si>
  <si>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</si>
  <si>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</si>
  <si>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</si>
  <si>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</si>
  <si>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</si>
  <si>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</si>
  <si>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</si>
  <si>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</si>
  <si>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</si>
  <si>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</si>
  <si>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</si>
  <si>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</si>
  <si>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</si>
  <si>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</si>
  <si>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</si>
  <si>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</si>
  <si>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</si>
  <si>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</si>
  <si>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</si>
  <si>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</si>
  <si>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</si>
  <si>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</si>
  <si>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</si>
  <si>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</si>
  <si>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</si>
  <si>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</si>
  <si>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</si>
  <si>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</si>
  <si>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</si>
  <si>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</si>
  <si>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</si>
  <si>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</si>
  <si>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</si>
  <si>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</si>
  <si>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</si>
  <si>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</si>
  <si>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</si>
  <si>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</si>
  <si>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</si>
  <si>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</si>
  <si>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</si>
  <si>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</si>
  <si>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</si>
  <si>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</si>
  <si>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</si>
  <si>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</si>
  <si>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</si>
  <si>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</si>
  <si>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</si>
  <si>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</si>
  <si>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</si>
  <si>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</si>
  <si>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</si>
  <si>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</si>
  <si>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</si>
  <si>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</si>
  <si>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</si>
  <si>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</si>
  <si>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</si>
  <si>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</si>
  <si>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</si>
  <si>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</si>
  <si>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</si>
  <si>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</si>
  <si>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</si>
  <si>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</si>
  <si>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</si>
  <si>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</si>
  <si>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</si>
  <si>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</si>
  <si>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</si>
  <si>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</si>
  <si>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</si>
  <si>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</si>
  <si>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</si>
  <si>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</si>
  <si>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</si>
  <si>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</si>
  <si>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</si>
  <si>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</si>
  <si>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</si>
  <si>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</si>
  <si>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</si>
  <si>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</si>
  <si>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</si>
  <si>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</si>
  <si>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</si>
  <si>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</si>
  <si>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</si>
  <si>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</si>
  <si>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</si>
  <si>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</si>
  <si>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</si>
  <si>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</si>
  <si>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</si>
  <si>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</si>
  <si>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</si>
  <si>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</si>
  <si>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</si>
  <si>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</si>
  <si>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</si>
  <si>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</si>
  <si>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</si>
  <si>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</si>
  <si>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</si>
  <si>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</si>
  <si>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</si>
  <si>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</si>
  <si>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</si>
  <si>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</si>
  <si>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</si>
  <si>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</si>
  <si>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</si>
  <si>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</si>
  <si>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</si>
  <si>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</si>
  <si>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</si>
  <si>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</si>
  <si>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</si>
  <si>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</si>
  <si>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</si>
  <si>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</si>
  <si>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</si>
  <si>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</si>
  <si>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</si>
  <si>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</si>
  <si>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</si>
  <si>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</si>
  <si>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</si>
  <si>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</si>
  <si>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</si>
  <si>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</si>
  <si>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</si>
  <si>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</si>
  <si>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</si>
  <si>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</si>
  <si>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</si>
  <si>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</si>
  <si>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</si>
  <si>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</si>
  <si>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</si>
  <si>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</si>
  <si>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</si>
  <si>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</si>
  <si>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</si>
  <si>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</si>
  <si>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</si>
  <si>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</si>
  <si>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</si>
  <si>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</si>
  <si>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</si>
  <si>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</si>
  <si>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</si>
  <si>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</si>
  <si>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</si>
  <si>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</si>
  <si>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</si>
  <si>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</si>
  <si>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</si>
  <si>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</si>
  <si>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</si>
  <si>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</si>
  <si>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</si>
  <si>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</si>
  <si>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</si>
  <si>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</si>
  <si>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</si>
  <si>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</si>
  <si>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</si>
  <si>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</si>
  <si>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</si>
  <si>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</si>
  <si>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</si>
  <si>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</si>
  <si>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</si>
  <si>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</si>
  <si>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</si>
  <si>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</si>
  <si>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</si>
  <si>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</si>
  <si>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</si>
  <si>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</si>
  <si>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</si>
  <si>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</si>
  <si>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</si>
  <si>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</si>
  <si>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</si>
  <si>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</si>
  <si>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</si>
  <si>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</si>
  <si>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</si>
  <si>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</si>
  <si>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</si>
  <si>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</si>
  <si>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</si>
  <si>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</si>
  <si>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</si>
  <si>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</si>
  <si>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</si>
  <si>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</si>
  <si>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</si>
  <si>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</si>
  <si>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</si>
  <si>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</si>
  <si>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</si>
  <si>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</si>
  <si>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</si>
  <si>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</si>
  <si>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</si>
  <si>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</si>
  <si>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</si>
  <si>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</si>
  <si>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</si>
  <si>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</si>
  <si>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</si>
  <si>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</si>
  <si>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</si>
  <si>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</si>
  <si>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</si>
  <si>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</si>
  <si>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</si>
  <si>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</si>
  <si>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</si>
  <si>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</si>
  <si>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</si>
  <si>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</si>
  <si>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</si>
  <si>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</si>
  <si>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</si>
  <si>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</si>
  <si>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</si>
  <si>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</si>
  <si>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</si>
  <si>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</si>
  <si>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</si>
  <si>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</si>
  <si>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</si>
  <si>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</si>
  <si>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</si>
  <si>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</si>
  <si>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</si>
  <si>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</si>
  <si>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</si>
  <si>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</si>
  <si>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</si>
  <si>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</si>
  <si>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</si>
  <si>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</si>
  <si>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</si>
  <si>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</si>
  <si>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</si>
  <si>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</si>
  <si>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</si>
  <si>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</si>
  <si>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</si>
  <si>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</si>
  <si>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</si>
  <si>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</si>
  <si>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</si>
  <si>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</si>
  <si>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</si>
  <si>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</si>
  <si>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</si>
  <si>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</si>
  <si>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</si>
  <si>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</si>
  <si>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</si>
  <si>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</si>
  <si>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</si>
  <si>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</si>
  <si>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</si>
  <si>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</si>
  <si>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</si>
  <si>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</si>
  <si>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</si>
  <si>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</si>
  <si>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</si>
  <si>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</si>
  <si>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</si>
  <si>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</si>
  <si>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</si>
  <si>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</si>
  <si>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</si>
  <si>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</si>
  <si>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</si>
  <si>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</si>
  <si>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</si>
  <si>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</si>
  <si>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</si>
  <si>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</si>
  <si>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</si>
  <si>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</si>
  <si>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</si>
  <si>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</si>
  <si>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</si>
  <si>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</si>
  <si>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</si>
  <si>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</si>
  <si>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</si>
  <si>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</si>
  <si>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</si>
  <si>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</si>
  <si>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</si>
  <si>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</si>
  <si>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</si>
  <si>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</si>
  <si>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</si>
  <si>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</si>
  <si>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</si>
  <si>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</si>
  <si>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</si>
  <si>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</si>
  <si>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</si>
  <si>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</si>
  <si>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</si>
  <si>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</si>
  <si>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</si>
  <si>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</si>
  <si>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</si>
  <si>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</si>
  <si>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</si>
  <si>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</si>
  <si>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</si>
  <si>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</si>
  <si>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</si>
  <si>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</si>
  <si>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</si>
  <si>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</si>
  <si>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</si>
  <si>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</si>
  <si>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</si>
  <si>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</si>
  <si>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</si>
  <si>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</si>
  <si>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</si>
  <si>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</si>
  <si>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</si>
  <si>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</si>
  <si>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</si>
  <si>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</si>
  <si>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</si>
  <si>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</si>
  <si>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</si>
  <si>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</si>
  <si>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</si>
  <si>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</si>
  <si>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</si>
  <si>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</si>
  <si>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</si>
  <si>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</si>
  <si>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</si>
  <si>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</si>
  <si>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</si>
  <si>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</si>
  <si>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</si>
  <si>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</si>
  <si>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</si>
  <si>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</si>
  <si>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</si>
  <si>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</si>
  <si>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</si>
  <si>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</si>
  <si>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</si>
  <si>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</si>
  <si>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</si>
  <si>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</si>
  <si>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</si>
  <si>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</si>
  <si>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</si>
  <si>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</si>
  <si>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</si>
  <si>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</si>
  <si>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</si>
  <si>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</si>
  <si>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</si>
  <si>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</si>
  <si>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</si>
  <si>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</si>
  <si>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</si>
  <si>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</si>
  <si>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</si>
  <si>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</si>
  <si>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</si>
  <si>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</si>
  <si>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</si>
  <si>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</si>
  <si>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</si>
  <si>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</si>
  <si>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</si>
  <si>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</si>
  <si>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</si>
  <si>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</si>
  <si>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</si>
  <si>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</si>
  <si>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</si>
  <si>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</si>
  <si>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</si>
  <si>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</si>
  <si>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</si>
  <si>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</si>
  <si>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</si>
  <si>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</si>
  <si>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</si>
  <si>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</si>
  <si>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</si>
  <si>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</si>
  <si>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</si>
  <si>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</si>
  <si>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</si>
  <si>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</si>
  <si>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</si>
  <si>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</si>
  <si>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</si>
  <si>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</si>
  <si>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</si>
  <si>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</si>
  <si>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</si>
  <si>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</si>
  <si>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</si>
  <si>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</si>
  <si>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</si>
  <si>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</si>
  <si>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</si>
  <si>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</si>
  <si>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</si>
  <si>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</si>
  <si>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</si>
  <si>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</si>
  <si>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</si>
  <si>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</si>
  <si>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</si>
  <si>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</si>
  <si>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</si>
  <si>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</si>
  <si>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</si>
  <si>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</si>
  <si>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</si>
  <si>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</si>
  <si>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</si>
  <si>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</si>
  <si>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</si>
  <si>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</si>
  <si>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</si>
  <si>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</si>
  <si>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</si>
  <si>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</si>
  <si>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</si>
  <si>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</si>
  <si>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</si>
  <si>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</si>
  <si>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</si>
  <si>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</si>
  <si>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</si>
  <si>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</si>
  <si>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</si>
  <si>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</si>
  <si>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</si>
  <si>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</si>
  <si>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</si>
  <si>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</si>
  <si>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</si>
  <si>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</si>
  <si>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</si>
  <si>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</si>
  <si>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</si>
  <si>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</si>
  <si>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</si>
  <si>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</si>
  <si>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</si>
  <si>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</si>
  <si>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</si>
  <si>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</si>
  <si>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</si>
  <si>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</si>
  <si>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</si>
  <si>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</si>
  <si>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</si>
  <si>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</si>
  <si>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</si>
  <si>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</si>
  <si>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</si>
  <si>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</si>
  <si>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</si>
  <si>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</si>
  <si>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</si>
  <si>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</si>
  <si>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</si>
  <si>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</si>
  <si>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</si>
  <si>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</si>
  <si>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</si>
  <si>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</si>
  <si>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</si>
  <si>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</si>
  <si>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</si>
  <si>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</si>
  <si>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</si>
  <si>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</si>
  <si>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</si>
  <si>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</si>
  <si>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</si>
  <si>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</si>
  <si>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</si>
  <si>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</si>
  <si>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</si>
  <si>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</si>
  <si>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</si>
  <si>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</si>
  <si>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</si>
  <si>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</si>
  <si>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</si>
  <si>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</si>
  <si>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</si>
  <si>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</si>
  <si>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</si>
  <si>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</si>
  <si>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</si>
  <si>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</si>
  <si>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</si>
  <si>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</si>
  <si>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</si>
  <si>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</si>
  <si>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</si>
  <si>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</si>
  <si>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</si>
  <si>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</si>
  <si>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</si>
  <si>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</si>
  <si>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</si>
  <si>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</si>
  <si>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</si>
  <si>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</si>
  <si>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</si>
  <si>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</si>
  <si>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</si>
  <si>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</si>
  <si>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</si>
  <si>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</si>
  <si>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</si>
  <si>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</si>
  <si>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</si>
  <si>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</si>
  <si>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</si>
  <si>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</si>
  <si>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</si>
  <si>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</si>
  <si>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</si>
  <si>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</si>
  <si>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</si>
  <si>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</si>
  <si>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</si>
  <si>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</si>
  <si>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</si>
  <si>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</si>
  <si>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</si>
  <si>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</si>
  <si>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</si>
  <si>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</si>
  <si>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</si>
  <si>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</si>
  <si>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</si>
  <si>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</si>
  <si>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</si>
  <si>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</si>
  <si>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</si>
  <si>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</si>
  <si>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</si>
  <si>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</si>
  <si>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</si>
  <si>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</si>
  <si>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</si>
  <si>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</si>
  <si>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</si>
  <si>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</si>
  <si>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</si>
  <si>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</si>
  <si>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</si>
  <si>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</si>
  <si>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</si>
  <si>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</si>
  <si>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</si>
  <si>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</si>
  <si>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</si>
  <si>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</si>
  <si>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</si>
  <si>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</si>
  <si>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</si>
  <si>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</si>
  <si>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</si>
  <si>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</si>
  <si>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</si>
  <si>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</si>
  <si>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</si>
  <si>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</si>
  <si>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</si>
  <si>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</si>
  <si>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</si>
  <si>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</si>
  <si>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</si>
  <si>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</si>
  <si>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</si>
  <si>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</si>
  <si>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</si>
  <si>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</si>
  <si>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</si>
  <si>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</si>
  <si>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</si>
  <si>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</si>
  <si>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</si>
  <si>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</si>
  <si>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</si>
  <si>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</si>
  <si>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</si>
  <si>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</si>
  <si>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</si>
  <si>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</si>
  <si>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</si>
  <si>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</si>
  <si>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</si>
  <si>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</si>
  <si>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</si>
  <si>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</si>
  <si>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</si>
  <si>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</si>
  <si>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</si>
  <si>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</si>
  <si>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</si>
  <si>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</si>
  <si>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</si>
  <si>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</si>
  <si>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</si>
  <si>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</si>
  <si>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</si>
  <si>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</si>
  <si>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</si>
  <si>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</si>
  <si>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</si>
  <si>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</si>
  <si>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</si>
  <si>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</si>
  <si>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</si>
  <si>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</si>
  <si>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</si>
  <si>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</si>
  <si>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</si>
  <si>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</si>
  <si>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</si>
  <si>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</si>
  <si>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</si>
  <si>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</si>
  <si>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</si>
  <si>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</si>
  <si>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</si>
  <si>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</si>
  <si>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</si>
  <si>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</si>
  <si>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</si>
  <si>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</si>
  <si>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</si>
  <si>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</si>
  <si>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</si>
  <si>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</si>
  <si>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</si>
  <si>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</si>
  <si>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</si>
  <si>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</si>
  <si>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</si>
  <si>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</si>
  <si>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</si>
  <si>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</si>
  <si>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</si>
  <si>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</si>
  <si>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</si>
  <si>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</si>
  <si>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</si>
  <si>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</si>
  <si>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</si>
  <si>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</si>
  <si>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</si>
  <si>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</si>
  <si>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</si>
  <si>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</si>
  <si>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</si>
  <si>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</si>
  <si>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</si>
  <si>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</si>
  <si>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</si>
  <si>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</si>
  <si>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</si>
  <si>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</si>
  <si>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</si>
  <si>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</si>
  <si>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</si>
  <si>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</si>
  <si>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</si>
  <si>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</si>
  <si>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</si>
  <si>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</si>
  <si>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</si>
  <si>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</si>
  <si>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</si>
  <si>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</si>
  <si>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</si>
  <si>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</si>
  <si>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</si>
  <si>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</si>
  <si>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</si>
  <si>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</si>
  <si>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</si>
  <si>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</si>
  <si>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</si>
  <si>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</si>
  <si>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</si>
  <si>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</si>
  <si>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</si>
  <si>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</si>
  <si>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</si>
  <si>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</si>
  <si>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</si>
  <si>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</si>
  <si>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</si>
  <si>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</si>
  <si>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</si>
  <si>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</si>
  <si>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</si>
  <si>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</si>
  <si>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</si>
  <si>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</si>
  <si>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</si>
  <si>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</si>
  <si>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</si>
  <si>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</si>
  <si>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</si>
  <si>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</si>
  <si>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</si>
  <si>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</si>
  <si>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</si>
  <si>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</si>
  <si>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</si>
  <si>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</si>
  <si>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</si>
  <si>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</si>
  <si>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</si>
  <si>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</si>
  <si>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</si>
  <si>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</si>
  <si>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</si>
  <si>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</si>
  <si>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</si>
  <si>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</si>
  <si>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</si>
  <si>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</si>
  <si>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</si>
  <si>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</si>
  <si>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</si>
  <si>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</si>
  <si>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</si>
  <si>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</si>
  <si>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</si>
  <si>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</si>
  <si>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</si>
  <si>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</si>
  <si>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</si>
  <si>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</si>
  <si>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</si>
  <si>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</si>
  <si>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</si>
  <si>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</si>
  <si>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</si>
  <si>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</si>
  <si>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</si>
  <si>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</si>
  <si>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</si>
  <si>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</si>
  <si>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</si>
  <si>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</si>
  <si>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</si>
  <si>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</si>
  <si>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</si>
  <si>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</si>
  <si>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</si>
  <si>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</si>
  <si>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</si>
  <si>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</si>
  <si>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</si>
  <si>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</si>
  <si>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</si>
  <si>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</si>
  <si>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</si>
  <si>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</si>
  <si>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</si>
  <si>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</si>
  <si>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</si>
  <si>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</si>
  <si>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</si>
  <si>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</si>
  <si>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</si>
  <si>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</si>
  <si>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</si>
  <si>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</si>
  <si>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</si>
  <si>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</si>
  <si>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</si>
  <si>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</si>
  <si>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</si>
  <si>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</si>
  <si>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</si>
  <si>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</si>
  <si>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</si>
  <si>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</si>
  <si>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</si>
  <si>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</si>
  <si>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</si>
  <si>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</si>
  <si>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</si>
  <si>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</si>
  <si>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</si>
  <si>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</si>
  <si>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</si>
  <si>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</si>
  <si>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</si>
  <si>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</si>
  <si>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</si>
  <si>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</si>
  <si>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</si>
  <si>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</si>
  <si>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</si>
  <si>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</si>
  <si>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</si>
  <si>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</si>
  <si>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</si>
  <si>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</si>
  <si>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</si>
  <si>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</si>
  <si>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</si>
  <si>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</si>
  <si>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</si>
  <si>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</si>
  <si>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</si>
  <si>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</si>
  <si>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</si>
  <si>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</si>
  <si>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</si>
  <si>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</si>
  <si>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</si>
  <si>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</si>
  <si>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</si>
  <si>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</si>
  <si>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</si>
  <si>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</si>
  <si>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</si>
  <si>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</si>
  <si>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</si>
  <si>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</si>
  <si>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</si>
  <si>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</si>
  <si>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</si>
  <si>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</si>
  <si>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</si>
  <si>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</si>
  <si>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</si>
  <si>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</si>
  <si>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</si>
  <si>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</si>
  <si>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</si>
  <si>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</si>
  <si>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</si>
  <si>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</si>
  <si>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</si>
  <si>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</si>
  <si>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</si>
  <si>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</si>
  <si>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</si>
  <si>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</si>
  <si>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</si>
  <si>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</si>
  <si>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</si>
  <si>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</si>
  <si>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</si>
  <si>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</si>
  <si>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</si>
  <si>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</si>
  <si>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</si>
  <si>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</si>
  <si>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</si>
  <si>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</si>
  <si>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</si>
  <si>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</si>
  <si>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</si>
  <si>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</si>
  <si>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</si>
  <si>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</si>
  <si>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</si>
  <si>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</si>
  <si>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</si>
  <si>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</si>
  <si>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</si>
  <si>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</si>
  <si>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</si>
  <si>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</si>
  <si>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</si>
  <si>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</si>
  <si>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</si>
  <si>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</si>
  <si>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</si>
  <si>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</si>
  <si>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</si>
  <si>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</si>
  <si>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</si>
  <si>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</si>
  <si>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</si>
  <si>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</si>
  <si>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</si>
  <si>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</si>
  <si>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</si>
  <si>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</si>
  <si>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</si>
  <si>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</si>
  <si>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</si>
  <si>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</si>
  <si>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</si>
  <si>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</si>
  <si>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</si>
  <si>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</si>
  <si>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</si>
  <si>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</si>
  <si>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</si>
  <si>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</si>
  <si>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</si>
  <si>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</si>
  <si>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</si>
  <si>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</si>
  <si>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</si>
  <si>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</si>
  <si>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</si>
  <si>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</si>
  <si>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</si>
  <si>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</si>
  <si>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</si>
  <si>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</si>
  <si>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</si>
  <si>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</si>
  <si>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</si>
  <si>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</si>
  <si>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</si>
  <si>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</si>
  <si>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</si>
  <si>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</si>
  <si>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</si>
  <si>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</si>
  <si>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</si>
  <si>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</si>
  <si>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</si>
  <si>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</si>
  <si>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</si>
  <si>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</si>
  <si>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</si>
  <si>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</si>
  <si>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</si>
  <si>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</si>
  <si>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</si>
  <si>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</si>
  <si>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</si>
  <si>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</si>
  <si>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</si>
  <si>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</si>
  <si>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</si>
  <si>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</si>
  <si>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</si>
  <si>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</si>
  <si>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</si>
  <si>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</si>
  <si>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</si>
  <si>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</si>
  <si>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</si>
  <si>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</si>
  <si>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</si>
  <si>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</si>
  <si>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</si>
  <si>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</si>
  <si>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</si>
  <si>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</si>
  <si>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</si>
  <si>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</si>
  <si>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</si>
  <si>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</si>
  <si>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</si>
  <si>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</si>
  <si>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</si>
  <si>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</si>
  <si>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</si>
  <si>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</si>
  <si>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</si>
  <si>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</si>
  <si>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</si>
  <si>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</si>
  <si>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</si>
  <si>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</si>
  <si>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</si>
  <si>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</si>
  <si>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</si>
  <si>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</si>
  <si>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</si>
  <si>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</si>
  <si>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</si>
  <si>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</si>
  <si>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</si>
  <si>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</si>
  <si>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</si>
  <si>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</si>
  <si>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</si>
  <si>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</si>
  <si>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</si>
  <si>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</si>
  <si>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</si>
  <si>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</si>
  <si>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</si>
  <si>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</si>
  <si>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</si>
  <si>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</si>
  <si>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</si>
  <si>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</si>
  <si>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</si>
  <si>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</si>
  <si>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</si>
  <si>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</si>
  <si>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</si>
  <si>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</si>
  <si>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</si>
  <si>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</si>
  <si>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</si>
  <si>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</si>
  <si>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</si>
  <si>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</si>
  <si>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</si>
  <si>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</si>
  <si>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</si>
  <si>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</si>
  <si>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</si>
  <si>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</si>
  <si>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</si>
  <si>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</si>
  <si>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</si>
  <si>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</si>
  <si>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</si>
  <si>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</si>
  <si>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</si>
  <si>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</si>
  <si>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</si>
  <si>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</si>
  <si>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</si>
  <si>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</si>
  <si>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</si>
  <si>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</si>
  <si>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</si>
  <si>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</si>
  <si>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</si>
  <si>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</si>
  <si>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</si>
  <si>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</si>
  <si>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</si>
  <si>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</si>
  <si>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</si>
  <si>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</si>
  <si>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</si>
  <si>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</si>
  <si>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</si>
  <si>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</si>
  <si>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</si>
  <si>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</si>
  <si>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</si>
  <si>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</si>
  <si>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</si>
  <si>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</si>
  <si>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</si>
  <si>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</si>
  <si>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</si>
  <si>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</si>
  <si>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</si>
  <si>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</si>
  <si>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</si>
  <si>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</si>
  <si>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</si>
  <si>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</si>
  <si>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</si>
  <si>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</si>
  <si>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</si>
  <si>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</si>
  <si>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</si>
  <si>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</si>
  <si>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</si>
  <si>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</si>
  <si>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</si>
  <si>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</si>
  <si>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</si>
  <si>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</si>
  <si>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</si>
  <si>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</si>
  <si>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</si>
  <si>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</si>
  <si>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</si>
  <si>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</si>
  <si>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</si>
  <si>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</si>
  <si>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</si>
  <si>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</si>
  <si>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</si>
  <si>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</si>
  <si>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</si>
  <si>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</si>
  <si>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</si>
  <si>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</si>
  <si>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</si>
  <si>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</si>
  <si>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</si>
  <si>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</si>
  <si>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</si>
  <si>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</si>
  <si>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</si>
  <si>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</si>
  <si>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</si>
  <si>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</si>
  <si>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</si>
  <si>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</si>
  <si>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</si>
  <si>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</si>
  <si>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</si>
  <si>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</si>
  <si>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</si>
  <si>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</si>
  <si>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</si>
  <si>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</si>
  <si>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</si>
  <si>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</si>
  <si>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</si>
  <si>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</si>
  <si>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</si>
  <si>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</si>
  <si>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</si>
  <si>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</si>
  <si>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</si>
  <si>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</si>
  <si>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</si>
  <si>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</si>
  <si>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</si>
  <si>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</si>
  <si>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</si>
  <si>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</si>
  <si>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</si>
  <si>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</si>
  <si>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</si>
  <si>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</si>
  <si>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</si>
  <si>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</si>
  <si>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</si>
  <si>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</si>
  <si>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</si>
  <si>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</si>
  <si>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</si>
  <si>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</si>
  <si>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</si>
  <si>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</si>
  <si>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</si>
  <si>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</si>
  <si>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</si>
  <si>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</si>
  <si>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</si>
  <si>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</si>
  <si>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</si>
  <si>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</si>
  <si>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</si>
  <si>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</si>
  <si>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</si>
  <si>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</si>
  <si>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</si>
  <si>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</si>
  <si>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</si>
  <si>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</si>
  <si>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</si>
  <si>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</si>
  <si>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</si>
  <si>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</si>
  <si>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</si>
  <si>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</si>
  <si>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</si>
  <si>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</si>
  <si>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</si>
  <si>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</si>
  <si>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</si>
  <si>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</si>
  <si>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</si>
  <si>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</si>
  <si>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</si>
  <si>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</si>
  <si>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</si>
  <si>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</si>
  <si>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</si>
  <si>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</si>
  <si>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</si>
  <si>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</si>
  <si>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</si>
  <si>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</si>
  <si>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</si>
  <si>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</si>
  <si>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</si>
  <si>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</si>
  <si>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</si>
  <si>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</si>
  <si>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</si>
  <si>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</si>
  <si>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</si>
  <si>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</si>
  <si>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</si>
  <si>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</si>
  <si>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</si>
  <si>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</si>
  <si>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</si>
  <si>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</si>
  <si>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</si>
  <si>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</si>
  <si>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</si>
  <si>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</si>
  <si>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</si>
  <si>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</si>
  <si>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</si>
  <si>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</si>
  <si>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</si>
  <si>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</si>
  <si>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</si>
  <si>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</si>
  <si>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</si>
  <si>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</si>
  <si>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</si>
  <si>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</si>
  <si>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</si>
  <si>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</si>
  <si>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</si>
  <si>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</si>
  <si>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</si>
  <si>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</si>
  <si>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</si>
  <si>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</si>
  <si>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</si>
  <si>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</si>
  <si>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</si>
  <si>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</si>
  <si>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</si>
  <si>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</si>
  <si>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</si>
  <si>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</si>
  <si>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</si>
  <si>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</si>
  <si>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</si>
  <si>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</si>
  <si>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</si>
  <si>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</si>
  <si>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</si>
  <si>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</si>
  <si>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</si>
  <si>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</si>
  <si>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</si>
  <si>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</si>
  <si>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</si>
  <si>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</si>
  <si>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</si>
  <si>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</si>
  <si>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</si>
  <si>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</si>
  <si>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</si>
  <si>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</si>
  <si>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</si>
  <si>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</si>
  <si>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</si>
  <si>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</si>
  <si>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</si>
  <si>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</si>
  <si>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</si>
  <si>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</si>
  <si>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</si>
  <si>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</si>
  <si>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</si>
  <si>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</si>
  <si>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</si>
  <si>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</si>
  <si>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</si>
  <si>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</si>
  <si>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</si>
  <si>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</si>
  <si>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</si>
  <si>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</si>
  <si>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</si>
  <si>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</si>
  <si>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</si>
  <si>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</si>
  <si>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</si>
  <si>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</si>
  <si>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</si>
  <si>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</si>
  <si>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</si>
  <si>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</si>
  <si>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</si>
  <si>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</si>
  <si>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</si>
  <si>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</si>
  <si>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</si>
  <si>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</si>
  <si>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</si>
  <si>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</si>
  <si>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</si>
  <si>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</si>
  <si>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</si>
  <si>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</si>
  <si>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</si>
  <si>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</si>
  <si>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</si>
  <si>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</si>
  <si>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</si>
  <si>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</si>
  <si>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</si>
  <si>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</si>
  <si>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</si>
  <si>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</si>
  <si>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</si>
  <si>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</si>
  <si>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</si>
  <si>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</si>
  <si>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</si>
  <si>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</si>
  <si>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</si>
  <si>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</si>
  <si>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</si>
  <si>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</si>
  <si>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</si>
  <si>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</si>
  <si>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</si>
  <si>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</si>
  <si>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</si>
  <si>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</si>
  <si>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</si>
  <si>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</si>
  <si>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</si>
  <si>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</si>
  <si>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</si>
  <si>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</si>
  <si>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</si>
  <si>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</si>
  <si>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</si>
  <si>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</si>
  <si>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</si>
  <si>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</si>
  <si>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</si>
  <si>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</si>
  <si>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</si>
  <si>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</si>
  <si>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</si>
  <si>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</si>
  <si>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</si>
  <si>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</si>
  <si>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</si>
  <si>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</si>
  <si>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</si>
  <si>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</si>
  <si>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</si>
  <si>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</si>
  <si>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</si>
  <si>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</si>
  <si>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</si>
  <si>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</si>
  <si>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</si>
  <si>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</si>
  <si>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</si>
  <si>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</si>
  <si>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</si>
  <si>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</si>
  <si>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</si>
  <si>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</si>
  <si>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</si>
  <si>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</si>
  <si>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</si>
  <si>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</si>
  <si>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</si>
  <si>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</si>
  <si>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</si>
  <si>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</si>
  <si>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</si>
  <si>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</si>
  <si>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</si>
  <si>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</si>
  <si>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</si>
  <si>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</si>
  <si>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</si>
  <si>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</si>
  <si>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</si>
  <si>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</si>
  <si>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</si>
  <si>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</si>
  <si>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</si>
  <si>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</si>
  <si>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</si>
  <si>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</si>
  <si>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</si>
  <si>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</si>
  <si>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</si>
  <si>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</si>
  <si>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</si>
  <si>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</si>
  <si>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</si>
  <si>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</si>
  <si>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</si>
  <si>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</si>
  <si>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</si>
  <si>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</si>
  <si>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</si>
  <si>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</si>
  <si>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</si>
  <si>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</si>
  <si>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</si>
  <si>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</si>
  <si>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</si>
  <si>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</si>
  <si>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</si>
  <si>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</si>
  <si>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</si>
  <si>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</si>
  <si>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</si>
  <si>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</si>
  <si>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</si>
  <si>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</si>
  <si>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</si>
  <si>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</si>
  <si>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</si>
  <si>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</si>
  <si>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</si>
  <si>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</si>
  <si>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</si>
  <si>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</si>
  <si>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</si>
  <si>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</si>
  <si>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</si>
  <si>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</si>
  <si>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</si>
  <si>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</si>
  <si>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</si>
  <si>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</si>
  <si>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</si>
  <si>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</si>
  <si>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</si>
  <si>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</si>
  <si>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</si>
  <si>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</si>
  <si>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</si>
  <si>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</si>
  <si>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</si>
  <si>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</si>
  <si>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</si>
  <si>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</si>
  <si>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</si>
  <si>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</si>
  <si>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</si>
  <si>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</si>
  <si>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</si>
  <si>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</si>
  <si>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</si>
  <si>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</si>
  <si>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</si>
  <si>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</si>
  <si>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</si>
  <si>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</si>
  <si>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</si>
  <si>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</si>
  <si>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</si>
  <si>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</si>
  <si>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</si>
  <si>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</si>
  <si>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</si>
  <si>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</si>
  <si>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</si>
  <si>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</si>
  <si>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</si>
  <si>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</si>
  <si>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</si>
  <si>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</si>
  <si>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</si>
  <si>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</si>
  <si>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</si>
  <si>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</si>
  <si>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</si>
  <si>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</si>
  <si>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</si>
  <si>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</si>
  <si>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</si>
  <si>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</si>
  <si>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</si>
  <si>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</si>
  <si>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</si>
  <si>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</si>
  <si>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</si>
  <si>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</si>
  <si>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</si>
  <si>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</si>
  <si>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</si>
  <si>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</si>
  <si>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</si>
  <si>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</si>
  <si>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</si>
  <si>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</si>
  <si>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</si>
  <si>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</si>
  <si>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</si>
  <si>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</si>
  <si>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</si>
  <si>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</si>
  <si>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</si>
  <si>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</si>
  <si>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</si>
  <si>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</si>
  <si>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</si>
  <si>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</si>
  <si>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</si>
  <si>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</si>
  <si>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</si>
  <si>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</si>
  <si>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</si>
  <si>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</si>
  <si>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</si>
  <si>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</si>
  <si>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</si>
  <si>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</si>
  <si>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</si>
  <si>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</si>
  <si>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</si>
  <si>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</si>
  <si>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</si>
  <si>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</si>
  <si>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</si>
  <si>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</si>
  <si>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</si>
  <si>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</si>
  <si>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</si>
  <si>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</si>
  <si>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</si>
  <si>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</si>
  <si>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</si>
  <si>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</si>
  <si>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</si>
  <si>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</si>
  <si>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</si>
  <si>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</si>
  <si>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</si>
  <si>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</si>
  <si>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</si>
  <si>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</si>
  <si>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</si>
  <si>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</si>
  <si>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</si>
  <si>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</si>
  <si>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</si>
  <si>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</si>
  <si>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</si>
  <si>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</si>
  <si>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</si>
  <si>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</si>
  <si>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</si>
  <si>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</si>
  <si>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</si>
  <si>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</si>
  <si>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</si>
  <si>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</si>
  <si>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</si>
  <si>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</si>
  <si>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</si>
  <si>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</si>
  <si>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</si>
  <si>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</si>
  <si>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</si>
  <si>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</si>
  <si>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</si>
  <si>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</si>
  <si>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</si>
  <si>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</si>
  <si>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</si>
  <si>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</si>
  <si>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</si>
  <si>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</si>
  <si>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</si>
  <si>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</si>
  <si>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</si>
  <si>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</si>
  <si>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</si>
  <si>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</si>
  <si>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</si>
  <si>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</si>
  <si>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</si>
  <si>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</si>
  <si>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</si>
  <si>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</si>
  <si>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</si>
  <si>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</si>
  <si>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</si>
  <si>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</si>
  <si>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</si>
  <si>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</si>
  <si>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</si>
  <si>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</si>
  <si>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</si>
  <si>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</si>
  <si>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Count of state</t>
  </si>
  <si>
    <t>Row Labels</t>
  </si>
  <si>
    <t>food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</si>
  <si>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</si>
  <si>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</si>
  <si>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</si>
  <si>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</si>
  <si>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</si>
  <si>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</si>
  <si>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</si>
  <si>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</si>
  <si>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</si>
  <si>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</si>
  <si>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</si>
  <si>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</si>
  <si>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</si>
  <si>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</si>
  <si>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</si>
  <si>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</si>
  <si>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</si>
  <si>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</si>
  <si>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</si>
  <si>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</si>
  <si>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</si>
  <si>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</si>
  <si>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</si>
  <si>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</si>
  <si>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</si>
  <si>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</si>
  <si>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</si>
  <si>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</si>
  <si>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</si>
  <si>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</si>
  <si>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</si>
  <si>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</si>
  <si>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</si>
  <si>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</si>
  <si>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</si>
  <si>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</si>
  <si>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</si>
  <si>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</si>
  <si>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</si>
  <si>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</si>
  <si>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</si>
  <si>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</si>
  <si>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</si>
  <si>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</si>
  <si>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</si>
  <si>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</si>
  <si>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</si>
  <si>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</si>
  <si>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</si>
  <si>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</si>
  <si>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</si>
  <si>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</si>
  <si>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</si>
  <si>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</si>
  <si>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</si>
  <si>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</si>
  <si>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</si>
  <si>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</si>
  <si>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</si>
  <si>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</si>
  <si>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</si>
  <si>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</si>
  <si>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 xml:space="preserve">Number Canceled 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</si>
  <si>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</si>
  <si>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</si>
  <si>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</si>
  <si>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</si>
  <si>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</si>
  <si>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</si>
  <si>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</si>
  <si>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</si>
  <si>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</si>
  <si>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</si>
  <si>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</si>
  <si>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</si>
  <si>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</si>
  <si>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</si>
  <si>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&lt;1000</t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</si>
  <si>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>50000</t>
    </r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</si>
  <si>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</si>
  <si>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</si>
  <si>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</si>
  <si>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</si>
  <si>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</si>
  <si>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</si>
  <si>
    <t>Successful</t>
  </si>
  <si>
    <t>Failed</t>
  </si>
  <si>
    <r>
      <t>(x-x̅)</t>
    </r>
    <r>
      <rPr>
        <vertAlign val="superscript"/>
        <sz val="11"/>
        <color theme="1"/>
        <rFont val="Calibri"/>
        <family val="2"/>
        <scheme val="minor"/>
      </rPr>
      <t>2</t>
    </r>
  </si>
  <si>
    <r>
      <rPr>
        <sz val="11"/>
        <color theme="1"/>
        <rFont val="Calibri"/>
        <family val="2"/>
        <scheme val="minor"/>
      </rPr>
      <t>(x-x̅)</t>
    </r>
    <r>
      <rPr>
        <vertAlign val="superscript"/>
        <sz val="11"/>
        <color theme="1"/>
        <rFont val="Calibri"/>
        <family val="2"/>
        <scheme val="minor"/>
      </rPr>
      <t>2</t>
    </r>
  </si>
  <si>
    <t xml:space="preserve">*Rule used: Rounding occurs only when calculations are finished. </t>
  </si>
  <si>
    <t>Values are then rounded to one more decimal place than the raw data.</t>
  </si>
  <si>
    <t>Final Summary Statistics*</t>
  </si>
  <si>
    <t>Converted Goal to USD</t>
  </si>
  <si>
    <t>baseName</t>
  </si>
  <si>
    <t>targetCurrency</t>
  </si>
  <si>
    <t>targetName</t>
  </si>
  <si>
    <t>exchangeRate</t>
  </si>
  <si>
    <t>inverseRate</t>
  </si>
  <si>
    <t>inverseDescription</t>
  </si>
  <si>
    <t>U.S. Dollar</t>
  </si>
  <si>
    <t>JPY</t>
  </si>
  <si>
    <t>MYR</t>
  </si>
  <si>
    <t>RON</t>
  </si>
  <si>
    <t>PEN</t>
  </si>
  <si>
    <t>KZT</t>
  </si>
  <si>
    <t>CRC</t>
  </si>
  <si>
    <t>LRD</t>
  </si>
  <si>
    <t>SDG</t>
  </si>
  <si>
    <t>ERN</t>
  </si>
  <si>
    <t>UGX</t>
  </si>
  <si>
    <t>TRY</t>
  </si>
  <si>
    <t>BDT</t>
  </si>
  <si>
    <t>TJS</t>
  </si>
  <si>
    <t>MGA</t>
  </si>
  <si>
    <t>TTD</t>
  </si>
  <si>
    <t>HTG</t>
  </si>
  <si>
    <t>MOP</t>
  </si>
  <si>
    <t>VUV</t>
  </si>
  <si>
    <t>RUB</t>
  </si>
  <si>
    <t>IDR</t>
  </si>
  <si>
    <t>BHD</t>
  </si>
  <si>
    <t>UAH</t>
  </si>
  <si>
    <t>VES</t>
  </si>
  <si>
    <t>CVE</t>
  </si>
  <si>
    <t>MWK</t>
  </si>
  <si>
    <t>GTQ</t>
  </si>
  <si>
    <t>BWP</t>
  </si>
  <si>
    <t>PHP</t>
  </si>
  <si>
    <t>MRO</t>
  </si>
  <si>
    <t>LBP</t>
  </si>
  <si>
    <t>MKD</t>
  </si>
  <si>
    <t>XPF</t>
  </si>
  <si>
    <t>MMK</t>
  </si>
  <si>
    <t>LKR</t>
  </si>
  <si>
    <t>CLP</t>
  </si>
  <si>
    <t>AED</t>
  </si>
  <si>
    <t>TWD</t>
  </si>
  <si>
    <t>JOD</t>
  </si>
  <si>
    <t>ARS</t>
  </si>
  <si>
    <t>BZD</t>
  </si>
  <si>
    <t>KMF</t>
  </si>
  <si>
    <t>SLL</t>
  </si>
  <si>
    <t>SCR</t>
  </si>
  <si>
    <t>KWD</t>
  </si>
  <si>
    <t>HUF</t>
  </si>
  <si>
    <t>NGN</t>
  </si>
  <si>
    <t>AMD</t>
  </si>
  <si>
    <t>BOB</t>
  </si>
  <si>
    <t>JMD</t>
  </si>
  <si>
    <t>SSP</t>
  </si>
  <si>
    <t>MZN</t>
  </si>
  <si>
    <t>TZS</t>
  </si>
  <si>
    <t>CNY</t>
  </si>
  <si>
    <t>HRK</t>
  </si>
  <si>
    <t>BYN</t>
  </si>
  <si>
    <t>MDL</t>
  </si>
  <si>
    <t>AFN</t>
  </si>
  <si>
    <t>SRD</t>
  </si>
  <si>
    <t>GHS</t>
  </si>
  <si>
    <t>TOP</t>
  </si>
  <si>
    <t>MNT</t>
  </si>
  <si>
    <t>SAR</t>
  </si>
  <si>
    <t>QAR</t>
  </si>
  <si>
    <t>UZS</t>
  </si>
  <si>
    <t>ETB</t>
  </si>
  <si>
    <t>SBD</t>
  </si>
  <si>
    <t>LAK</t>
  </si>
  <si>
    <t>CUP</t>
  </si>
  <si>
    <t>ZAR</t>
  </si>
  <si>
    <t>LYD</t>
  </si>
  <si>
    <t>IQD</t>
  </si>
  <si>
    <t>GMD</t>
  </si>
  <si>
    <t>BIF</t>
  </si>
  <si>
    <t>AOA</t>
  </si>
  <si>
    <t>KHR</t>
  </si>
  <si>
    <t>THB</t>
  </si>
  <si>
    <t>XOF</t>
  </si>
  <si>
    <t>EGP</t>
  </si>
  <si>
    <t>GEL</t>
  </si>
  <si>
    <t>BSD</t>
  </si>
  <si>
    <t>GNF</t>
  </si>
  <si>
    <t>HNL</t>
  </si>
  <si>
    <t>NPR</t>
  </si>
  <si>
    <t>CZK</t>
  </si>
  <si>
    <t>BGN</t>
  </si>
  <si>
    <t>PGK</t>
  </si>
  <si>
    <t>AZN</t>
  </si>
  <si>
    <t>UYU</t>
  </si>
  <si>
    <t>GYD</t>
  </si>
  <si>
    <t>RWF</t>
  </si>
  <si>
    <t>LSL</t>
  </si>
  <si>
    <t>SOS</t>
  </si>
  <si>
    <t>KRW</t>
  </si>
  <si>
    <t>MUR</t>
  </si>
  <si>
    <t>ISK</t>
  </si>
  <si>
    <t>PKR</t>
  </si>
  <si>
    <t>KGS</t>
  </si>
  <si>
    <t>NIO</t>
  </si>
  <si>
    <t>NAD</t>
  </si>
  <si>
    <t>SYP</t>
  </si>
  <si>
    <t>MRU</t>
  </si>
  <si>
    <t>WST</t>
  </si>
  <si>
    <t>PLN</t>
  </si>
  <si>
    <t>BRL</t>
  </si>
  <si>
    <t>GIP</t>
  </si>
  <si>
    <t>TMT</t>
  </si>
  <si>
    <t>PAB</t>
  </si>
  <si>
    <t>XCD</t>
  </si>
  <si>
    <t>ANG</t>
  </si>
  <si>
    <t>DOP</t>
  </si>
  <si>
    <t>BAM</t>
  </si>
  <si>
    <t>DZD</t>
  </si>
  <si>
    <t>ILS</t>
  </si>
  <si>
    <t>TND</t>
  </si>
  <si>
    <t>IRR</t>
  </si>
  <si>
    <t>SVC</t>
  </si>
  <si>
    <t>AWG</t>
  </si>
  <si>
    <t>ZMW</t>
  </si>
  <si>
    <t>YER</t>
  </si>
  <si>
    <t>BND</t>
  </si>
  <si>
    <t>XAF</t>
  </si>
  <si>
    <t>OMR</t>
  </si>
  <si>
    <t>RSD</t>
  </si>
  <si>
    <t>STN</t>
  </si>
  <si>
    <t>DJF</t>
  </si>
  <si>
    <t>ALL</t>
  </si>
  <si>
    <t>MVR</t>
  </si>
  <si>
    <t>COP</t>
  </si>
  <si>
    <t>BBD</t>
  </si>
  <si>
    <t>VND</t>
  </si>
  <si>
    <t>MAD</t>
  </si>
  <si>
    <t>PYG</t>
  </si>
  <si>
    <t>FJD</t>
  </si>
  <si>
    <t>CDF</t>
  </si>
  <si>
    <t>SZL</t>
  </si>
  <si>
    <t>KES</t>
  </si>
  <si>
    <t>INR</t>
  </si>
  <si>
    <t>Euro</t>
  </si>
  <si>
    <t>U.K. Pound Sterling</t>
  </si>
  <si>
    <t>Australian Dollar</t>
  </si>
  <si>
    <t>Canadian Dollar</t>
  </si>
  <si>
    <t>Japanese Yen</t>
  </si>
  <si>
    <t>Swiss Franc</t>
  </si>
  <si>
    <t>Malaysian Ringgit</t>
  </si>
  <si>
    <t>Romanian New Leu</t>
  </si>
  <si>
    <t>Peruvian Nuevo Sol</t>
  </si>
  <si>
    <t>Kazakhstani Tenge</t>
  </si>
  <si>
    <t>Costa Rican Colón</t>
  </si>
  <si>
    <t>Liberian dollar</t>
  </si>
  <si>
    <t>Sudanese pound</t>
  </si>
  <si>
    <t>Eritrean nakfa</t>
  </si>
  <si>
    <t>Ugandan shilling</t>
  </si>
  <si>
    <t>Norwegian Krone</t>
  </si>
  <si>
    <t>Turkish Lira</t>
  </si>
  <si>
    <t>Bangladeshi taka</t>
  </si>
  <si>
    <t>Tajikistan Ruble</t>
  </si>
  <si>
    <t>Malagasy ariary</t>
  </si>
  <si>
    <t>Trinidad Tobago Dollar</t>
  </si>
  <si>
    <t>Haitian gourde</t>
  </si>
  <si>
    <t>Macanese pataca</t>
  </si>
  <si>
    <t>Vanuatu vatu</t>
  </si>
  <si>
    <t>Russian Rouble</t>
  </si>
  <si>
    <t>Indonesian Rupiah</t>
  </si>
  <si>
    <t>Bahrain Dinar</t>
  </si>
  <si>
    <t>Ukrainian Hryvnia</t>
  </si>
  <si>
    <t>Venezuelan Bolivar</t>
  </si>
  <si>
    <t>Cape Verde escudo</t>
  </si>
  <si>
    <t>Malawian kwacha</t>
  </si>
  <si>
    <t>Guatemalan Quetzal</t>
  </si>
  <si>
    <t>Botswana Pula</t>
  </si>
  <si>
    <t>Swedish Krona</t>
  </si>
  <si>
    <t>Philippine Peso</t>
  </si>
  <si>
    <t>Mauritanian Ouguiya</t>
  </si>
  <si>
    <t>Lebanese Pound</t>
  </si>
  <si>
    <t>Macedonian denar</t>
  </si>
  <si>
    <t>CFP Franc</t>
  </si>
  <si>
    <t>Myanma Kyat</t>
  </si>
  <si>
    <t>Sri Lanka Rupee</t>
  </si>
  <si>
    <t>Chilean Peso</t>
  </si>
  <si>
    <t>U.A.E Dirham</t>
  </si>
  <si>
    <t>New Taiwan Dollar</t>
  </si>
  <si>
    <t>Jordanian Dinar</t>
  </si>
  <si>
    <t>Argentine Peso</t>
  </si>
  <si>
    <t>Belize dollar</t>
  </si>
  <si>
    <t>Comoro franc</t>
  </si>
  <si>
    <t>Sierra Leonean leone</t>
  </si>
  <si>
    <t>Seychelles rupee</t>
  </si>
  <si>
    <t>Danish Krone</t>
  </si>
  <si>
    <t>Kuwaiti Dinar</t>
  </si>
  <si>
    <t>Hungarian Forint</t>
  </si>
  <si>
    <t>Nigerian Naira</t>
  </si>
  <si>
    <t>Armenia Dram</t>
  </si>
  <si>
    <t>Bolivian Boliviano</t>
  </si>
  <si>
    <t>Jamaican Dollar</t>
  </si>
  <si>
    <t>South Sudanese pound</t>
  </si>
  <si>
    <t>Mozambican metical</t>
  </si>
  <si>
    <t>Tanzanian shilling</t>
  </si>
  <si>
    <t>Chinese Yuan</t>
  </si>
  <si>
    <t>New Zealand Dollar</t>
  </si>
  <si>
    <t>Croatian Kuna</t>
  </si>
  <si>
    <t>Belarussian Ruble</t>
  </si>
  <si>
    <t>Moldova Lei</t>
  </si>
  <si>
    <t>Afghan afghani</t>
  </si>
  <si>
    <t>Surinamese dollar</t>
  </si>
  <si>
    <t>Ghanaian Cedi</t>
  </si>
  <si>
    <t>Tongan paʻanga</t>
  </si>
  <si>
    <t>Mongolian togrog</t>
  </si>
  <si>
    <t>Saudi Riyal</t>
  </si>
  <si>
    <t>Hong Kong Dollar</t>
  </si>
  <si>
    <t>Qatari Rial</t>
  </si>
  <si>
    <t>Uzbekistan Sum</t>
  </si>
  <si>
    <t>Ethiopian birr</t>
  </si>
  <si>
    <t>Solomon Islands dollar</t>
  </si>
  <si>
    <t>Lao kip</t>
  </si>
  <si>
    <t>Cuban peso</t>
  </si>
  <si>
    <t>South African Rand</t>
  </si>
  <si>
    <t>Mexican Peso</t>
  </si>
  <si>
    <t>Libyan Dinar</t>
  </si>
  <si>
    <t>Iraqi dinar</t>
  </si>
  <si>
    <t>Gambian dalasi</t>
  </si>
  <si>
    <t>Burundian franc</t>
  </si>
  <si>
    <t>Angolan kwanza</t>
  </si>
  <si>
    <t>Cambodian riel</t>
  </si>
  <si>
    <t>Thai Baht</t>
  </si>
  <si>
    <t>West African CFA Franc</t>
  </si>
  <si>
    <t>Egyptian Pound</t>
  </si>
  <si>
    <t>Georgian lari</t>
  </si>
  <si>
    <t>Bahamian Dollar</t>
  </si>
  <si>
    <t>Guinean franc</t>
  </si>
  <si>
    <t>Honduran Lempira</t>
  </si>
  <si>
    <t>Nepalese Rupee</t>
  </si>
  <si>
    <t>Czech Koruna</t>
  </si>
  <si>
    <t>Bulgarian Lev</t>
  </si>
  <si>
    <t>Papua New Guinean kina</t>
  </si>
  <si>
    <t>Azerbaijan Manat</t>
  </si>
  <si>
    <t>Uruguayan Peso</t>
  </si>
  <si>
    <t>Guyanese dollar</t>
  </si>
  <si>
    <t>Rwandan franc</t>
  </si>
  <si>
    <t>Lesotho loti</t>
  </si>
  <si>
    <t>Somali shilling</t>
  </si>
  <si>
    <t>South Korean Won</t>
  </si>
  <si>
    <t>Mauritian Rupee</t>
  </si>
  <si>
    <t>Icelandic Krona</t>
  </si>
  <si>
    <t>Pakistani Rupee</t>
  </si>
  <si>
    <t>Kyrgyzstan Som</t>
  </si>
  <si>
    <t>Nicaraguan Córdoba</t>
  </si>
  <si>
    <t>Namibian dollar</t>
  </si>
  <si>
    <t>Syrian pound</t>
  </si>
  <si>
    <t>Mauritanian ouguiya</t>
  </si>
  <si>
    <t>Samoan tala</t>
  </si>
  <si>
    <t>Polish Zloty</t>
  </si>
  <si>
    <t>Brazilian Real</t>
  </si>
  <si>
    <t>Gibraltar pound</t>
  </si>
  <si>
    <t>New Turkmenistan Manat</t>
  </si>
  <si>
    <t>Panamanian Balboa</t>
  </si>
  <si>
    <t>East Caribbean Dollar</t>
  </si>
  <si>
    <t>Neth. Antillean Guilder</t>
  </si>
  <si>
    <t>Dominican Peso</t>
  </si>
  <si>
    <t>Bosnia and Herzegovina convertible mark</t>
  </si>
  <si>
    <t>Algerian Dinar</t>
  </si>
  <si>
    <t>Singapore Dollar</t>
  </si>
  <si>
    <t>Israeli New Sheqel</t>
  </si>
  <si>
    <t>Tunisian Dinar</t>
  </si>
  <si>
    <t>Iranian rial</t>
  </si>
  <si>
    <t>Salvadoran colon</t>
  </si>
  <si>
    <t>Aruban florin</t>
  </si>
  <si>
    <t>Zambian kwacha</t>
  </si>
  <si>
    <t>Yemeni rial</t>
  </si>
  <si>
    <t>Brunei Dollar</t>
  </si>
  <si>
    <t>Central African CFA Franc</t>
  </si>
  <si>
    <t>Omani Rial</t>
  </si>
  <si>
    <t>Serbian Dinar</t>
  </si>
  <si>
    <t>São Tomé and Príncipe Dobra</t>
  </si>
  <si>
    <t>Djiboutian franc</t>
  </si>
  <si>
    <t>Albanian lek</t>
  </si>
  <si>
    <t>Maldivian rufiyaa</t>
  </si>
  <si>
    <t>Colombian Peso</t>
  </si>
  <si>
    <t>Barbadian Dollar</t>
  </si>
  <si>
    <t>Vietnamese Dong</t>
  </si>
  <si>
    <t>Moroccan Dirham</t>
  </si>
  <si>
    <t>Paraguayan Guaraní</t>
  </si>
  <si>
    <t>Fiji Dollar</t>
  </si>
  <si>
    <t>Congolese franc</t>
  </si>
  <si>
    <t>Swazi lilangeni</t>
  </si>
  <si>
    <t>Kenyan shilling</t>
  </si>
  <si>
    <t>Indian Rupee</t>
  </si>
  <si>
    <t>0.84125191</t>
  </si>
  <si>
    <t>0.72833853</t>
  </si>
  <si>
    <t>1.31053211</t>
  </si>
  <si>
    <t>1.25888254</t>
  </si>
  <si>
    <t>109.46774050</t>
  </si>
  <si>
    <t>0.92647967</t>
  </si>
  <si>
    <t>4.13789114</t>
  </si>
  <si>
    <t>4.14203645</t>
  </si>
  <si>
    <t>3.59854660</t>
  </si>
  <si>
    <t>432.98802490</t>
  </si>
  <si>
    <t>609.08068528</t>
  </si>
  <si>
    <t>171.33632287</t>
  </si>
  <si>
    <t>374.58823529</t>
  </si>
  <si>
    <t>14.90753024</t>
  </si>
  <si>
    <t>3,611.34215501</t>
  </si>
  <si>
    <t>8.49175301</t>
  </si>
  <si>
    <t>8.14802486</t>
  </si>
  <si>
    <t>84.61307203</t>
  </si>
  <si>
    <t>11.38952982</t>
  </si>
  <si>
    <t>3,768.04733728</t>
  </si>
  <si>
    <t>6.71848075</t>
  </si>
  <si>
    <t>80.10062893</t>
  </si>
  <si>
    <t>7.93190783</t>
  </si>
  <si>
    <t>107.22042935</t>
  </si>
  <si>
    <t>77.01539056</t>
  </si>
  <si>
    <t>14,517.75993725</t>
  </si>
  <si>
    <t>0.37493330</t>
  </si>
  <si>
    <t>27.90118537</t>
  </si>
  <si>
    <t>2,054,193.54838710</t>
  </si>
  <si>
    <t>92.51331719</t>
  </si>
  <si>
    <t>775.48203775</t>
  </si>
  <si>
    <t>7.63244107</t>
  </si>
  <si>
    <t>10.92943596</t>
  </si>
  <si>
    <t>8.57550769</t>
  </si>
  <si>
    <t>48.60334336</t>
  </si>
  <si>
    <t>36.00945930</t>
  </si>
  <si>
    <t>1,508.21651946</t>
  </si>
  <si>
    <t>51.28865979</t>
  </si>
  <si>
    <t>99.33960792</t>
  </si>
  <si>
    <t>1,394.45255474</t>
  </si>
  <si>
    <t>198.03047580</t>
  </si>
  <si>
    <t>713.24908273</t>
  </si>
  <si>
    <t>3.67136022</t>
  </si>
  <si>
    <t>28.42821281</t>
  </si>
  <si>
    <t>0.70640326</t>
  </si>
  <si>
    <t>91.78333752</t>
  </si>
  <si>
    <t>1.99342620</t>
  </si>
  <si>
    <t>414.04421326</t>
  </si>
  <si>
    <t>10,107.93650794</t>
  </si>
  <si>
    <t>19.06586826</t>
  </si>
  <si>
    <t>6.26091750</t>
  </si>
  <si>
    <t>0.30153057</t>
  </si>
  <si>
    <t>301.87743518</t>
  </si>
  <si>
    <t>378.17094881</t>
  </si>
  <si>
    <t>532.15825991</t>
  </si>
  <si>
    <t>6.84447721</t>
  </si>
  <si>
    <t>144.72727273</t>
  </si>
  <si>
    <t>175.90350352</t>
  </si>
  <si>
    <t>65.76247849</t>
  </si>
  <si>
    <t>2,293.39735894</t>
  </si>
  <si>
    <t>6.55244222</t>
  </si>
  <si>
    <t>1.42162842</t>
  </si>
  <si>
    <t>6.38490175</t>
  </si>
  <si>
    <t>2.64413656</t>
  </si>
  <si>
    <t>17.89856698</t>
  </si>
  <si>
    <t>77.55764859</t>
  </si>
  <si>
    <t>13.99560440</t>
  </si>
  <si>
    <t>5.72576053</t>
  </si>
  <si>
    <t>2.25190075</t>
  </si>
  <si>
    <t>2,817.69911504</t>
  </si>
  <si>
    <t>3.74852185</t>
  </si>
  <si>
    <t>7.77885598</t>
  </si>
  <si>
    <t>3.62181381</t>
  </si>
  <si>
    <t>10,469.07898136</t>
  </si>
  <si>
    <t>41.12809473</t>
  </si>
  <si>
    <t>7.81669394</t>
  </si>
  <si>
    <t>9,319.02439024</t>
  </si>
  <si>
    <t>0.98956256</t>
  </si>
  <si>
    <t>14.54717871</t>
  </si>
  <si>
    <t>20.14135388</t>
  </si>
  <si>
    <t>3.43571883</t>
  </si>
  <si>
    <t>1,455.47964153</t>
  </si>
  <si>
    <t>51.21715818</t>
  </si>
  <si>
    <t>1,925.80645161</t>
  </si>
  <si>
    <t>626.36065574</t>
  </si>
  <si>
    <t>4,000.83769634</t>
  </si>
  <si>
    <t>31.44944525</t>
  </si>
  <si>
    <t>553.37712936</t>
  </si>
  <si>
    <t>15.67674488</t>
  </si>
  <si>
    <t>3.41274233</t>
  </si>
  <si>
    <t>9,872.86821705</t>
  </si>
  <si>
    <t>23.77598009</t>
  </si>
  <si>
    <t>117.49077491</t>
  </si>
  <si>
    <t>21.81404002</t>
  </si>
  <si>
    <t>1.64620275</t>
  </si>
  <si>
    <t>3.50555769</t>
  </si>
  <si>
    <t>1.69820231</t>
  </si>
  <si>
    <t>43.82840284</t>
  </si>
  <si>
    <t>206.70850465</t>
  </si>
  <si>
    <t>983.72811534</t>
  </si>
  <si>
    <t>14.38554217</t>
  </si>
  <si>
    <t>572.06168588</t>
  </si>
  <si>
    <t>1,117.99746779</t>
  </si>
  <si>
    <t>40.63694154</t>
  </si>
  <si>
    <t>127.17423278</t>
  </si>
  <si>
    <t>152.46073750</t>
  </si>
  <si>
    <t>84.78835179</t>
  </si>
  <si>
    <t>34.76345257</t>
  </si>
  <si>
    <t>14.38012796</t>
  </si>
  <si>
    <t>1,232.51612903</t>
  </si>
  <si>
    <t>35.60857409</t>
  </si>
  <si>
    <t>2.50150583</t>
  </si>
  <si>
    <t>3.82888743</t>
  </si>
  <si>
    <t>5.58896049</t>
  </si>
  <si>
    <t>0.72079053</t>
  </si>
  <si>
    <t>3.49403073</t>
  </si>
  <si>
    <t>2.68051073</t>
  </si>
  <si>
    <t>1.77513473</t>
  </si>
  <si>
    <t>56.27098675</t>
  </si>
  <si>
    <t>1.64046198</t>
  </si>
  <si>
    <t>132.61583586</t>
  </si>
  <si>
    <t>1.34094712</t>
  </si>
  <si>
    <t>3.28512718</t>
  </si>
  <si>
    <t>2.77286196</t>
  </si>
  <si>
    <t>41,881.69586483</t>
  </si>
  <si>
    <t>8.65805574</t>
  </si>
  <si>
    <t>1.78985338</t>
  </si>
  <si>
    <t>21.87063537</t>
  </si>
  <si>
    <t>249.18802583</t>
  </si>
  <si>
    <t>1.33916933</t>
  </si>
  <si>
    <t>553.62703493</t>
  </si>
  <si>
    <t>0.38262414</t>
  </si>
  <si>
    <t>99.17978441</t>
  </si>
  <si>
    <t>21.57425184</t>
  </si>
  <si>
    <t>176.05750622</t>
  </si>
  <si>
    <t>102.52777331</t>
  </si>
  <si>
    <t>15.28931573</t>
  </si>
  <si>
    <t>3,635.29747855</t>
  </si>
  <si>
    <t>1.99970544</t>
  </si>
  <si>
    <t>23,063.34661528</t>
  </si>
  <si>
    <t>9.00167975</t>
  </si>
  <si>
    <t>6,270.65706571</t>
  </si>
  <si>
    <t>2.03634813</t>
  </si>
  <si>
    <t>1,960.38994356</t>
  </si>
  <si>
    <t>107.00123222</t>
  </si>
  <si>
    <t>74.63279145</t>
  </si>
  <si>
    <t>1 Euro = 1.18870458 U.S. Dollar</t>
  </si>
  <si>
    <t>1 U.K. Pound Sterling = 1.37298792 U.S. Dollar</t>
  </si>
  <si>
    <t>1 Australian Dollar = 0.76304884 U.S. Dollar</t>
  </si>
  <si>
    <t>1 Canadian Dollar = 0.79435529 U.S. Dollar</t>
  </si>
  <si>
    <t>1 Japanese Yen = 0.00913511 U.S. Dollar</t>
  </si>
  <si>
    <t>1 Swiss Franc = 1.07935450 U.S. Dollar</t>
  </si>
  <si>
    <t>1 Malaysian Ringgit = 0.24166900 U.S. Dollar</t>
  </si>
  <si>
    <t>1 Romanian New Leu = 0.24142714 U.S. Dollar</t>
  </si>
  <si>
    <t>1 Peruvian Nuevo Sol = 0.27788997 U.S. Dollar</t>
  </si>
  <si>
    <t>1 Kazakhstani Tenge = 0.00230953 U.S. Dollar</t>
  </si>
  <si>
    <t>1 Costa Rican Colón = 0.00164182 U.S. Dollar</t>
  </si>
  <si>
    <t>1 Liberian dollar = 0.00583647 U.S. Dollar</t>
  </si>
  <si>
    <t>1 Sudanese pound = 0.00266960 U.S. Dollar</t>
  </si>
  <si>
    <t>1 Eritrean nakfa = 0.06708019 U.S. Dollar</t>
  </si>
  <si>
    <t>1 Ugandan shilling = 0.00027691 U.S. Dollar</t>
  </si>
  <si>
    <t>1 Norwegian Krone = 0.11776131 U.S. Dollar</t>
  </si>
  <si>
    <t>1 Turkish Lira = 0.12272913 U.S. Dollar</t>
  </si>
  <si>
    <t>1 Bangladeshi taka = 0.01181850 U.S. Dollar</t>
  </si>
  <si>
    <t>1 Tajikistan Ruble = 0.08779994 U.S. Dollar</t>
  </si>
  <si>
    <t>1 Malagasy ariary = 0.00026539 U.S. Dollar</t>
  </si>
  <si>
    <t>1 Trinidad Tobago Dollar = 0.14884317 U.S. Dollar</t>
  </si>
  <si>
    <t>1 Haitian gourde = 0.01248430 U.S. Dollar</t>
  </si>
  <si>
    <t>1 Macanese pataca = 0.12607307 U.S. Dollar</t>
  </si>
  <si>
    <t>1 Vanuatu vatu = 0.00932658 U.S. Dollar</t>
  </si>
  <si>
    <t>1 Russian Rouble = 0.01298442 U.S. Dollar</t>
  </si>
  <si>
    <t>1 Indonesian Rupiah = 0.00006888 U.S. Dollar</t>
  </si>
  <si>
    <t>1 Bahrain Dinar = 2.66714104 U.S. Dollar</t>
  </si>
  <si>
    <t>1 Ukrainian Hryvnia = 0.03584077 U.S. Dollar</t>
  </si>
  <si>
    <t>1 Venezuelan Bolivar = 0.00000049 U.S. Dollar</t>
  </si>
  <si>
    <t>1 Cape Verde escudo = 0.01080925 U.S. Dollar</t>
  </si>
  <si>
    <t>1 Malawian kwacha = 0.00128952 U.S. Dollar</t>
  </si>
  <si>
    <t>1 Guatemalan Quetzal = 0.13101968 U.S. Dollar</t>
  </si>
  <si>
    <t>1 Botswana Pula = 0.09149603 U.S. Dollar</t>
  </si>
  <si>
    <t>1 Swedish Krona = 0.11661117 U.S. Dollar</t>
  </si>
  <si>
    <t>1 Philippine Peso = 0.02057472 U.S. Dollar</t>
  </si>
  <si>
    <t>1 Mauritanian Ouguiya = 0.02777048 U.S. Dollar</t>
  </si>
  <si>
    <t>1 Lebanese Pound = 0.00066303 U.S. Dollar</t>
  </si>
  <si>
    <t>1 Macedonian denar = 0.01949749 U.S. Dollar</t>
  </si>
  <si>
    <t>1 CFP Franc = 0.01006648 U.S. Dollar</t>
  </si>
  <si>
    <t>1 Myanma Kyat = 0.00071713 U.S. Dollar</t>
  </si>
  <si>
    <t>1 Sri Lanka Rupee = 0.00504973 U.S. Dollar</t>
  </si>
  <si>
    <t>1 Chilean Peso = 0.00140203 U.S. Dollar</t>
  </si>
  <si>
    <t>1 U.A.E Dirham = 0.27237861 U.S. Dollar</t>
  </si>
  <si>
    <t>1 New Taiwan Dollar  = 0.03517632 U.S. Dollar</t>
  </si>
  <si>
    <t>1 Jordanian Dinar = 1.41562200 U.S. Dollar</t>
  </si>
  <si>
    <t>1 Argentine Peso = 0.01089522 U.S. Dollar</t>
  </si>
  <si>
    <t>1 Belize dollar = 0.50164887 U.S. Dollar</t>
  </si>
  <si>
    <t>1 	Comoro franc = 0.00241520 U.S. Dollar</t>
  </si>
  <si>
    <t>1 Sierra Leonean leone = 0.00009893 U.S. Dollar</t>
  </si>
  <si>
    <t>1 Seychelles rupee = 0.05244975 U.S. Dollar</t>
  </si>
  <si>
    <t>1 Danish Krone = 0.15972100 U.S. Dollar</t>
  </si>
  <si>
    <t>1 Kuwaiti Dinar = 3.31641336 U.S. Dollar</t>
  </si>
  <si>
    <t>1 Hungarian Forint = 0.00331260 U.S. Dollar</t>
  </si>
  <si>
    <t>1 Nigerian Naira = 0.00264431 U.S. Dollar</t>
  </si>
  <si>
    <t>1 Armenia Dram = 0.00187914 U.S. Dollar</t>
  </si>
  <si>
    <t>1 Bolivian Boliviano = 0.14610320 U.S. Dollar</t>
  </si>
  <si>
    <t>1 Jamaican Dollar = 0.00690955 U.S. Dollar</t>
  </si>
  <si>
    <t>1 South Sudanese pound = 0.00568494 U.S. Dollar</t>
  </si>
  <si>
    <t>1 Mozambican metical = 0.01520624 U.S. Dollar</t>
  </si>
  <si>
    <t>1 Tanzanian shilling = 0.00043603 U.S. Dollar</t>
  </si>
  <si>
    <t>1 Chinese Yuan = 0.15261485 U.S. Dollar</t>
  </si>
  <si>
    <t>1 New Zealand Dollar = 0.70341869 U.S. Dollar</t>
  </si>
  <si>
    <t>1 Croatian Kuna = 0.15661948 U.S. Dollar</t>
  </si>
  <si>
    <t>1 Belarussian Ruble = 0.37819529 U.S. Dollar</t>
  </si>
  <si>
    <t>1 Moldova Lei = 0.05587039 U.S. Dollar</t>
  </si>
  <si>
    <t>1 Afghan afghani = 0.01289363 U.S. Dollar</t>
  </si>
  <si>
    <t>1 Surinamese dollar = 0.07145101 U.S. Dollar</t>
  </si>
  <si>
    <t>1 Ghanaian Cedi = 0.17464929 U.S. Dollar</t>
  </si>
  <si>
    <t>1 Tongan paʻanga = 0.44406930 U.S. Dollar</t>
  </si>
  <si>
    <t>1 Mongolian togrog = 0.00035490 U.S. Dollar</t>
  </si>
  <si>
    <t>1 Saudi Riyal = 0.26677182 U.S. Dollar</t>
  </si>
  <si>
    <t>1 Hong Kong Dollar = 0.12855361 U.S. Dollar</t>
  </si>
  <si>
    <t>1 Qatari Rial = 0.27610475 U.S. Dollar</t>
  </si>
  <si>
    <t>1 Uzbekistan Sum = 0.00009552 U.S. Dollar</t>
  </si>
  <si>
    <t>1 Ethiopian birr = 0.02431428 U.S. Dollar</t>
  </si>
  <si>
    <t>1 Solomon Islands dollar = 0.12793132 U.S. Dollar</t>
  </si>
  <si>
    <t>1 Lao kip = 0.00010731 U.S. Dollar</t>
  </si>
  <si>
    <t>1 Cuban peso = 1.01054753 U.S. Dollar</t>
  </si>
  <si>
    <t>1 South African Rand = 0.06874185 U.S. Dollar</t>
  </si>
  <si>
    <t>1 Mexican Peso = 0.04964910 U.S. Dollar</t>
  </si>
  <si>
    <t>1 Libyan Dinar = 0.29105991 U.S. Dollar</t>
  </si>
  <si>
    <t>1 Iraqi dinar = 0.00068706 U.S. Dollar</t>
  </si>
  <si>
    <t>1 Gambian dalasi = 0.01952471 U.S. Dollar</t>
  </si>
  <si>
    <t>1 Burundian franc = 0.00051926 U.S. Dollar</t>
  </si>
  <si>
    <t>1 Angolan kwanza = 0.00159652 U.S. Dollar</t>
  </si>
  <si>
    <t>1 Cambodian riel = 0.00024995 U.S. Dollar</t>
  </si>
  <si>
    <t>1 Thai Baht = 0.03179706 U.S. Dollar</t>
  </si>
  <si>
    <t>1 West African CFA Franc = 0.00180709 U.S. Dollar</t>
  </si>
  <si>
    <t>1 Egyptian Pound = 0.06378875 U.S. Dollar</t>
  </si>
  <si>
    <t>1 Georgian lari = 0.29301949 U.S. Dollar</t>
  </si>
  <si>
    <t>1 Bahamian Dollar = 1.01054753 U.S. Dollar</t>
  </si>
  <si>
    <t>1 Guinean franc = 0.00010129 U.S. Dollar</t>
  </si>
  <si>
    <t>1 Honduran Lempira = 0.04205925 U.S. Dollar</t>
  </si>
  <si>
    <t>1 Nepalese Rupee = 0.00851131 U.S. Dollar</t>
  </si>
  <si>
    <t>1 Czech Koruna = 0.04584204 U.S. Dollar</t>
  </si>
  <si>
    <t>1 Bulgarian Lev = 0.60745859 U.S. Dollar</t>
  </si>
  <si>
    <t>1 Papua New Guinean kina = 0.28526132 U.S. Dollar</t>
  </si>
  <si>
    <t>1 Azerbaijan Manat = 0.58885799 U.S. Dollar</t>
  </si>
  <si>
    <t>1 Uruguayan Peso = 0.02281625 U.S. Dollar</t>
  </si>
  <si>
    <t>1 Guyanese dollar = 0.00483773 U.S. Dollar</t>
  </si>
  <si>
    <t>1 Rwandan franc = 0.00101654 U.S. Dollar</t>
  </si>
  <si>
    <t>1 Lesotho loti = 0.06951424 U.S. Dollar</t>
  </si>
  <si>
    <t>1 Somali shilling = 0.00174806 U.S. Dollar</t>
  </si>
  <si>
    <t>1 South Korean Won = 0.00089446 U.S. Dollar</t>
  </si>
  <si>
    <t>1 Mauritian Rupee = 0.02460815 U.S. Dollar</t>
  </si>
  <si>
    <t>1 Icelandic Krona = 0.00786323 U.S. Dollar</t>
  </si>
  <si>
    <t>1 Pakistani Rupee = 0.00655907 U.S. Dollar</t>
  </si>
  <si>
    <t>1 Kyrgyzstan Som = 0.01179407 U.S. Dollar</t>
  </si>
  <si>
    <t>1 Nicaraguan Córdoba = 0.02876584 U.S. Dollar</t>
  </si>
  <si>
    <t>1 Namibian dollar = 0.06954041 U.S. Dollar</t>
  </si>
  <si>
    <t>1 Syrian pound = 0.00081135 U.S. Dollar</t>
  </si>
  <si>
    <t>1 Mauritanian ouguiya = 0.02808312 U.S. Dollar</t>
  </si>
  <si>
    <t>1 Samoan tala = 0.39975921 U.S. Dollar</t>
  </si>
  <si>
    <t>1 Polish Zloty = 0.26117247 U.S. Dollar</t>
  </si>
  <si>
    <t>1 Brazilian Real = 0.17892415 U.S. Dollar</t>
  </si>
  <si>
    <t>1 Gibraltar pound = 1.38736561 U.S. Dollar</t>
  </si>
  <si>
    <t>1 New Turkmenistan Manat = 0.28620241 U.S. Dollar</t>
  </si>
  <si>
    <t>1 Panamanian Balboa = 1.01054753 U.S. Dollar</t>
  </si>
  <si>
    <t>1 East Caribbean Dollar = 0.37306323 U.S. Dollar</t>
  </si>
  <si>
    <t>1 Neth. Antillean Guilder = 0.56333752 U.S. Dollar</t>
  </si>
  <si>
    <t>1 Dominican Peso = 0.01777115 U.S. Dollar</t>
  </si>
  <si>
    <t>1 Bosnia and Herzegovina convertible mark = 0.60958438 U.S. Dollar</t>
  </si>
  <si>
    <t>1 Algerian Dinar = 0.00754058 U.S. Dollar</t>
  </si>
  <si>
    <t>1 Singapore Dollar = 0.74574156 U.S. Dollar</t>
  </si>
  <si>
    <t>1 Israeli New Sheqel = 0.30440222 U.S. Dollar</t>
  </si>
  <si>
    <t>1 Tunisian Dinar = 0.36063822 U.S. Dollar</t>
  </si>
  <si>
    <t>1 Iranian rial = 0.00002388 U.S. Dollar</t>
  </si>
  <si>
    <t>1 Salvadoran colon = 0.11549937 U.S. Dollar</t>
  </si>
  <si>
    <t>1 Aruban florin = 0.55870498 U.S. Dollar</t>
  </si>
  <si>
    <t>1 Zambian kwacha = 0.04572341 U.S. Dollar</t>
  </si>
  <si>
    <t>1 Yemeni rial = 0.00401303 U.S. Dollar</t>
  </si>
  <si>
    <t>1 Brunei Dollar = 0.74673156 U.S. Dollar</t>
  </si>
  <si>
    <t>1 Central African CFA Franc = 0.00180627 U.S. Dollar</t>
  </si>
  <si>
    <t>1 Omani Rial = 2.61353087 U.S. Dollar</t>
  </si>
  <si>
    <t>1 Serbian Dinar = 0.01008270 U.S. Dollar</t>
  </si>
  <si>
    <t>1 São Tomé and Príncipe Dobra = 0.04635155 U.S. Dollar</t>
  </si>
  <si>
    <t>1 Djiboutian franc = 0.00567996 U.S. Dollar</t>
  </si>
  <si>
    <t>1 Albanian lek = 0.00975345 U.S. Dollar</t>
  </si>
  <si>
    <t>1 Maldivian rufiyaa = 0.06540515 U.S. Dollar</t>
  </si>
  <si>
    <t>1 Colombian Peso = 0.00027508 U.S. Dollar</t>
  </si>
  <si>
    <t>1 Barbadian Dollar = 0.50007365 U.S. Dollar</t>
  </si>
  <si>
    <t>1 Vietnamese Dong = 0.00004336 U.S. Dollar</t>
  </si>
  <si>
    <t>1 Moroccan Dirham = 0.11109038 U.S. Dollar</t>
  </si>
  <si>
    <t>1 Paraguayan Guaraní = 0.00015947 U.S. Dollar</t>
  </si>
  <si>
    <t>1 Fiji Dollar = 0.49107517 U.S. Dollar</t>
  </si>
  <si>
    <t>1 Congolese franc = 0.00051010 U.S. Dollar</t>
  </si>
  <si>
    <t>1 Swazi lilangeni = 0.06954041 U.S. Dollar</t>
  </si>
  <si>
    <t>1 Kenyan shilling = 0.00934569 U.S. Dollar</t>
  </si>
  <si>
    <t>1 Indian Rupee = 0.01339894 U.S. Dollar</t>
  </si>
  <si>
    <t>Goal Converted to USD</t>
  </si>
  <si>
    <t xml:space="preserve">  </t>
  </si>
  <si>
    <r>
      <t>Prelimary Computations</t>
    </r>
    <r>
      <rPr>
        <sz val="11"/>
        <color theme="1"/>
        <rFont val="Calibri"/>
        <family val="2"/>
      </rPr>
      <t>ǂ</t>
    </r>
  </si>
  <si>
    <r>
      <rPr>
        <sz val="11"/>
        <color theme="1"/>
        <rFont val="Calibri"/>
        <family val="2"/>
      </rPr>
      <t>ǂ</t>
    </r>
    <r>
      <rPr>
        <sz val="11"/>
        <color theme="1"/>
        <rFont val="Calibri"/>
        <family val="2"/>
        <scheme val="minor"/>
      </rPr>
      <t>Check here for functions used to compute mean, variance and standard deviation. Variance computed manually using the equation: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</si>
</sst>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NumberFormat="1" applyAlignment="1">
      <alignment horizontal="right"/>
    </xf>
    <xf numFmtId="0" fontId="0" fillId="0" borderId="0" xfId="0" pivotButton="1" applyAlignment="1">
      <alignment horizontal="right"/>
    </xf>
    <xf numFmtId="10" fontId="0" fillId="0" borderId="0" xfId="0" applyNumberFormat="1" applyAlignment="1">
      <alignment horizontal="right"/>
    </xf>
    <xf numFmtId="0" fontId="3" fillId="0" borderId="0" xfId="0" applyFont="1"/>
    <xf numFmtId="0" fontId="0" fillId="0" borderId="0" xfId="0" applyAlignment="1">
      <alignment horizontal="left"/>
    </xf>
  </cellXfs>
  <cellStyles count="1">
    <cellStyle name="Normal" xfId="0" builtinId="0"/>
  </cellStyles>
  <dxfs count="539"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0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59996337778862885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numFmt numFmtId="14" formatCode="0.00%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alignment horizontal="left"/>
    </dxf>
    <dxf>
      <alignment horizontal="left"/>
    </dxf>
    <dxf>
      <numFmt numFmtId="14" formatCode="0.00%"/>
    </dxf>
    <dxf>
      <alignment horizontal="left"/>
    </dxf>
    <dxf>
      <alignment horizontal="left"/>
    </dxf>
    <dxf>
      <fill>
        <patternFill patternType="solid">
          <fgColor rgb="FFC6EFCE"/>
          <bgColor rgb="FF000000"/>
        </patternFill>
      </fill>
    </dxf>
    <dxf>
      <fill>
        <patternFill patternType="solid">
          <fgColor rgb="FFFFC7CE"/>
          <bgColor rgb="FF000000"/>
        </patternFill>
      </fill>
    </dxf>
    <dxf>
      <alignment horizontal="left"/>
    </dxf>
    <dxf>
      <alignment horizontal="left"/>
    </dxf>
    <dxf>
      <alignment horizontal="right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2">
    <xsd:schema xmlns:xsd="http://www.w3.org/2001/XMLSchema" xmlns="">
      <xsd:element nillable="true" name="channel">
        <xsd:complexType>
          <xsd:sequence minOccurs="0">
            <xsd:element minOccurs="0" nillable="true" type="xsd:string" name="title" form="unqualified"/>
            <xsd:element minOccurs="0" nillable="true" type="xsd:anyURI" name="link" form="unqualified"/>
            <xsd:element minOccurs="0" nillable="true" type="xsd:anyURI" name="xmlLink" form="unqualified"/>
            <xsd:element minOccurs="0" nillable="true" type="xsd:string" name="description" form="unqualified"/>
            <xsd:element minOccurs="0" nillable="true" type="xsd:string" name="language" form="unqualified"/>
            <xsd:element minOccurs="0" nillable="true" type="xsd:string" name="baseCurrency" form="unqualified"/>
            <xsd:element minOccurs="0" nillable="true" type="xsd:string" name="pubDate" form="unqualified"/>
            <xsd:element minOccurs="0" nillable="true" type="xsd:string" name="lastBuildDate" form="unqualified"/>
            <xsd:element minOccurs="0" maxOccurs="unbounded" nillable="true" name="item" form="unqualified">
              <xsd:complexType>
                <xsd:sequence minOccurs="0">
                  <xsd:element minOccurs="0" nillable="true" type="xsd:string" name="title" form="unqualified"/>
                  <xsd:element minOccurs="0" nillable="true" type="xsd:anyURI" name="link" form="unqualified"/>
                  <xsd:element minOccurs="0" nillable="true" type="xsd:string" name="description" form="unqualified"/>
                  <xsd:element minOccurs="0" nillable="true" type="xsd:string" name="pubDate" form="unqualified"/>
                  <xsd:element minOccurs="0" nillable="true" type="xsd:string" name="baseCurrency" form="unqualified"/>
                  <xsd:element minOccurs="0" nillable="true" type="xsd:string" name="baseName" form="unqualified"/>
                  <xsd:element minOccurs="0" nillable="true" type="xsd:string" name="targetCurrency" form="unqualified"/>
                  <xsd:element minOccurs="0" nillable="true" type="xsd:string" name="targetName" form="unqualified"/>
                  <xsd:element minOccurs="0" nillable="true" type="xsd:string" name="exchangeRate" form="unqualified"/>
                  <xsd:element minOccurs="0" nillable="true" type="xsd:double" name="inverseRate" form="unqualified"/>
                  <xsd:element minOccurs="0" nillable="true" type="xsd:string" name="inverseDescription" form="unqualified"/>
                </xsd:sequence>
              </xsd:complexType>
            </xsd:element>
          </xsd:sequence>
        </xsd:complexType>
      </xsd:element>
    </xsd:schema>
  </Schema>
  <Map ID="2" Name="channel_Map" RootElement="channel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xmlMaps" Target="xmlMap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[StarterBookMaldonado.xlsx]Sheet2!PivotTable1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Number of Successful, Failed, Canceled, and Live Campaigns Per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0-4EAD-9F1E-94BC06CE0B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0-4EAD-9F1E-94BC06CE0B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0-4EAD-9F1E-94BC06CE0B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F0-4EAD-9F1E-94BC06CE0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910847"/>
        <c:axId val="2099910015"/>
      </c:barChart>
      <c:catAx>
        <c:axId val="20999108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5008032755029709"/>
              <c:y val="0.86692118030700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10015"/>
        <c:crosses val="autoZero"/>
        <c:auto val="1"/>
        <c:lblAlgn val="ctr"/>
        <c:lblOffset val="100"/>
        <c:noMultiLvlLbl val="0"/>
      </c:catAx>
      <c:valAx>
        <c:axId val="2099910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0427528675703858E-2"/>
              <c:y val="0.458680578150871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91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[StarterBookMaldonado.xlsx]Sheet3!PivotTable2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Successful,</a:t>
            </a:r>
            <a:r>
              <a:rPr lang="en-US" baseline="0"/>
              <a:t> Failed, Canceled and Live Campaigns Per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C-4D79-BB3A-BE5EB538655D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C-4D79-BB3A-BE5EB538655D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BC-4D79-BB3A-BE5EB538655D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8BC-4D79-BB3A-BE5EB5386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7440079"/>
        <c:axId val="1857443823"/>
      </c:barChart>
      <c:catAx>
        <c:axId val="18574400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>
            <c:manualLayout>
              <c:xMode val="edge"/>
              <c:yMode val="edge"/>
              <c:x val="0.44590613588443651"/>
              <c:y val="0.890064964642677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43823"/>
        <c:crosses val="autoZero"/>
        <c:auto val="1"/>
        <c:lblAlgn val="ctr"/>
        <c:lblOffset val="100"/>
        <c:noMultiLvlLbl val="0"/>
      </c:catAx>
      <c:valAx>
        <c:axId val="185744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8.3636726840474462E-3"/>
              <c:y val="0.404018464091057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440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[StarterBookMaldonado.xlsx]Sheet4!PivotTable3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Number of Successful, Failed, Canceled and Live Campaigns Per Month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69-4845-859E-D3623867E2E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69-4845-859E-D3623867E2E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69-4845-859E-D3623867E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315743"/>
        <c:axId val="2080314911"/>
      </c:lineChart>
      <c:catAx>
        <c:axId val="2080315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Month</a:t>
                </a:r>
              </a:p>
            </c:rich>
          </c:tx>
          <c:layout>
            <c:manualLayout>
              <c:xMode val="edge"/>
              <c:yMode val="edge"/>
              <c:x val="0.44048630459654087"/>
              <c:y val="0.868006542008801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314911"/>
        <c:crosses val="autoZero"/>
        <c:auto val="1"/>
        <c:lblAlgn val="ctr"/>
        <c:lblOffset val="100"/>
        <c:noMultiLvlLbl val="0"/>
      </c:catAx>
      <c:valAx>
        <c:axId val="20803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>
            <c:manualLayout>
              <c:xMode val="edge"/>
              <c:yMode val="edge"/>
              <c:x val="1.0256410256410256E-2"/>
              <c:y val="0.471451213137972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315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B6-4CE5-8DAE-7229B20BADFD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B6-4CE5-8DAE-7229B20BADFD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B6-4CE5-8DAE-7229B20B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2654031"/>
        <c:axId val="1852653199"/>
      </c:lineChart>
      <c:catAx>
        <c:axId val="185265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53199"/>
        <c:crosses val="autoZero"/>
        <c:auto val="1"/>
        <c:lblAlgn val="ctr"/>
        <c:lblOffset val="100"/>
        <c:noMultiLvlLbl val="0"/>
      </c:catAx>
      <c:valAx>
        <c:axId val="185265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6.5693909095739227E-3"/>
              <c:y val="0.411561726827157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5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 Coverted to USD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Sheet8!$F$2:$F$13</c:f>
              <c:numCache>
                <c:formatCode>0%</c:formatCode>
                <c:ptCount val="12"/>
                <c:pt idx="0">
                  <c:v>0.70575221238938057</c:v>
                </c:pt>
                <c:pt idx="1">
                  <c:v>0.65333333333333332</c:v>
                </c:pt>
                <c:pt idx="2">
                  <c:v>0.52884615384615385</c:v>
                </c:pt>
                <c:pt idx="3">
                  <c:v>0.49421965317919075</c:v>
                </c:pt>
                <c:pt idx="4">
                  <c:v>0.45192307692307693</c:v>
                </c:pt>
                <c:pt idx="5">
                  <c:v>0.38194444444444442</c:v>
                </c:pt>
                <c:pt idx="6">
                  <c:v>0.43262411347517732</c:v>
                </c:pt>
                <c:pt idx="7">
                  <c:v>0.4358974358974359</c:v>
                </c:pt>
                <c:pt idx="8">
                  <c:v>0.41666666666666669</c:v>
                </c:pt>
                <c:pt idx="9">
                  <c:v>0.51162790697674421</c:v>
                </c:pt>
                <c:pt idx="10">
                  <c:v>0.34782608695652173</c:v>
                </c:pt>
                <c:pt idx="11">
                  <c:v>0.19230769230769232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5-472C-9867-D3E376C12AF9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Sheet8!$G$2:$G$13</c:f>
              <c:numCache>
                <c:formatCode>0%</c:formatCode>
                <c:ptCount val="12"/>
                <c:pt idx="0">
                  <c:v>0.25442477876106195</c:v>
                </c:pt>
                <c:pt idx="1">
                  <c:v>0.30105263157894735</c:v>
                </c:pt>
                <c:pt idx="2">
                  <c:v>0.39560439560439559</c:v>
                </c:pt>
                <c:pt idx="3">
                  <c:v>0.39884393063583817</c:v>
                </c:pt>
                <c:pt idx="4">
                  <c:v>0.46634615384615385</c:v>
                </c:pt>
                <c:pt idx="5">
                  <c:v>0.49305555555555558</c:v>
                </c:pt>
                <c:pt idx="6">
                  <c:v>0.46099290780141844</c:v>
                </c:pt>
                <c:pt idx="7">
                  <c:v>0.39743589743589741</c:v>
                </c:pt>
                <c:pt idx="8">
                  <c:v>0.46666666666666667</c:v>
                </c:pt>
                <c:pt idx="9">
                  <c:v>0.39534883720930231</c:v>
                </c:pt>
                <c:pt idx="10">
                  <c:v>0.43478260869565216</c:v>
                </c:pt>
                <c:pt idx="11">
                  <c:v>0.57932692307692313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B5-472C-9867-D3E376C12AF9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≥50000</c:v>
                </c:pt>
              </c:strCache>
            </c:strRef>
          </c:cat>
          <c:val>
            <c:numRef>
              <c:f>Sheet8!$H$2:$H$13</c:f>
              <c:numCache>
                <c:formatCode>0%</c:formatCode>
                <c:ptCount val="12"/>
                <c:pt idx="0">
                  <c:v>3.9823008849557522E-2</c:v>
                </c:pt>
                <c:pt idx="1">
                  <c:v>4.5614035087719301E-2</c:v>
                </c:pt>
                <c:pt idx="2">
                  <c:v>7.5549450549450545E-2</c:v>
                </c:pt>
                <c:pt idx="3">
                  <c:v>0.1069364161849711</c:v>
                </c:pt>
                <c:pt idx="4">
                  <c:v>8.1730769230769232E-2</c:v>
                </c:pt>
                <c:pt idx="5">
                  <c:v>0.125</c:v>
                </c:pt>
                <c:pt idx="6">
                  <c:v>0.10638297872340426</c:v>
                </c:pt>
                <c:pt idx="7">
                  <c:v>0.16666666666666666</c:v>
                </c:pt>
                <c:pt idx="8">
                  <c:v>0.11666666666666667</c:v>
                </c:pt>
                <c:pt idx="9">
                  <c:v>9.3023255813953487E-2</c:v>
                </c:pt>
                <c:pt idx="10">
                  <c:v>0.21739130434782608</c:v>
                </c:pt>
                <c:pt idx="11">
                  <c:v>0.22836538461538461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B5-472C-9867-D3E376C12A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4821887"/>
        <c:axId val="234822719"/>
      </c:lineChart>
      <c:catAx>
        <c:axId val="2348218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22719"/>
        <c:crosses val="autoZero"/>
        <c:auto val="1"/>
        <c:lblAlgn val="ctr"/>
        <c:lblOffset val="100"/>
        <c:noMultiLvlLbl val="0"/>
      </c:catAx>
      <c:valAx>
        <c:axId val="23482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[StarterBookMaldonado.xlsx]Sheet9!PivotTable5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Conditional Row Percentages of Successful, Failed, Canceled and Live Campaigns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Sheet9!$I$3:$I$4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Sheet9!$I$5:$I$14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33-4B4C-871D-75EACE9591EF}"/>
            </c:ext>
          </c:extLst>
        </c:ser>
        <c:ser>
          <c:idx val="1"/>
          <c:order val="1"/>
          <c:tx>
            <c:strRef>
              <c:f>Sheet9!$J$3:$J$4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Sheet9!$J$5:$J$14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33-4B4C-871D-75EACE9591EF}"/>
            </c:ext>
          </c:extLst>
        </c:ser>
        <c:ser>
          <c:idx val="2"/>
          <c:order val="2"/>
          <c:tx>
            <c:strRef>
              <c:f>Sheet9!$K$3:$K$4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Sheet9!$K$5:$K$14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33-4B4C-871D-75EACE9591EF}"/>
            </c:ext>
          </c:extLst>
        </c:ser>
        <c:ser>
          <c:idx val="3"/>
          <c:order val="3"/>
          <c:tx>
            <c:strRef>
              <c:f>Sheet9!$L$3:$L$4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Sheet9!$H$5:$H$14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Sheet9!$L$5:$L$14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33-4B4C-871D-75EACE959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3151567"/>
        <c:axId val="223155311"/>
      </c:barChart>
      <c:catAx>
        <c:axId val="2231515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6124549166803319"/>
              <c:y val="0.865479659592261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55311"/>
        <c:crosses val="autoZero"/>
        <c:auto val="1"/>
        <c:lblAlgn val="ctr"/>
        <c:lblOffset val="100"/>
        <c:noMultiLvlLbl val="0"/>
      </c:catAx>
      <c:valAx>
        <c:axId val="223155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layout>
            <c:manualLayout>
              <c:xMode val="edge"/>
              <c:yMode val="edge"/>
              <c:x val="1.0770279583101134E-2"/>
              <c:y val="0.428276524725097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15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[StarterBookMaldonado.xlsx]Sheet10!PivotTable7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Conditional Row Percentages</a:t>
            </a:r>
            <a:r>
              <a:rPr lang="en-US" baseline="0"/>
              <a:t> of Successful, Failed, Canceled and Live Campaigns Per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Sheet10!$J$4:$J$5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Sheet10!$I$6:$I$47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Sheet10!$J$6:$J$47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0.875</c:v>
                </c:pt>
                <c:pt idx="14">
                  <c:v>0</c:v>
                </c:pt>
                <c:pt idx="15">
                  <c:v>0.45</c:v>
                </c:pt>
                <c:pt idx="16">
                  <c:v>1</c:v>
                </c:pt>
                <c:pt idx="17">
                  <c:v>0</c:v>
                </c:pt>
                <c:pt idx="18">
                  <c:v>0.42857142857142855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0.64375000000000004</c:v>
                </c:pt>
                <c:pt idx="23">
                  <c:v>0</c:v>
                </c:pt>
                <c:pt idx="24">
                  <c:v>0.651031894934334</c:v>
                </c:pt>
                <c:pt idx="25">
                  <c:v>1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0.85</c:v>
                </c:pt>
                <c:pt idx="32">
                  <c:v>0.66666666666666663</c:v>
                </c:pt>
                <c:pt idx="33">
                  <c:v>0.45454545454545453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0.1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52-4491-8F7A-243596A8B923}"/>
            </c:ext>
          </c:extLst>
        </c:ser>
        <c:ser>
          <c:idx val="1"/>
          <c:order val="1"/>
          <c:tx>
            <c:strRef>
              <c:f>Sheet10!$K$4:$K$5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Sheet10!$I$6:$I$47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Sheet10!$K$6:$K$47</c:f>
              <c:numCache>
                <c:formatCode>0.00%</c:formatCode>
                <c:ptCount val="4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0.66666666666666663</c:v>
                </c:pt>
                <c:pt idx="9">
                  <c:v>1</c:v>
                </c:pt>
                <c:pt idx="10">
                  <c:v>0.8571428571428571</c:v>
                </c:pt>
                <c:pt idx="11">
                  <c:v>1</c:v>
                </c:pt>
                <c:pt idx="12">
                  <c:v>0</c:v>
                </c:pt>
                <c:pt idx="13">
                  <c:v>0.125</c:v>
                </c:pt>
                <c:pt idx="14">
                  <c:v>1</c:v>
                </c:pt>
                <c:pt idx="15">
                  <c:v>0.55000000000000004</c:v>
                </c:pt>
                <c:pt idx="16">
                  <c:v>0</c:v>
                </c:pt>
                <c:pt idx="17">
                  <c:v>1</c:v>
                </c:pt>
                <c:pt idx="18">
                  <c:v>0.42857142857142855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0.35625000000000001</c:v>
                </c:pt>
                <c:pt idx="23">
                  <c:v>1</c:v>
                </c:pt>
                <c:pt idx="24">
                  <c:v>0.33114446529080677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3.3333333333333333E-2</c:v>
                </c:pt>
                <c:pt idx="33">
                  <c:v>0.42780748663101603</c:v>
                </c:pt>
                <c:pt idx="34">
                  <c:v>0</c:v>
                </c:pt>
                <c:pt idx="35">
                  <c:v>0</c:v>
                </c:pt>
                <c:pt idx="36">
                  <c:v>0.82456140350877194</c:v>
                </c:pt>
                <c:pt idx="37">
                  <c:v>1</c:v>
                </c:pt>
                <c:pt idx="38">
                  <c:v>0.6</c:v>
                </c:pt>
                <c:pt idx="39">
                  <c:v>0.375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52-4491-8F7A-243596A8B923}"/>
            </c:ext>
          </c:extLst>
        </c:ser>
        <c:ser>
          <c:idx val="2"/>
          <c:order val="2"/>
          <c:tx>
            <c:strRef>
              <c:f>Sheet10!$L$4:$L$5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Sheet10!$I$6:$I$47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Sheet10!$L$6:$L$47</c:f>
              <c:numCache>
                <c:formatCode>0.00%</c:formatCode>
                <c:ptCount val="4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0.14285714285714285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0.14285714285714285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0.3</c:v>
                </c:pt>
                <c:pt idx="33">
                  <c:v>9.0909090909090912E-2</c:v>
                </c:pt>
                <c:pt idx="34">
                  <c:v>0</c:v>
                </c:pt>
                <c:pt idx="35">
                  <c:v>0</c:v>
                </c:pt>
                <c:pt idx="36">
                  <c:v>0.17543859649122806</c:v>
                </c:pt>
                <c:pt idx="37">
                  <c:v>0</c:v>
                </c:pt>
                <c:pt idx="38">
                  <c:v>0.3</c:v>
                </c:pt>
                <c:pt idx="39">
                  <c:v>0.625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52-4491-8F7A-243596A8B923}"/>
            </c:ext>
          </c:extLst>
        </c:ser>
        <c:ser>
          <c:idx val="3"/>
          <c:order val="3"/>
          <c:tx>
            <c:strRef>
              <c:f>Sheet10!$M$4:$M$5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Sheet10!$I$6:$I$47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Sheet10!$M$6:$M$47</c:f>
              <c:numCache>
                <c:formatCode>0.00%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0.33333333333333331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1.7823639774859287E-2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0.15</c:v>
                </c:pt>
                <c:pt idx="32">
                  <c:v>0</c:v>
                </c:pt>
                <c:pt idx="33">
                  <c:v>2.6737967914438502E-2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52-4491-8F7A-243596A8B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655695"/>
        <c:axId val="1852657359"/>
      </c:barChart>
      <c:catAx>
        <c:axId val="18526556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57359"/>
        <c:crosses val="autoZero"/>
        <c:auto val="1"/>
        <c:lblAlgn val="ctr"/>
        <c:lblOffset val="100"/>
        <c:noMultiLvlLbl val="0"/>
      </c:catAx>
      <c:valAx>
        <c:axId val="185265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65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Backers versus Average Donation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Successful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Sheet11!$G:$G</c:f>
              <c:strCache>
                <c:ptCount val="2186"/>
                <c:pt idx="0">
                  <c:v>backers_count</c:v>
                </c:pt>
                <c:pt idx="1">
                  <c:v>182</c:v>
                </c:pt>
                <c:pt idx="2">
                  <c:v>79</c:v>
                </c:pt>
                <c:pt idx="3">
                  <c:v>35</c:v>
                </c:pt>
                <c:pt idx="4">
                  <c:v>150</c:v>
                </c:pt>
                <c:pt idx="5">
                  <c:v>284</c:v>
                </c:pt>
                <c:pt idx="6">
                  <c:v>47</c:v>
                </c:pt>
                <c:pt idx="7">
                  <c:v>58</c:v>
                </c:pt>
                <c:pt idx="8">
                  <c:v>57</c:v>
                </c:pt>
                <c:pt idx="9">
                  <c:v>12</c:v>
                </c:pt>
                <c:pt idx="10">
                  <c:v>20</c:v>
                </c:pt>
                <c:pt idx="11">
                  <c:v>19</c:v>
                </c:pt>
                <c:pt idx="12">
                  <c:v>75</c:v>
                </c:pt>
                <c:pt idx="13">
                  <c:v>827</c:v>
                </c:pt>
                <c:pt idx="14">
                  <c:v>51</c:v>
                </c:pt>
                <c:pt idx="15">
                  <c:v>41</c:v>
                </c:pt>
                <c:pt idx="16">
                  <c:v>98</c:v>
                </c:pt>
                <c:pt idx="17">
                  <c:v>70</c:v>
                </c:pt>
                <c:pt idx="18">
                  <c:v>36</c:v>
                </c:pt>
                <c:pt idx="19">
                  <c:v>342</c:v>
                </c:pt>
                <c:pt idx="20">
                  <c:v>22</c:v>
                </c:pt>
                <c:pt idx="21">
                  <c:v>25</c:v>
                </c:pt>
                <c:pt idx="22">
                  <c:v>101</c:v>
                </c:pt>
                <c:pt idx="23">
                  <c:v>8</c:v>
                </c:pt>
                <c:pt idx="24">
                  <c:v>23</c:v>
                </c:pt>
                <c:pt idx="25">
                  <c:v>574</c:v>
                </c:pt>
                <c:pt idx="26">
                  <c:v>14</c:v>
                </c:pt>
                <c:pt idx="27">
                  <c:v>19</c:v>
                </c:pt>
                <c:pt idx="28">
                  <c:v>150</c:v>
                </c:pt>
                <c:pt idx="29">
                  <c:v>71</c:v>
                </c:pt>
                <c:pt idx="30">
                  <c:v>117</c:v>
                </c:pt>
                <c:pt idx="31">
                  <c:v>53</c:v>
                </c:pt>
                <c:pt idx="32">
                  <c:v>1</c:v>
                </c:pt>
                <c:pt idx="33">
                  <c:v>89</c:v>
                </c:pt>
                <c:pt idx="34">
                  <c:v>64</c:v>
                </c:pt>
                <c:pt idx="35">
                  <c:v>68</c:v>
                </c:pt>
                <c:pt idx="36">
                  <c:v>28</c:v>
                </c:pt>
                <c:pt idx="37">
                  <c:v>44</c:v>
                </c:pt>
                <c:pt idx="38">
                  <c:v>253</c:v>
                </c:pt>
                <c:pt idx="39">
                  <c:v>66</c:v>
                </c:pt>
                <c:pt idx="40">
                  <c:v>217</c:v>
                </c:pt>
                <c:pt idx="41">
                  <c:v>16</c:v>
                </c:pt>
                <c:pt idx="42">
                  <c:v>19</c:v>
                </c:pt>
                <c:pt idx="43">
                  <c:v>169</c:v>
                </c:pt>
                <c:pt idx="44">
                  <c:v>263</c:v>
                </c:pt>
                <c:pt idx="45">
                  <c:v>15</c:v>
                </c:pt>
                <c:pt idx="46">
                  <c:v>61</c:v>
                </c:pt>
                <c:pt idx="47">
                  <c:v>45</c:v>
                </c:pt>
                <c:pt idx="48">
                  <c:v>70</c:v>
                </c:pt>
                <c:pt idx="49">
                  <c:v>38</c:v>
                </c:pt>
                <c:pt idx="50">
                  <c:v>87</c:v>
                </c:pt>
                <c:pt idx="51">
                  <c:v>22</c:v>
                </c:pt>
                <c:pt idx="52">
                  <c:v>119</c:v>
                </c:pt>
                <c:pt idx="53">
                  <c:v>52</c:v>
                </c:pt>
                <c:pt idx="54">
                  <c:v>117</c:v>
                </c:pt>
                <c:pt idx="55">
                  <c:v>52</c:v>
                </c:pt>
                <c:pt idx="56">
                  <c:v>86</c:v>
                </c:pt>
                <c:pt idx="57">
                  <c:v>174</c:v>
                </c:pt>
                <c:pt idx="58">
                  <c:v>69</c:v>
                </c:pt>
                <c:pt idx="59">
                  <c:v>75</c:v>
                </c:pt>
                <c:pt idx="60">
                  <c:v>33</c:v>
                </c:pt>
                <c:pt idx="61">
                  <c:v>108</c:v>
                </c:pt>
                <c:pt idx="62">
                  <c:v>23</c:v>
                </c:pt>
                <c:pt idx="63">
                  <c:v>48</c:v>
                </c:pt>
                <c:pt idx="64">
                  <c:v>64</c:v>
                </c:pt>
                <c:pt idx="65">
                  <c:v>24</c:v>
                </c:pt>
                <c:pt idx="66">
                  <c:v>57</c:v>
                </c:pt>
                <c:pt idx="67">
                  <c:v>26</c:v>
                </c:pt>
                <c:pt idx="68">
                  <c:v>20</c:v>
                </c:pt>
                <c:pt idx="69">
                  <c:v>36</c:v>
                </c:pt>
                <c:pt idx="70">
                  <c:v>178</c:v>
                </c:pt>
                <c:pt idx="71">
                  <c:v>17</c:v>
                </c:pt>
                <c:pt idx="72">
                  <c:v>32</c:v>
                </c:pt>
                <c:pt idx="73">
                  <c:v>41</c:v>
                </c:pt>
                <c:pt idx="74">
                  <c:v>18</c:v>
                </c:pt>
                <c:pt idx="75">
                  <c:v>29</c:v>
                </c:pt>
                <c:pt idx="76">
                  <c:v>47</c:v>
                </c:pt>
                <c:pt idx="77">
                  <c:v>15</c:v>
                </c:pt>
                <c:pt idx="78">
                  <c:v>26</c:v>
                </c:pt>
                <c:pt idx="79">
                  <c:v>35</c:v>
                </c:pt>
                <c:pt idx="80">
                  <c:v>41</c:v>
                </c:pt>
                <c:pt idx="81">
                  <c:v>47</c:v>
                </c:pt>
                <c:pt idx="82">
                  <c:v>28</c:v>
                </c:pt>
                <c:pt idx="83">
                  <c:v>100</c:v>
                </c:pt>
                <c:pt idx="84">
                  <c:v>13</c:v>
                </c:pt>
                <c:pt idx="85">
                  <c:v>7</c:v>
                </c:pt>
                <c:pt idx="86">
                  <c:v>21</c:v>
                </c:pt>
                <c:pt idx="87">
                  <c:v>17</c:v>
                </c:pt>
                <c:pt idx="88">
                  <c:v>25</c:v>
                </c:pt>
                <c:pt idx="89">
                  <c:v>60</c:v>
                </c:pt>
                <c:pt idx="90">
                  <c:v>56</c:v>
                </c:pt>
                <c:pt idx="91">
                  <c:v>16</c:v>
                </c:pt>
                <c:pt idx="92">
                  <c:v>46</c:v>
                </c:pt>
                <c:pt idx="93">
                  <c:v>43</c:v>
                </c:pt>
                <c:pt idx="94">
                  <c:v>15</c:v>
                </c:pt>
                <c:pt idx="95">
                  <c:v>12</c:v>
                </c:pt>
                <c:pt idx="96">
                  <c:v>21</c:v>
                </c:pt>
                <c:pt idx="97">
                  <c:v>34</c:v>
                </c:pt>
                <c:pt idx="98">
                  <c:v>8</c:v>
                </c:pt>
                <c:pt idx="99">
                  <c:v>60</c:v>
                </c:pt>
                <c:pt idx="100">
                  <c:v>39</c:v>
                </c:pt>
                <c:pt idx="101">
                  <c:v>26</c:v>
                </c:pt>
                <c:pt idx="102">
                  <c:v>35</c:v>
                </c:pt>
                <c:pt idx="103">
                  <c:v>65</c:v>
                </c:pt>
                <c:pt idx="104">
                  <c:v>49</c:v>
                </c:pt>
                <c:pt idx="105">
                  <c:v>10</c:v>
                </c:pt>
                <c:pt idx="106">
                  <c:v>60</c:v>
                </c:pt>
                <c:pt idx="107">
                  <c:v>27</c:v>
                </c:pt>
                <c:pt idx="108">
                  <c:v>69</c:v>
                </c:pt>
                <c:pt idx="109">
                  <c:v>47</c:v>
                </c:pt>
                <c:pt idx="110">
                  <c:v>47</c:v>
                </c:pt>
                <c:pt idx="111">
                  <c:v>26</c:v>
                </c:pt>
                <c:pt idx="112">
                  <c:v>53</c:v>
                </c:pt>
                <c:pt idx="113">
                  <c:v>81</c:v>
                </c:pt>
                <c:pt idx="114">
                  <c:v>78</c:v>
                </c:pt>
                <c:pt idx="115">
                  <c:v>35</c:v>
                </c:pt>
                <c:pt idx="116">
                  <c:v>22</c:v>
                </c:pt>
                <c:pt idx="117">
                  <c:v>57</c:v>
                </c:pt>
                <c:pt idx="118">
                  <c:v>27</c:v>
                </c:pt>
                <c:pt idx="119">
                  <c:v>39</c:v>
                </c:pt>
                <c:pt idx="120">
                  <c:v>37</c:v>
                </c:pt>
                <c:pt idx="121">
                  <c:v>137</c:v>
                </c:pt>
                <c:pt idx="122">
                  <c:v>376</c:v>
                </c:pt>
                <c:pt idx="123">
                  <c:v>202</c:v>
                </c:pt>
                <c:pt idx="124">
                  <c:v>328</c:v>
                </c:pt>
                <c:pt idx="125">
                  <c:v>84</c:v>
                </c:pt>
                <c:pt idx="126">
                  <c:v>96</c:v>
                </c:pt>
                <c:pt idx="127">
                  <c:v>223</c:v>
                </c:pt>
                <c:pt idx="128">
                  <c:v>62</c:v>
                </c:pt>
                <c:pt idx="129">
                  <c:v>146</c:v>
                </c:pt>
                <c:pt idx="130">
                  <c:v>235</c:v>
                </c:pt>
                <c:pt idx="131">
                  <c:v>437</c:v>
                </c:pt>
                <c:pt idx="132">
                  <c:v>77</c:v>
                </c:pt>
                <c:pt idx="133">
                  <c:v>108</c:v>
                </c:pt>
                <c:pt idx="134">
                  <c:v>7</c:v>
                </c:pt>
                <c:pt idx="135">
                  <c:v>314</c:v>
                </c:pt>
                <c:pt idx="136">
                  <c:v>188</c:v>
                </c:pt>
                <c:pt idx="137">
                  <c:v>275</c:v>
                </c:pt>
                <c:pt idx="138">
                  <c:v>560</c:v>
                </c:pt>
                <c:pt idx="139">
                  <c:v>688</c:v>
                </c:pt>
                <c:pt idx="140">
                  <c:v>942</c:v>
                </c:pt>
                <c:pt idx="141">
                  <c:v>88</c:v>
                </c:pt>
                <c:pt idx="142">
                  <c:v>220</c:v>
                </c:pt>
                <c:pt idx="143">
                  <c:v>145</c:v>
                </c:pt>
                <c:pt idx="144">
                  <c:v>963</c:v>
                </c:pt>
                <c:pt idx="145">
                  <c:v>91</c:v>
                </c:pt>
                <c:pt idx="146">
                  <c:v>58</c:v>
                </c:pt>
                <c:pt idx="147">
                  <c:v>36</c:v>
                </c:pt>
                <c:pt idx="148">
                  <c:v>165</c:v>
                </c:pt>
                <c:pt idx="149">
                  <c:v>111</c:v>
                </c:pt>
                <c:pt idx="150">
                  <c:v>1596</c:v>
                </c:pt>
                <c:pt idx="151">
                  <c:v>61</c:v>
                </c:pt>
                <c:pt idx="152">
                  <c:v>287</c:v>
                </c:pt>
                <c:pt idx="153">
                  <c:v>65</c:v>
                </c:pt>
                <c:pt idx="154">
                  <c:v>118</c:v>
                </c:pt>
                <c:pt idx="155">
                  <c:v>113</c:v>
                </c:pt>
                <c:pt idx="156">
                  <c:v>332</c:v>
                </c:pt>
                <c:pt idx="157">
                  <c:v>62</c:v>
                </c:pt>
                <c:pt idx="158">
                  <c:v>951</c:v>
                </c:pt>
                <c:pt idx="159">
                  <c:v>415</c:v>
                </c:pt>
                <c:pt idx="160">
                  <c:v>305</c:v>
                </c:pt>
                <c:pt idx="161">
                  <c:v>2139</c:v>
                </c:pt>
                <c:pt idx="162">
                  <c:v>79</c:v>
                </c:pt>
                <c:pt idx="163">
                  <c:v>179</c:v>
                </c:pt>
                <c:pt idx="164">
                  <c:v>202</c:v>
                </c:pt>
                <c:pt idx="165">
                  <c:v>760</c:v>
                </c:pt>
                <c:pt idx="166">
                  <c:v>563</c:v>
                </c:pt>
                <c:pt idx="167">
                  <c:v>135</c:v>
                </c:pt>
                <c:pt idx="168">
                  <c:v>290</c:v>
                </c:pt>
                <c:pt idx="169">
                  <c:v>447</c:v>
                </c:pt>
                <c:pt idx="170">
                  <c:v>232</c:v>
                </c:pt>
                <c:pt idx="171">
                  <c:v>168</c:v>
                </c:pt>
                <c:pt idx="172">
                  <c:v>128</c:v>
                </c:pt>
                <c:pt idx="173">
                  <c:v>493</c:v>
                </c:pt>
                <c:pt idx="174">
                  <c:v>131</c:v>
                </c:pt>
                <c:pt idx="175">
                  <c:v>50</c:v>
                </c:pt>
                <c:pt idx="176">
                  <c:v>665</c:v>
                </c:pt>
                <c:pt idx="177">
                  <c:v>129</c:v>
                </c:pt>
                <c:pt idx="178">
                  <c:v>142</c:v>
                </c:pt>
                <c:pt idx="179">
                  <c:v>2436</c:v>
                </c:pt>
                <c:pt idx="180">
                  <c:v>244</c:v>
                </c:pt>
                <c:pt idx="181">
                  <c:v>298</c:v>
                </c:pt>
                <c:pt idx="182">
                  <c:v>251</c:v>
                </c:pt>
                <c:pt idx="183">
                  <c:v>108</c:v>
                </c:pt>
                <c:pt idx="184">
                  <c:v>82</c:v>
                </c:pt>
                <c:pt idx="185">
                  <c:v>74</c:v>
                </c:pt>
                <c:pt idx="186">
                  <c:v>189</c:v>
                </c:pt>
                <c:pt idx="187">
                  <c:v>80</c:v>
                </c:pt>
                <c:pt idx="188">
                  <c:v>576</c:v>
                </c:pt>
                <c:pt idx="189">
                  <c:v>202</c:v>
                </c:pt>
                <c:pt idx="190">
                  <c:v>238</c:v>
                </c:pt>
                <c:pt idx="191">
                  <c:v>36</c:v>
                </c:pt>
                <c:pt idx="192">
                  <c:v>150</c:v>
                </c:pt>
                <c:pt idx="193">
                  <c:v>146</c:v>
                </c:pt>
                <c:pt idx="194">
                  <c:v>222</c:v>
                </c:pt>
                <c:pt idx="195">
                  <c:v>120</c:v>
                </c:pt>
                <c:pt idx="196">
                  <c:v>126</c:v>
                </c:pt>
                <c:pt idx="197">
                  <c:v>158</c:v>
                </c:pt>
                <c:pt idx="198">
                  <c:v>316</c:v>
                </c:pt>
                <c:pt idx="199">
                  <c:v>284</c:v>
                </c:pt>
                <c:pt idx="200">
                  <c:v>51</c:v>
                </c:pt>
                <c:pt idx="201">
                  <c:v>158</c:v>
                </c:pt>
                <c:pt idx="202">
                  <c:v>337</c:v>
                </c:pt>
                <c:pt idx="203">
                  <c:v>186</c:v>
                </c:pt>
                <c:pt idx="204">
                  <c:v>58</c:v>
                </c:pt>
                <c:pt idx="205">
                  <c:v>82</c:v>
                </c:pt>
                <c:pt idx="206">
                  <c:v>736</c:v>
                </c:pt>
                <c:pt idx="207">
                  <c:v>1151</c:v>
                </c:pt>
                <c:pt idx="208">
                  <c:v>34</c:v>
                </c:pt>
                <c:pt idx="209">
                  <c:v>498</c:v>
                </c:pt>
                <c:pt idx="210">
                  <c:v>167</c:v>
                </c:pt>
                <c:pt idx="211">
                  <c:v>340</c:v>
                </c:pt>
                <c:pt idx="212">
                  <c:v>438</c:v>
                </c:pt>
                <c:pt idx="213">
                  <c:v>555</c:v>
                </c:pt>
                <c:pt idx="214">
                  <c:v>266</c:v>
                </c:pt>
                <c:pt idx="215">
                  <c:v>69</c:v>
                </c:pt>
                <c:pt idx="216">
                  <c:v>80</c:v>
                </c:pt>
                <c:pt idx="217">
                  <c:v>493</c:v>
                </c:pt>
                <c:pt idx="218">
                  <c:v>31</c:v>
                </c:pt>
                <c:pt idx="219">
                  <c:v>236</c:v>
                </c:pt>
                <c:pt idx="220">
                  <c:v>89</c:v>
                </c:pt>
                <c:pt idx="221">
                  <c:v>299</c:v>
                </c:pt>
                <c:pt idx="222">
                  <c:v>55</c:v>
                </c:pt>
                <c:pt idx="223">
                  <c:v>325</c:v>
                </c:pt>
                <c:pt idx="224">
                  <c:v>524</c:v>
                </c:pt>
                <c:pt idx="225">
                  <c:v>285</c:v>
                </c:pt>
                <c:pt idx="226">
                  <c:v>179</c:v>
                </c:pt>
                <c:pt idx="227">
                  <c:v>188</c:v>
                </c:pt>
                <c:pt idx="228">
                  <c:v>379</c:v>
                </c:pt>
                <c:pt idx="229">
                  <c:v>119</c:v>
                </c:pt>
                <c:pt idx="230">
                  <c:v>167</c:v>
                </c:pt>
                <c:pt idx="231">
                  <c:v>221</c:v>
                </c:pt>
                <c:pt idx="232">
                  <c:v>964</c:v>
                </c:pt>
                <c:pt idx="233">
                  <c:v>286</c:v>
                </c:pt>
                <c:pt idx="234">
                  <c:v>613</c:v>
                </c:pt>
                <c:pt idx="235">
                  <c:v>29</c:v>
                </c:pt>
                <c:pt idx="236">
                  <c:v>165</c:v>
                </c:pt>
                <c:pt idx="237">
                  <c:v>97</c:v>
                </c:pt>
                <c:pt idx="238">
                  <c:v>303</c:v>
                </c:pt>
                <c:pt idx="239">
                  <c:v>267</c:v>
                </c:pt>
                <c:pt idx="240">
                  <c:v>302</c:v>
                </c:pt>
                <c:pt idx="241">
                  <c:v>87</c:v>
                </c:pt>
                <c:pt idx="242">
                  <c:v>354</c:v>
                </c:pt>
                <c:pt idx="243">
                  <c:v>86</c:v>
                </c:pt>
                <c:pt idx="244">
                  <c:v>26</c:v>
                </c:pt>
                <c:pt idx="245">
                  <c:v>113</c:v>
                </c:pt>
                <c:pt idx="246">
                  <c:v>65</c:v>
                </c:pt>
                <c:pt idx="247">
                  <c:v>134</c:v>
                </c:pt>
                <c:pt idx="248">
                  <c:v>119</c:v>
                </c:pt>
                <c:pt idx="249">
                  <c:v>159</c:v>
                </c:pt>
                <c:pt idx="250">
                  <c:v>167</c:v>
                </c:pt>
                <c:pt idx="251">
                  <c:v>43</c:v>
                </c:pt>
                <c:pt idx="252">
                  <c:v>1062</c:v>
                </c:pt>
                <c:pt idx="253">
                  <c:v>9</c:v>
                </c:pt>
                <c:pt idx="254">
                  <c:v>89</c:v>
                </c:pt>
                <c:pt idx="255">
                  <c:v>174</c:v>
                </c:pt>
                <c:pt idx="256">
                  <c:v>14</c:v>
                </c:pt>
                <c:pt idx="257">
                  <c:v>48</c:v>
                </c:pt>
                <c:pt idx="258">
                  <c:v>133</c:v>
                </c:pt>
                <c:pt idx="259">
                  <c:v>83</c:v>
                </c:pt>
                <c:pt idx="260">
                  <c:v>149</c:v>
                </c:pt>
                <c:pt idx="261">
                  <c:v>49</c:v>
                </c:pt>
                <c:pt idx="262">
                  <c:v>251</c:v>
                </c:pt>
                <c:pt idx="263">
                  <c:v>22</c:v>
                </c:pt>
                <c:pt idx="264">
                  <c:v>48</c:v>
                </c:pt>
                <c:pt idx="265">
                  <c:v>383</c:v>
                </c:pt>
                <c:pt idx="266">
                  <c:v>237</c:v>
                </c:pt>
                <c:pt idx="267">
                  <c:v>13</c:v>
                </c:pt>
                <c:pt idx="268">
                  <c:v>562</c:v>
                </c:pt>
                <c:pt idx="269">
                  <c:v>71</c:v>
                </c:pt>
                <c:pt idx="270">
                  <c:v>1510</c:v>
                </c:pt>
                <c:pt idx="271">
                  <c:v>14</c:v>
                </c:pt>
                <c:pt idx="272">
                  <c:v>193</c:v>
                </c:pt>
                <c:pt idx="273">
                  <c:v>206</c:v>
                </c:pt>
                <c:pt idx="274">
                  <c:v>351</c:v>
                </c:pt>
                <c:pt idx="275">
                  <c:v>50</c:v>
                </c:pt>
                <c:pt idx="276">
                  <c:v>184</c:v>
                </c:pt>
                <c:pt idx="277">
                  <c:v>196</c:v>
                </c:pt>
                <c:pt idx="278">
                  <c:v>229</c:v>
                </c:pt>
                <c:pt idx="279">
                  <c:v>67</c:v>
                </c:pt>
                <c:pt idx="280">
                  <c:v>95</c:v>
                </c:pt>
                <c:pt idx="281">
                  <c:v>62</c:v>
                </c:pt>
                <c:pt idx="282">
                  <c:v>73</c:v>
                </c:pt>
                <c:pt idx="283">
                  <c:v>43</c:v>
                </c:pt>
                <c:pt idx="284">
                  <c:v>70</c:v>
                </c:pt>
                <c:pt idx="285">
                  <c:v>271</c:v>
                </c:pt>
                <c:pt idx="286">
                  <c:v>55</c:v>
                </c:pt>
                <c:pt idx="287">
                  <c:v>35</c:v>
                </c:pt>
                <c:pt idx="288">
                  <c:v>22</c:v>
                </c:pt>
                <c:pt idx="289">
                  <c:v>38</c:v>
                </c:pt>
                <c:pt idx="290">
                  <c:v>15</c:v>
                </c:pt>
                <c:pt idx="291">
                  <c:v>7</c:v>
                </c:pt>
                <c:pt idx="292">
                  <c:v>241</c:v>
                </c:pt>
                <c:pt idx="293">
                  <c:v>55</c:v>
                </c:pt>
                <c:pt idx="294">
                  <c:v>171</c:v>
                </c:pt>
                <c:pt idx="295">
                  <c:v>208</c:v>
                </c:pt>
                <c:pt idx="296">
                  <c:v>21</c:v>
                </c:pt>
                <c:pt idx="297">
                  <c:v>25</c:v>
                </c:pt>
                <c:pt idx="298">
                  <c:v>52</c:v>
                </c:pt>
                <c:pt idx="299">
                  <c:v>104</c:v>
                </c:pt>
                <c:pt idx="300">
                  <c:v>73</c:v>
                </c:pt>
                <c:pt idx="301">
                  <c:v>34</c:v>
                </c:pt>
                <c:pt idx="302">
                  <c:v>56</c:v>
                </c:pt>
                <c:pt idx="303">
                  <c:v>31</c:v>
                </c:pt>
                <c:pt idx="304">
                  <c:v>84</c:v>
                </c:pt>
                <c:pt idx="305">
                  <c:v>130</c:v>
                </c:pt>
                <c:pt idx="306">
                  <c:v>12</c:v>
                </c:pt>
                <c:pt idx="307">
                  <c:v>23</c:v>
                </c:pt>
                <c:pt idx="308">
                  <c:v>158</c:v>
                </c:pt>
                <c:pt idx="309">
                  <c:v>30</c:v>
                </c:pt>
                <c:pt idx="310">
                  <c:v>18</c:v>
                </c:pt>
                <c:pt idx="311">
                  <c:v>29</c:v>
                </c:pt>
                <c:pt idx="312">
                  <c:v>31</c:v>
                </c:pt>
                <c:pt idx="313">
                  <c:v>173</c:v>
                </c:pt>
                <c:pt idx="314">
                  <c:v>17</c:v>
                </c:pt>
                <c:pt idx="315">
                  <c:v>48</c:v>
                </c:pt>
                <c:pt idx="316">
                  <c:v>59</c:v>
                </c:pt>
                <c:pt idx="317">
                  <c:v>39</c:v>
                </c:pt>
                <c:pt idx="318">
                  <c:v>59</c:v>
                </c:pt>
                <c:pt idx="319">
                  <c:v>60</c:v>
                </c:pt>
                <c:pt idx="320">
                  <c:v>20</c:v>
                </c:pt>
                <c:pt idx="321">
                  <c:v>2</c:v>
                </c:pt>
                <c:pt idx="322">
                  <c:v>315</c:v>
                </c:pt>
                <c:pt idx="323">
                  <c:v>2174</c:v>
                </c:pt>
                <c:pt idx="324">
                  <c:v>152</c:v>
                </c:pt>
                <c:pt idx="325">
                  <c:v>1021</c:v>
                </c:pt>
                <c:pt idx="326">
                  <c:v>237</c:v>
                </c:pt>
                <c:pt idx="327">
                  <c:v>27</c:v>
                </c:pt>
                <c:pt idx="328">
                  <c:v>17</c:v>
                </c:pt>
                <c:pt idx="329">
                  <c:v>27</c:v>
                </c:pt>
                <c:pt idx="330">
                  <c:v>82</c:v>
                </c:pt>
                <c:pt idx="331">
                  <c:v>48</c:v>
                </c:pt>
                <c:pt idx="332">
                  <c:v>105</c:v>
                </c:pt>
                <c:pt idx="333">
                  <c:v>28</c:v>
                </c:pt>
                <c:pt idx="334">
                  <c:v>1107</c:v>
                </c:pt>
                <c:pt idx="335">
                  <c:v>1013</c:v>
                </c:pt>
                <c:pt idx="336">
                  <c:v>274</c:v>
                </c:pt>
                <c:pt idx="337">
                  <c:v>87</c:v>
                </c:pt>
                <c:pt idx="338">
                  <c:v>99</c:v>
                </c:pt>
                <c:pt idx="339">
                  <c:v>276</c:v>
                </c:pt>
                <c:pt idx="340">
                  <c:v>21</c:v>
                </c:pt>
                <c:pt idx="341">
                  <c:v>41</c:v>
                </c:pt>
                <c:pt idx="342">
                  <c:v>119</c:v>
                </c:pt>
                <c:pt idx="343">
                  <c:v>153</c:v>
                </c:pt>
                <c:pt idx="344">
                  <c:v>100</c:v>
                </c:pt>
                <c:pt idx="345">
                  <c:v>143</c:v>
                </c:pt>
                <c:pt idx="346">
                  <c:v>140</c:v>
                </c:pt>
                <c:pt idx="347">
                  <c:v>35</c:v>
                </c:pt>
                <c:pt idx="348">
                  <c:v>149</c:v>
                </c:pt>
                <c:pt idx="349">
                  <c:v>130</c:v>
                </c:pt>
                <c:pt idx="350">
                  <c:v>120</c:v>
                </c:pt>
                <c:pt idx="351">
                  <c:v>265</c:v>
                </c:pt>
                <c:pt idx="352">
                  <c:v>71</c:v>
                </c:pt>
                <c:pt idx="353">
                  <c:v>13</c:v>
                </c:pt>
                <c:pt idx="354">
                  <c:v>169</c:v>
                </c:pt>
                <c:pt idx="355">
                  <c:v>57</c:v>
                </c:pt>
                <c:pt idx="356">
                  <c:v>229</c:v>
                </c:pt>
                <c:pt idx="357">
                  <c:v>108</c:v>
                </c:pt>
                <c:pt idx="358">
                  <c:v>108</c:v>
                </c:pt>
                <c:pt idx="359">
                  <c:v>41</c:v>
                </c:pt>
                <c:pt idx="360">
                  <c:v>139</c:v>
                </c:pt>
                <c:pt idx="361">
                  <c:v>19</c:v>
                </c:pt>
                <c:pt idx="362">
                  <c:v>94</c:v>
                </c:pt>
                <c:pt idx="363">
                  <c:v>23</c:v>
                </c:pt>
                <c:pt idx="364">
                  <c:v>15</c:v>
                </c:pt>
                <c:pt idx="365">
                  <c:v>62</c:v>
                </c:pt>
                <c:pt idx="366">
                  <c:v>74</c:v>
                </c:pt>
                <c:pt idx="367">
                  <c:v>97</c:v>
                </c:pt>
                <c:pt idx="368">
                  <c:v>55</c:v>
                </c:pt>
                <c:pt idx="369">
                  <c:v>44</c:v>
                </c:pt>
                <c:pt idx="370">
                  <c:v>110</c:v>
                </c:pt>
                <c:pt idx="371">
                  <c:v>59</c:v>
                </c:pt>
                <c:pt idx="372">
                  <c:v>62</c:v>
                </c:pt>
                <c:pt idx="373">
                  <c:v>105</c:v>
                </c:pt>
                <c:pt idx="374">
                  <c:v>26</c:v>
                </c:pt>
                <c:pt idx="375">
                  <c:v>49</c:v>
                </c:pt>
                <c:pt idx="376">
                  <c:v>68</c:v>
                </c:pt>
                <c:pt idx="377">
                  <c:v>22</c:v>
                </c:pt>
                <c:pt idx="378">
                  <c:v>18</c:v>
                </c:pt>
                <c:pt idx="379">
                  <c:v>19</c:v>
                </c:pt>
                <c:pt idx="380">
                  <c:v>99</c:v>
                </c:pt>
                <c:pt idx="381">
                  <c:v>27</c:v>
                </c:pt>
                <c:pt idx="382">
                  <c:v>25</c:v>
                </c:pt>
                <c:pt idx="383">
                  <c:v>14</c:v>
                </c:pt>
                <c:pt idx="384">
                  <c:v>35</c:v>
                </c:pt>
                <c:pt idx="385">
                  <c:v>10</c:v>
                </c:pt>
                <c:pt idx="386">
                  <c:v>29</c:v>
                </c:pt>
                <c:pt idx="387">
                  <c:v>44</c:v>
                </c:pt>
                <c:pt idx="388">
                  <c:v>17</c:v>
                </c:pt>
                <c:pt idx="389">
                  <c:v>34</c:v>
                </c:pt>
                <c:pt idx="390">
                  <c:v>14</c:v>
                </c:pt>
                <c:pt idx="391">
                  <c:v>156</c:v>
                </c:pt>
                <c:pt idx="392">
                  <c:v>128</c:v>
                </c:pt>
                <c:pt idx="393">
                  <c:v>60</c:v>
                </c:pt>
                <c:pt idx="394">
                  <c:v>32</c:v>
                </c:pt>
                <c:pt idx="395">
                  <c:v>53</c:v>
                </c:pt>
                <c:pt idx="396">
                  <c:v>184</c:v>
                </c:pt>
                <c:pt idx="397">
                  <c:v>90</c:v>
                </c:pt>
                <c:pt idx="398">
                  <c:v>71</c:v>
                </c:pt>
                <c:pt idx="399">
                  <c:v>87</c:v>
                </c:pt>
                <c:pt idx="400">
                  <c:v>28</c:v>
                </c:pt>
                <c:pt idx="401">
                  <c:v>56</c:v>
                </c:pt>
                <c:pt idx="402">
                  <c:v>51</c:v>
                </c:pt>
                <c:pt idx="403">
                  <c:v>75</c:v>
                </c:pt>
                <c:pt idx="404">
                  <c:v>38</c:v>
                </c:pt>
                <c:pt idx="405">
                  <c:v>18</c:v>
                </c:pt>
                <c:pt idx="406">
                  <c:v>54</c:v>
                </c:pt>
                <c:pt idx="407">
                  <c:v>71</c:v>
                </c:pt>
                <c:pt idx="408">
                  <c:v>57</c:v>
                </c:pt>
                <c:pt idx="409">
                  <c:v>43</c:v>
                </c:pt>
                <c:pt idx="410">
                  <c:v>52</c:v>
                </c:pt>
                <c:pt idx="411">
                  <c:v>27</c:v>
                </c:pt>
                <c:pt idx="412">
                  <c:v>12</c:v>
                </c:pt>
                <c:pt idx="413">
                  <c:v>33</c:v>
                </c:pt>
                <c:pt idx="414">
                  <c:v>96</c:v>
                </c:pt>
                <c:pt idx="415">
                  <c:v>28</c:v>
                </c:pt>
                <c:pt idx="416">
                  <c:v>43</c:v>
                </c:pt>
                <c:pt idx="417">
                  <c:v>205</c:v>
                </c:pt>
                <c:pt idx="418">
                  <c:v>23</c:v>
                </c:pt>
                <c:pt idx="419">
                  <c:v>19</c:v>
                </c:pt>
                <c:pt idx="420">
                  <c:v>14</c:v>
                </c:pt>
                <c:pt idx="421">
                  <c:v>38</c:v>
                </c:pt>
                <c:pt idx="422">
                  <c:v>78</c:v>
                </c:pt>
                <c:pt idx="423">
                  <c:v>69</c:v>
                </c:pt>
                <c:pt idx="424">
                  <c:v>33</c:v>
                </c:pt>
                <c:pt idx="425">
                  <c:v>54</c:v>
                </c:pt>
                <c:pt idx="426">
                  <c:v>99</c:v>
                </c:pt>
                <c:pt idx="427">
                  <c:v>49</c:v>
                </c:pt>
                <c:pt idx="428">
                  <c:v>11</c:v>
                </c:pt>
                <c:pt idx="429">
                  <c:v>38</c:v>
                </c:pt>
                <c:pt idx="430">
                  <c:v>16</c:v>
                </c:pt>
                <c:pt idx="431">
                  <c:v>32</c:v>
                </c:pt>
                <c:pt idx="432">
                  <c:v>20</c:v>
                </c:pt>
                <c:pt idx="433">
                  <c:v>154</c:v>
                </c:pt>
                <c:pt idx="434">
                  <c:v>41</c:v>
                </c:pt>
                <c:pt idx="435">
                  <c:v>75</c:v>
                </c:pt>
                <c:pt idx="436">
                  <c:v>40</c:v>
                </c:pt>
                <c:pt idx="437">
                  <c:v>46</c:v>
                </c:pt>
                <c:pt idx="438">
                  <c:v>62</c:v>
                </c:pt>
                <c:pt idx="439">
                  <c:v>61</c:v>
                </c:pt>
                <c:pt idx="440">
                  <c:v>96</c:v>
                </c:pt>
                <c:pt idx="441">
                  <c:v>190</c:v>
                </c:pt>
                <c:pt idx="442">
                  <c:v>94</c:v>
                </c:pt>
                <c:pt idx="443">
                  <c:v>39</c:v>
                </c:pt>
                <c:pt idx="444">
                  <c:v>127</c:v>
                </c:pt>
                <c:pt idx="445">
                  <c:v>159</c:v>
                </c:pt>
                <c:pt idx="446">
                  <c:v>177</c:v>
                </c:pt>
                <c:pt idx="447">
                  <c:v>47</c:v>
                </c:pt>
                <c:pt idx="448">
                  <c:v>1</c:v>
                </c:pt>
                <c:pt idx="449">
                  <c:v>16</c:v>
                </c:pt>
                <c:pt idx="450">
                  <c:v>115</c:v>
                </c:pt>
                <c:pt idx="451">
                  <c:v>133</c:v>
                </c:pt>
                <c:pt idx="452">
                  <c:v>70</c:v>
                </c:pt>
                <c:pt idx="453">
                  <c:v>62</c:v>
                </c:pt>
                <c:pt idx="454">
                  <c:v>10</c:v>
                </c:pt>
                <c:pt idx="455">
                  <c:v>499</c:v>
                </c:pt>
                <c:pt idx="456">
                  <c:v>47</c:v>
                </c:pt>
                <c:pt idx="457">
                  <c:v>28</c:v>
                </c:pt>
                <c:pt idx="458">
                  <c:v>24</c:v>
                </c:pt>
                <c:pt idx="459">
                  <c:v>76</c:v>
                </c:pt>
                <c:pt idx="460">
                  <c:v>98</c:v>
                </c:pt>
                <c:pt idx="461">
                  <c:v>30</c:v>
                </c:pt>
                <c:pt idx="462">
                  <c:v>478</c:v>
                </c:pt>
                <c:pt idx="463">
                  <c:v>74</c:v>
                </c:pt>
                <c:pt idx="464">
                  <c:v>131</c:v>
                </c:pt>
                <c:pt idx="465">
                  <c:v>61</c:v>
                </c:pt>
                <c:pt idx="466">
                  <c:v>1071</c:v>
                </c:pt>
                <c:pt idx="467">
                  <c:v>122</c:v>
                </c:pt>
                <c:pt idx="468">
                  <c:v>111</c:v>
                </c:pt>
                <c:pt idx="469">
                  <c:v>255</c:v>
                </c:pt>
                <c:pt idx="470">
                  <c:v>141</c:v>
                </c:pt>
                <c:pt idx="471">
                  <c:v>159</c:v>
                </c:pt>
                <c:pt idx="472">
                  <c:v>99</c:v>
                </c:pt>
                <c:pt idx="473">
                  <c:v>96</c:v>
                </c:pt>
                <c:pt idx="474">
                  <c:v>27</c:v>
                </c:pt>
                <c:pt idx="475">
                  <c:v>166</c:v>
                </c:pt>
                <c:pt idx="476">
                  <c:v>76</c:v>
                </c:pt>
                <c:pt idx="477">
                  <c:v>211</c:v>
                </c:pt>
                <c:pt idx="478">
                  <c:v>21</c:v>
                </c:pt>
                <c:pt idx="479">
                  <c:v>61</c:v>
                </c:pt>
                <c:pt idx="480">
                  <c:v>30</c:v>
                </c:pt>
                <c:pt idx="481">
                  <c:v>375</c:v>
                </c:pt>
                <c:pt idx="482">
                  <c:v>111</c:v>
                </c:pt>
                <c:pt idx="483">
                  <c:v>123</c:v>
                </c:pt>
                <c:pt idx="484">
                  <c:v>70</c:v>
                </c:pt>
                <c:pt idx="485">
                  <c:v>85</c:v>
                </c:pt>
                <c:pt idx="486">
                  <c:v>86</c:v>
                </c:pt>
                <c:pt idx="487">
                  <c:v>13</c:v>
                </c:pt>
                <c:pt idx="488">
                  <c:v>33</c:v>
                </c:pt>
                <c:pt idx="489">
                  <c:v>15</c:v>
                </c:pt>
                <c:pt idx="490">
                  <c:v>273</c:v>
                </c:pt>
                <c:pt idx="491">
                  <c:v>714</c:v>
                </c:pt>
                <c:pt idx="492">
                  <c:v>170</c:v>
                </c:pt>
                <c:pt idx="493">
                  <c:v>512</c:v>
                </c:pt>
                <c:pt idx="494">
                  <c:v>314</c:v>
                </c:pt>
                <c:pt idx="495">
                  <c:v>167</c:v>
                </c:pt>
                <c:pt idx="496">
                  <c:v>9</c:v>
                </c:pt>
                <c:pt idx="497">
                  <c:v>103</c:v>
                </c:pt>
                <c:pt idx="498">
                  <c:v>111</c:v>
                </c:pt>
                <c:pt idx="499">
                  <c:v>271</c:v>
                </c:pt>
                <c:pt idx="500">
                  <c:v>101</c:v>
                </c:pt>
                <c:pt idx="501">
                  <c:v>57</c:v>
                </c:pt>
                <c:pt idx="502">
                  <c:v>62</c:v>
                </c:pt>
                <c:pt idx="503">
                  <c:v>32</c:v>
                </c:pt>
                <c:pt idx="504">
                  <c:v>141</c:v>
                </c:pt>
                <c:pt idx="505">
                  <c:v>75</c:v>
                </c:pt>
                <c:pt idx="506">
                  <c:v>46</c:v>
                </c:pt>
                <c:pt idx="507">
                  <c:v>103</c:v>
                </c:pt>
                <c:pt idx="508">
                  <c:v>6</c:v>
                </c:pt>
                <c:pt idx="509">
                  <c:v>83</c:v>
                </c:pt>
                <c:pt idx="510">
                  <c:v>108</c:v>
                </c:pt>
                <c:pt idx="511">
                  <c:v>25</c:v>
                </c:pt>
                <c:pt idx="512">
                  <c:v>549</c:v>
                </c:pt>
                <c:pt idx="513">
                  <c:v>222</c:v>
                </c:pt>
                <c:pt idx="514">
                  <c:v>183</c:v>
                </c:pt>
                <c:pt idx="515">
                  <c:v>89</c:v>
                </c:pt>
                <c:pt idx="516">
                  <c:v>253</c:v>
                </c:pt>
                <c:pt idx="517">
                  <c:v>140</c:v>
                </c:pt>
                <c:pt idx="518">
                  <c:v>103</c:v>
                </c:pt>
                <c:pt idx="519">
                  <c:v>138</c:v>
                </c:pt>
                <c:pt idx="520">
                  <c:v>191</c:v>
                </c:pt>
                <c:pt idx="521">
                  <c:v>45</c:v>
                </c:pt>
                <c:pt idx="522">
                  <c:v>17</c:v>
                </c:pt>
                <c:pt idx="523">
                  <c:v>31</c:v>
                </c:pt>
                <c:pt idx="524">
                  <c:v>50</c:v>
                </c:pt>
                <c:pt idx="525">
                  <c:v>59</c:v>
                </c:pt>
                <c:pt idx="526">
                  <c:v>81</c:v>
                </c:pt>
                <c:pt idx="527">
                  <c:v>508</c:v>
                </c:pt>
                <c:pt idx="528">
                  <c:v>74</c:v>
                </c:pt>
                <c:pt idx="529">
                  <c:v>141</c:v>
                </c:pt>
                <c:pt idx="530">
                  <c:v>711</c:v>
                </c:pt>
                <c:pt idx="531">
                  <c:v>141</c:v>
                </c:pt>
                <c:pt idx="532">
                  <c:v>109</c:v>
                </c:pt>
                <c:pt idx="533">
                  <c:v>361</c:v>
                </c:pt>
                <c:pt idx="534">
                  <c:v>176</c:v>
                </c:pt>
                <c:pt idx="535">
                  <c:v>670</c:v>
                </c:pt>
                <c:pt idx="536">
                  <c:v>96</c:v>
                </c:pt>
                <c:pt idx="537">
                  <c:v>74</c:v>
                </c:pt>
                <c:pt idx="538">
                  <c:v>52</c:v>
                </c:pt>
                <c:pt idx="539">
                  <c:v>105</c:v>
                </c:pt>
                <c:pt idx="540">
                  <c:v>41</c:v>
                </c:pt>
                <c:pt idx="541">
                  <c:v>34</c:v>
                </c:pt>
                <c:pt idx="542">
                  <c:v>66</c:v>
                </c:pt>
                <c:pt idx="543">
                  <c:v>50</c:v>
                </c:pt>
                <c:pt idx="544">
                  <c:v>159</c:v>
                </c:pt>
                <c:pt idx="545">
                  <c:v>182</c:v>
                </c:pt>
                <c:pt idx="546">
                  <c:v>206</c:v>
                </c:pt>
                <c:pt idx="547">
                  <c:v>169</c:v>
                </c:pt>
                <c:pt idx="548">
                  <c:v>31</c:v>
                </c:pt>
                <c:pt idx="549">
                  <c:v>28</c:v>
                </c:pt>
                <c:pt idx="550">
                  <c:v>54</c:v>
                </c:pt>
                <c:pt idx="551">
                  <c:v>467</c:v>
                </c:pt>
                <c:pt idx="552">
                  <c:v>389</c:v>
                </c:pt>
                <c:pt idx="553">
                  <c:v>68</c:v>
                </c:pt>
                <c:pt idx="554">
                  <c:v>413</c:v>
                </c:pt>
                <c:pt idx="555">
                  <c:v>190</c:v>
                </c:pt>
                <c:pt idx="556">
                  <c:v>189</c:v>
                </c:pt>
                <c:pt idx="557">
                  <c:v>130</c:v>
                </c:pt>
                <c:pt idx="558">
                  <c:v>74</c:v>
                </c:pt>
                <c:pt idx="559">
                  <c:v>274</c:v>
                </c:pt>
                <c:pt idx="560">
                  <c:v>22</c:v>
                </c:pt>
                <c:pt idx="561">
                  <c:v>31</c:v>
                </c:pt>
                <c:pt idx="562">
                  <c:v>63</c:v>
                </c:pt>
                <c:pt idx="563">
                  <c:v>20</c:v>
                </c:pt>
                <c:pt idx="564">
                  <c:v>25</c:v>
                </c:pt>
                <c:pt idx="565">
                  <c:v>61</c:v>
                </c:pt>
                <c:pt idx="566">
                  <c:v>52</c:v>
                </c:pt>
                <c:pt idx="567">
                  <c:v>86</c:v>
                </c:pt>
                <c:pt idx="568">
                  <c:v>42</c:v>
                </c:pt>
                <c:pt idx="569">
                  <c:v>52</c:v>
                </c:pt>
                <c:pt idx="570">
                  <c:v>120</c:v>
                </c:pt>
                <c:pt idx="571">
                  <c:v>22</c:v>
                </c:pt>
                <c:pt idx="572">
                  <c:v>64</c:v>
                </c:pt>
                <c:pt idx="573">
                  <c:v>23</c:v>
                </c:pt>
                <c:pt idx="574">
                  <c:v>238</c:v>
                </c:pt>
                <c:pt idx="575">
                  <c:v>33</c:v>
                </c:pt>
                <c:pt idx="576">
                  <c:v>32</c:v>
                </c:pt>
                <c:pt idx="577">
                  <c:v>24</c:v>
                </c:pt>
                <c:pt idx="578">
                  <c:v>29</c:v>
                </c:pt>
                <c:pt idx="579">
                  <c:v>50</c:v>
                </c:pt>
                <c:pt idx="580">
                  <c:v>108</c:v>
                </c:pt>
                <c:pt idx="581">
                  <c:v>139</c:v>
                </c:pt>
                <c:pt idx="582">
                  <c:v>7</c:v>
                </c:pt>
                <c:pt idx="583">
                  <c:v>149</c:v>
                </c:pt>
                <c:pt idx="584">
                  <c:v>31</c:v>
                </c:pt>
                <c:pt idx="585">
                  <c:v>26</c:v>
                </c:pt>
                <c:pt idx="586">
                  <c:v>172</c:v>
                </c:pt>
                <c:pt idx="587">
                  <c:v>78</c:v>
                </c:pt>
                <c:pt idx="588">
                  <c:v>120</c:v>
                </c:pt>
                <c:pt idx="589">
                  <c:v>227</c:v>
                </c:pt>
                <c:pt idx="590">
                  <c:v>42</c:v>
                </c:pt>
                <c:pt idx="591">
                  <c:v>64</c:v>
                </c:pt>
                <c:pt idx="592">
                  <c:v>121</c:v>
                </c:pt>
                <c:pt idx="593">
                  <c:v>87</c:v>
                </c:pt>
                <c:pt idx="594">
                  <c:v>65</c:v>
                </c:pt>
                <c:pt idx="595">
                  <c:v>49</c:v>
                </c:pt>
                <c:pt idx="596">
                  <c:v>19</c:v>
                </c:pt>
                <c:pt idx="597">
                  <c:v>81</c:v>
                </c:pt>
                <c:pt idx="598">
                  <c:v>264</c:v>
                </c:pt>
                <c:pt idx="599">
                  <c:v>25</c:v>
                </c:pt>
                <c:pt idx="600">
                  <c:v>5</c:v>
                </c:pt>
                <c:pt idx="601">
                  <c:v>144</c:v>
                </c:pt>
                <c:pt idx="602">
                  <c:v>92</c:v>
                </c:pt>
                <c:pt idx="603">
                  <c:v>147</c:v>
                </c:pt>
                <c:pt idx="604">
                  <c:v>90</c:v>
                </c:pt>
                <c:pt idx="605">
                  <c:v>87</c:v>
                </c:pt>
                <c:pt idx="606">
                  <c:v>406</c:v>
                </c:pt>
                <c:pt idx="607">
                  <c:v>20</c:v>
                </c:pt>
                <c:pt idx="608">
                  <c:v>70</c:v>
                </c:pt>
                <c:pt idx="609">
                  <c:v>16</c:v>
                </c:pt>
                <c:pt idx="610">
                  <c:v>52</c:v>
                </c:pt>
                <c:pt idx="611">
                  <c:v>66</c:v>
                </c:pt>
                <c:pt idx="612">
                  <c:v>109</c:v>
                </c:pt>
                <c:pt idx="613">
                  <c:v>168</c:v>
                </c:pt>
                <c:pt idx="614">
                  <c:v>31</c:v>
                </c:pt>
                <c:pt idx="615">
                  <c:v>133</c:v>
                </c:pt>
                <c:pt idx="616">
                  <c:v>151</c:v>
                </c:pt>
                <c:pt idx="617">
                  <c:v>5</c:v>
                </c:pt>
                <c:pt idx="618">
                  <c:v>73</c:v>
                </c:pt>
                <c:pt idx="619">
                  <c:v>148</c:v>
                </c:pt>
                <c:pt idx="620">
                  <c:v>93</c:v>
                </c:pt>
                <c:pt idx="621">
                  <c:v>63</c:v>
                </c:pt>
                <c:pt idx="622">
                  <c:v>134</c:v>
                </c:pt>
                <c:pt idx="623">
                  <c:v>14</c:v>
                </c:pt>
                <c:pt idx="624">
                  <c:v>78</c:v>
                </c:pt>
                <c:pt idx="625">
                  <c:v>112</c:v>
                </c:pt>
                <c:pt idx="626">
                  <c:v>34</c:v>
                </c:pt>
                <c:pt idx="627">
                  <c:v>19</c:v>
                </c:pt>
                <c:pt idx="628">
                  <c:v>13</c:v>
                </c:pt>
                <c:pt idx="629">
                  <c:v>104</c:v>
                </c:pt>
                <c:pt idx="630">
                  <c:v>52</c:v>
                </c:pt>
                <c:pt idx="631">
                  <c:v>17</c:v>
                </c:pt>
                <c:pt idx="632">
                  <c:v>82</c:v>
                </c:pt>
                <c:pt idx="633">
                  <c:v>73</c:v>
                </c:pt>
                <c:pt idx="634">
                  <c:v>158</c:v>
                </c:pt>
                <c:pt idx="635">
                  <c:v>65</c:v>
                </c:pt>
                <c:pt idx="636">
                  <c:v>184</c:v>
                </c:pt>
                <c:pt idx="637">
                  <c:v>34</c:v>
                </c:pt>
                <c:pt idx="638">
                  <c:v>240</c:v>
                </c:pt>
                <c:pt idx="639">
                  <c:v>113</c:v>
                </c:pt>
                <c:pt idx="640">
                  <c:v>66</c:v>
                </c:pt>
                <c:pt idx="641">
                  <c:v>340</c:v>
                </c:pt>
                <c:pt idx="642">
                  <c:v>150</c:v>
                </c:pt>
                <c:pt idx="643">
                  <c:v>25</c:v>
                </c:pt>
                <c:pt idx="644">
                  <c:v>234</c:v>
                </c:pt>
                <c:pt idx="645">
                  <c:v>2602</c:v>
                </c:pt>
                <c:pt idx="646">
                  <c:v>248</c:v>
                </c:pt>
                <c:pt idx="647">
                  <c:v>600</c:v>
                </c:pt>
                <c:pt idx="648">
                  <c:v>293</c:v>
                </c:pt>
                <c:pt idx="649">
                  <c:v>321</c:v>
                </c:pt>
                <c:pt idx="650">
                  <c:v>81</c:v>
                </c:pt>
                <c:pt idx="651">
                  <c:v>343</c:v>
                </c:pt>
                <c:pt idx="652">
                  <c:v>336</c:v>
                </c:pt>
                <c:pt idx="653">
                  <c:v>47</c:v>
                </c:pt>
                <c:pt idx="654">
                  <c:v>76</c:v>
                </c:pt>
                <c:pt idx="655">
                  <c:v>441</c:v>
                </c:pt>
                <c:pt idx="656">
                  <c:v>916</c:v>
                </c:pt>
                <c:pt idx="657">
                  <c:v>369</c:v>
                </c:pt>
                <c:pt idx="658">
                  <c:v>20242</c:v>
                </c:pt>
                <c:pt idx="659">
                  <c:v>71</c:v>
                </c:pt>
                <c:pt idx="660">
                  <c:v>635</c:v>
                </c:pt>
                <c:pt idx="661">
                  <c:v>885</c:v>
                </c:pt>
                <c:pt idx="662">
                  <c:v>329</c:v>
                </c:pt>
                <c:pt idx="663">
                  <c:v>71</c:v>
                </c:pt>
                <c:pt idx="664">
                  <c:v>269</c:v>
                </c:pt>
                <c:pt idx="665">
                  <c:v>345</c:v>
                </c:pt>
                <c:pt idx="666">
                  <c:v>43</c:v>
                </c:pt>
                <c:pt idx="667">
                  <c:v>33</c:v>
                </c:pt>
                <c:pt idx="668">
                  <c:v>211</c:v>
                </c:pt>
                <c:pt idx="669">
                  <c:v>196</c:v>
                </c:pt>
                <c:pt idx="670">
                  <c:v>405</c:v>
                </c:pt>
                <c:pt idx="671">
                  <c:v>206</c:v>
                </c:pt>
                <c:pt idx="672">
                  <c:v>335</c:v>
                </c:pt>
                <c:pt idx="673">
                  <c:v>215</c:v>
                </c:pt>
                <c:pt idx="674">
                  <c:v>176</c:v>
                </c:pt>
                <c:pt idx="675">
                  <c:v>555</c:v>
                </c:pt>
                <c:pt idx="676">
                  <c:v>116</c:v>
                </c:pt>
                <c:pt idx="677">
                  <c:v>615</c:v>
                </c:pt>
                <c:pt idx="678">
                  <c:v>236</c:v>
                </c:pt>
                <c:pt idx="679">
                  <c:v>145</c:v>
                </c:pt>
                <c:pt idx="680">
                  <c:v>167</c:v>
                </c:pt>
                <c:pt idx="681">
                  <c:v>235</c:v>
                </c:pt>
                <c:pt idx="682">
                  <c:v>452</c:v>
                </c:pt>
                <c:pt idx="683">
                  <c:v>241</c:v>
                </c:pt>
                <c:pt idx="684">
                  <c:v>28</c:v>
                </c:pt>
                <c:pt idx="685">
                  <c:v>140</c:v>
                </c:pt>
                <c:pt idx="686">
                  <c:v>280</c:v>
                </c:pt>
                <c:pt idx="687">
                  <c:v>70</c:v>
                </c:pt>
                <c:pt idx="688">
                  <c:v>160</c:v>
                </c:pt>
                <c:pt idx="689">
                  <c:v>141</c:v>
                </c:pt>
                <c:pt idx="690">
                  <c:v>874</c:v>
                </c:pt>
                <c:pt idx="691">
                  <c:v>73</c:v>
                </c:pt>
                <c:pt idx="692">
                  <c:v>294</c:v>
                </c:pt>
                <c:pt idx="693">
                  <c:v>740</c:v>
                </c:pt>
                <c:pt idx="694">
                  <c:v>369</c:v>
                </c:pt>
                <c:pt idx="695">
                  <c:v>110</c:v>
                </c:pt>
                <c:pt idx="696">
                  <c:v>455</c:v>
                </c:pt>
                <c:pt idx="697">
                  <c:v>224</c:v>
                </c:pt>
                <c:pt idx="698">
                  <c:v>46</c:v>
                </c:pt>
                <c:pt idx="699">
                  <c:v>284</c:v>
                </c:pt>
                <c:pt idx="700">
                  <c:v>98</c:v>
                </c:pt>
                <c:pt idx="701">
                  <c:v>56</c:v>
                </c:pt>
                <c:pt idx="702">
                  <c:v>32</c:v>
                </c:pt>
                <c:pt idx="703">
                  <c:v>30</c:v>
                </c:pt>
                <c:pt idx="704">
                  <c:v>70</c:v>
                </c:pt>
                <c:pt idx="705">
                  <c:v>44</c:v>
                </c:pt>
                <c:pt idx="706">
                  <c:v>92</c:v>
                </c:pt>
                <c:pt idx="707">
                  <c:v>205</c:v>
                </c:pt>
                <c:pt idx="708">
                  <c:v>23</c:v>
                </c:pt>
                <c:pt idx="709">
                  <c:v>4</c:v>
                </c:pt>
                <c:pt idx="710">
                  <c:v>112</c:v>
                </c:pt>
                <c:pt idx="711">
                  <c:v>27</c:v>
                </c:pt>
                <c:pt idx="712">
                  <c:v>11</c:v>
                </c:pt>
                <c:pt idx="713">
                  <c:v>26</c:v>
                </c:pt>
                <c:pt idx="714">
                  <c:v>77</c:v>
                </c:pt>
                <c:pt idx="715">
                  <c:v>136</c:v>
                </c:pt>
                <c:pt idx="716">
                  <c:v>157</c:v>
                </c:pt>
                <c:pt idx="717">
                  <c:v>158</c:v>
                </c:pt>
                <c:pt idx="718">
                  <c:v>27</c:v>
                </c:pt>
                <c:pt idx="719">
                  <c:v>23</c:v>
                </c:pt>
                <c:pt idx="720">
                  <c:v>17</c:v>
                </c:pt>
                <c:pt idx="721">
                  <c:v>37</c:v>
                </c:pt>
                <c:pt idx="722">
                  <c:v>65</c:v>
                </c:pt>
                <c:pt idx="723">
                  <c:v>18</c:v>
                </c:pt>
                <c:pt idx="724">
                  <c:v>25</c:v>
                </c:pt>
                <c:pt idx="725">
                  <c:v>104</c:v>
                </c:pt>
                <c:pt idx="726">
                  <c:v>108</c:v>
                </c:pt>
                <c:pt idx="727">
                  <c:v>38</c:v>
                </c:pt>
                <c:pt idx="728">
                  <c:v>88</c:v>
                </c:pt>
                <c:pt idx="729">
                  <c:v>82</c:v>
                </c:pt>
                <c:pt idx="730">
                  <c:v>126</c:v>
                </c:pt>
                <c:pt idx="731">
                  <c:v>133</c:v>
                </c:pt>
                <c:pt idx="732">
                  <c:v>47</c:v>
                </c:pt>
                <c:pt idx="733">
                  <c:v>58</c:v>
                </c:pt>
                <c:pt idx="734">
                  <c:v>32</c:v>
                </c:pt>
                <c:pt idx="735">
                  <c:v>37</c:v>
                </c:pt>
                <c:pt idx="736">
                  <c:v>87</c:v>
                </c:pt>
                <c:pt idx="737">
                  <c:v>15</c:v>
                </c:pt>
                <c:pt idx="738">
                  <c:v>27</c:v>
                </c:pt>
                <c:pt idx="739">
                  <c:v>19</c:v>
                </c:pt>
                <c:pt idx="740">
                  <c:v>17</c:v>
                </c:pt>
                <c:pt idx="741">
                  <c:v>26</c:v>
                </c:pt>
                <c:pt idx="742">
                  <c:v>28</c:v>
                </c:pt>
                <c:pt idx="743">
                  <c:v>37</c:v>
                </c:pt>
                <c:pt idx="744">
                  <c:v>128</c:v>
                </c:pt>
                <c:pt idx="745">
                  <c:v>10</c:v>
                </c:pt>
                <c:pt idx="746">
                  <c:v>83</c:v>
                </c:pt>
                <c:pt idx="747">
                  <c:v>46</c:v>
                </c:pt>
                <c:pt idx="748">
                  <c:v>90</c:v>
                </c:pt>
                <c:pt idx="749">
                  <c:v>81</c:v>
                </c:pt>
                <c:pt idx="750">
                  <c:v>32</c:v>
                </c:pt>
                <c:pt idx="751">
                  <c:v>20</c:v>
                </c:pt>
                <c:pt idx="752">
                  <c:v>70</c:v>
                </c:pt>
                <c:pt idx="753">
                  <c:v>168</c:v>
                </c:pt>
                <c:pt idx="754">
                  <c:v>34</c:v>
                </c:pt>
                <c:pt idx="755">
                  <c:v>48</c:v>
                </c:pt>
                <c:pt idx="756">
                  <c:v>48</c:v>
                </c:pt>
                <c:pt idx="757">
                  <c:v>221</c:v>
                </c:pt>
                <c:pt idx="758">
                  <c:v>107</c:v>
                </c:pt>
                <c:pt idx="759">
                  <c:v>45</c:v>
                </c:pt>
                <c:pt idx="760">
                  <c:v>36</c:v>
                </c:pt>
                <c:pt idx="761">
                  <c:v>101</c:v>
                </c:pt>
                <c:pt idx="762">
                  <c:v>62</c:v>
                </c:pt>
                <c:pt idx="763">
                  <c:v>32</c:v>
                </c:pt>
                <c:pt idx="764">
                  <c:v>89</c:v>
                </c:pt>
                <c:pt idx="765">
                  <c:v>93</c:v>
                </c:pt>
                <c:pt idx="766">
                  <c:v>98</c:v>
                </c:pt>
                <c:pt idx="767">
                  <c:v>82</c:v>
                </c:pt>
                <c:pt idx="768">
                  <c:v>116</c:v>
                </c:pt>
                <c:pt idx="769">
                  <c:v>52</c:v>
                </c:pt>
                <c:pt idx="770">
                  <c:v>23</c:v>
                </c:pt>
                <c:pt idx="771">
                  <c:v>77</c:v>
                </c:pt>
                <c:pt idx="772">
                  <c:v>49</c:v>
                </c:pt>
                <c:pt idx="773">
                  <c:v>59</c:v>
                </c:pt>
                <c:pt idx="774">
                  <c:v>113</c:v>
                </c:pt>
                <c:pt idx="775">
                  <c:v>34</c:v>
                </c:pt>
                <c:pt idx="776">
                  <c:v>42</c:v>
                </c:pt>
                <c:pt idx="777">
                  <c:v>42</c:v>
                </c:pt>
                <c:pt idx="778">
                  <c:v>49</c:v>
                </c:pt>
                <c:pt idx="779">
                  <c:v>56</c:v>
                </c:pt>
                <c:pt idx="780">
                  <c:v>25</c:v>
                </c:pt>
                <c:pt idx="781">
                  <c:v>52</c:v>
                </c:pt>
                <c:pt idx="782">
                  <c:v>34</c:v>
                </c:pt>
                <c:pt idx="783">
                  <c:v>67</c:v>
                </c:pt>
                <c:pt idx="784">
                  <c:v>70</c:v>
                </c:pt>
                <c:pt idx="785">
                  <c:v>89</c:v>
                </c:pt>
                <c:pt idx="786">
                  <c:v>107</c:v>
                </c:pt>
                <c:pt idx="787">
                  <c:v>159</c:v>
                </c:pt>
                <c:pt idx="788">
                  <c:v>181</c:v>
                </c:pt>
                <c:pt idx="789">
                  <c:v>131</c:v>
                </c:pt>
                <c:pt idx="790">
                  <c:v>125</c:v>
                </c:pt>
                <c:pt idx="791">
                  <c:v>61</c:v>
                </c:pt>
                <c:pt idx="792">
                  <c:v>90</c:v>
                </c:pt>
                <c:pt idx="793">
                  <c:v>35</c:v>
                </c:pt>
                <c:pt idx="794">
                  <c:v>90</c:v>
                </c:pt>
                <c:pt idx="795">
                  <c:v>4</c:v>
                </c:pt>
                <c:pt idx="796">
                  <c:v>120</c:v>
                </c:pt>
                <c:pt idx="797">
                  <c:v>14</c:v>
                </c:pt>
                <c:pt idx="798">
                  <c:v>27</c:v>
                </c:pt>
                <c:pt idx="799">
                  <c:v>49</c:v>
                </c:pt>
                <c:pt idx="800">
                  <c:v>102</c:v>
                </c:pt>
                <c:pt idx="801">
                  <c:v>3</c:v>
                </c:pt>
                <c:pt idx="802">
                  <c:v>25</c:v>
                </c:pt>
                <c:pt idx="803">
                  <c:v>118</c:v>
                </c:pt>
                <c:pt idx="804">
                  <c:v>57</c:v>
                </c:pt>
                <c:pt idx="805">
                  <c:v>11</c:v>
                </c:pt>
                <c:pt idx="806">
                  <c:v>33</c:v>
                </c:pt>
                <c:pt idx="807">
                  <c:v>40</c:v>
                </c:pt>
                <c:pt idx="808">
                  <c:v>50</c:v>
                </c:pt>
                <c:pt idx="809">
                  <c:v>38</c:v>
                </c:pt>
                <c:pt idx="810">
                  <c:v>96</c:v>
                </c:pt>
                <c:pt idx="811">
                  <c:v>48</c:v>
                </c:pt>
                <c:pt idx="812">
                  <c:v>33</c:v>
                </c:pt>
                <c:pt idx="813">
                  <c:v>226</c:v>
                </c:pt>
                <c:pt idx="814">
                  <c:v>14</c:v>
                </c:pt>
                <c:pt idx="815">
                  <c:v>20</c:v>
                </c:pt>
                <c:pt idx="816">
                  <c:v>25</c:v>
                </c:pt>
                <c:pt idx="817">
                  <c:v>90</c:v>
                </c:pt>
                <c:pt idx="818">
                  <c:v>11</c:v>
                </c:pt>
                <c:pt idx="819">
                  <c:v>55</c:v>
                </c:pt>
                <c:pt idx="820">
                  <c:v>30</c:v>
                </c:pt>
                <c:pt idx="821">
                  <c:v>28</c:v>
                </c:pt>
                <c:pt idx="822">
                  <c:v>45</c:v>
                </c:pt>
                <c:pt idx="823">
                  <c:v>13</c:v>
                </c:pt>
                <c:pt idx="824">
                  <c:v>40</c:v>
                </c:pt>
                <c:pt idx="825">
                  <c:v>21</c:v>
                </c:pt>
                <c:pt idx="826">
                  <c:v>134</c:v>
                </c:pt>
                <c:pt idx="827">
                  <c:v>20</c:v>
                </c:pt>
                <c:pt idx="828">
                  <c:v>19</c:v>
                </c:pt>
                <c:pt idx="829">
                  <c:v>209</c:v>
                </c:pt>
                <c:pt idx="830">
                  <c:v>38</c:v>
                </c:pt>
                <c:pt idx="831">
                  <c:v>24</c:v>
                </c:pt>
                <c:pt idx="832">
                  <c:v>8</c:v>
                </c:pt>
                <c:pt idx="833">
                  <c:v>179</c:v>
                </c:pt>
                <c:pt idx="834">
                  <c:v>26</c:v>
                </c:pt>
                <c:pt idx="835">
                  <c:v>131</c:v>
                </c:pt>
                <c:pt idx="836">
                  <c:v>14</c:v>
                </c:pt>
                <c:pt idx="837">
                  <c:v>174</c:v>
                </c:pt>
                <c:pt idx="838">
                  <c:v>191</c:v>
                </c:pt>
                <c:pt idx="839">
                  <c:v>38</c:v>
                </c:pt>
                <c:pt idx="840">
                  <c:v>22</c:v>
                </c:pt>
                <c:pt idx="841">
                  <c:v>149</c:v>
                </c:pt>
                <c:pt idx="842">
                  <c:v>56</c:v>
                </c:pt>
                <c:pt idx="843">
                  <c:v>19</c:v>
                </c:pt>
                <c:pt idx="844">
                  <c:v>70</c:v>
                </c:pt>
                <c:pt idx="845">
                  <c:v>81</c:v>
                </c:pt>
                <c:pt idx="846">
                  <c:v>32</c:v>
                </c:pt>
                <c:pt idx="847">
                  <c:v>26</c:v>
                </c:pt>
                <c:pt idx="848">
                  <c:v>105</c:v>
                </c:pt>
                <c:pt idx="849">
                  <c:v>29</c:v>
                </c:pt>
                <c:pt idx="850">
                  <c:v>8</c:v>
                </c:pt>
                <c:pt idx="851">
                  <c:v>89</c:v>
                </c:pt>
                <c:pt idx="852">
                  <c:v>44</c:v>
                </c:pt>
                <c:pt idx="853">
                  <c:v>246</c:v>
                </c:pt>
                <c:pt idx="854">
                  <c:v>120</c:v>
                </c:pt>
                <c:pt idx="855">
                  <c:v>26</c:v>
                </c:pt>
                <c:pt idx="856">
                  <c:v>45</c:v>
                </c:pt>
                <c:pt idx="857">
                  <c:v>20</c:v>
                </c:pt>
                <c:pt idx="858">
                  <c:v>47</c:v>
                </c:pt>
                <c:pt idx="859">
                  <c:v>13</c:v>
                </c:pt>
                <c:pt idx="860">
                  <c:v>183</c:v>
                </c:pt>
                <c:pt idx="861">
                  <c:v>21</c:v>
                </c:pt>
                <c:pt idx="862">
                  <c:v>42</c:v>
                </c:pt>
                <c:pt idx="863">
                  <c:v>54</c:v>
                </c:pt>
                <c:pt idx="864">
                  <c:v>38</c:v>
                </c:pt>
                <c:pt idx="865">
                  <c:v>64</c:v>
                </c:pt>
                <c:pt idx="866">
                  <c:v>13</c:v>
                </c:pt>
                <c:pt idx="867">
                  <c:v>33</c:v>
                </c:pt>
                <c:pt idx="868">
                  <c:v>52</c:v>
                </c:pt>
                <c:pt idx="869">
                  <c:v>107</c:v>
                </c:pt>
                <c:pt idx="870">
                  <c:v>11</c:v>
                </c:pt>
                <c:pt idx="871">
                  <c:v>34</c:v>
                </c:pt>
                <c:pt idx="872">
                  <c:v>75</c:v>
                </c:pt>
                <c:pt idx="873">
                  <c:v>26</c:v>
                </c:pt>
                <c:pt idx="874">
                  <c:v>50</c:v>
                </c:pt>
                <c:pt idx="875">
                  <c:v>80</c:v>
                </c:pt>
                <c:pt idx="876">
                  <c:v>110</c:v>
                </c:pt>
                <c:pt idx="877">
                  <c:v>77</c:v>
                </c:pt>
                <c:pt idx="878">
                  <c:v>50</c:v>
                </c:pt>
                <c:pt idx="879">
                  <c:v>145</c:v>
                </c:pt>
                <c:pt idx="880">
                  <c:v>29</c:v>
                </c:pt>
                <c:pt idx="881">
                  <c:v>114</c:v>
                </c:pt>
                <c:pt idx="882">
                  <c:v>96</c:v>
                </c:pt>
                <c:pt idx="883">
                  <c:v>31</c:v>
                </c:pt>
                <c:pt idx="884">
                  <c:v>4883</c:v>
                </c:pt>
                <c:pt idx="885">
                  <c:v>95</c:v>
                </c:pt>
                <c:pt idx="886">
                  <c:v>2478</c:v>
                </c:pt>
                <c:pt idx="887">
                  <c:v>1789</c:v>
                </c:pt>
                <c:pt idx="888">
                  <c:v>680</c:v>
                </c:pt>
                <c:pt idx="889">
                  <c:v>70</c:v>
                </c:pt>
                <c:pt idx="890">
                  <c:v>23</c:v>
                </c:pt>
                <c:pt idx="891">
                  <c:v>4245</c:v>
                </c:pt>
                <c:pt idx="892">
                  <c:v>943</c:v>
                </c:pt>
                <c:pt idx="893">
                  <c:v>1876</c:v>
                </c:pt>
                <c:pt idx="894">
                  <c:v>834</c:v>
                </c:pt>
                <c:pt idx="895">
                  <c:v>682</c:v>
                </c:pt>
                <c:pt idx="896">
                  <c:v>147</c:v>
                </c:pt>
                <c:pt idx="897">
                  <c:v>415</c:v>
                </c:pt>
                <c:pt idx="898">
                  <c:v>290</c:v>
                </c:pt>
                <c:pt idx="899">
                  <c:v>365</c:v>
                </c:pt>
                <c:pt idx="900">
                  <c:v>660</c:v>
                </c:pt>
                <c:pt idx="901">
                  <c:v>1356</c:v>
                </c:pt>
                <c:pt idx="902">
                  <c:v>424</c:v>
                </c:pt>
                <c:pt idx="903">
                  <c:v>33</c:v>
                </c:pt>
                <c:pt idx="904">
                  <c:v>1633</c:v>
                </c:pt>
                <c:pt idx="905">
                  <c:v>306</c:v>
                </c:pt>
                <c:pt idx="906">
                  <c:v>205</c:v>
                </c:pt>
                <c:pt idx="907">
                  <c:v>1281</c:v>
                </c:pt>
                <c:pt idx="908">
                  <c:v>103</c:v>
                </c:pt>
                <c:pt idx="909">
                  <c:v>1513</c:v>
                </c:pt>
                <c:pt idx="910">
                  <c:v>405</c:v>
                </c:pt>
                <c:pt idx="911">
                  <c:v>510</c:v>
                </c:pt>
                <c:pt idx="912">
                  <c:v>1887</c:v>
                </c:pt>
                <c:pt idx="913">
                  <c:v>701</c:v>
                </c:pt>
                <c:pt idx="914">
                  <c:v>3863</c:v>
                </c:pt>
                <c:pt idx="915">
                  <c:v>238</c:v>
                </c:pt>
                <c:pt idx="916">
                  <c:v>2051</c:v>
                </c:pt>
                <c:pt idx="917">
                  <c:v>402</c:v>
                </c:pt>
                <c:pt idx="918">
                  <c:v>253</c:v>
                </c:pt>
                <c:pt idx="919">
                  <c:v>473</c:v>
                </c:pt>
                <c:pt idx="920">
                  <c:v>821</c:v>
                </c:pt>
                <c:pt idx="921">
                  <c:v>388</c:v>
                </c:pt>
                <c:pt idx="922">
                  <c:v>813</c:v>
                </c:pt>
                <c:pt idx="923">
                  <c:v>1945</c:v>
                </c:pt>
                <c:pt idx="924">
                  <c:v>1637</c:v>
                </c:pt>
                <c:pt idx="925">
                  <c:v>1375</c:v>
                </c:pt>
                <c:pt idx="926">
                  <c:v>17</c:v>
                </c:pt>
                <c:pt idx="927">
                  <c:v>354</c:v>
                </c:pt>
                <c:pt idx="928">
                  <c:v>191</c:v>
                </c:pt>
                <c:pt idx="929">
                  <c:v>303</c:v>
                </c:pt>
                <c:pt idx="930">
                  <c:v>137</c:v>
                </c:pt>
                <c:pt idx="931">
                  <c:v>41</c:v>
                </c:pt>
                <c:pt idx="932">
                  <c:v>398</c:v>
                </c:pt>
                <c:pt idx="933">
                  <c:v>1737</c:v>
                </c:pt>
                <c:pt idx="934">
                  <c:v>971</c:v>
                </c:pt>
                <c:pt idx="935">
                  <c:v>183</c:v>
                </c:pt>
                <c:pt idx="936">
                  <c:v>4562</c:v>
                </c:pt>
                <c:pt idx="937">
                  <c:v>26457</c:v>
                </c:pt>
                <c:pt idx="938">
                  <c:v>162</c:v>
                </c:pt>
                <c:pt idx="939">
                  <c:v>479</c:v>
                </c:pt>
                <c:pt idx="940">
                  <c:v>426</c:v>
                </c:pt>
                <c:pt idx="941">
                  <c:v>450</c:v>
                </c:pt>
                <c:pt idx="942">
                  <c:v>1780</c:v>
                </c:pt>
                <c:pt idx="943">
                  <c:v>122</c:v>
                </c:pt>
                <c:pt idx="944">
                  <c:v>95</c:v>
                </c:pt>
                <c:pt idx="945">
                  <c:v>325</c:v>
                </c:pt>
                <c:pt idx="946">
                  <c:v>353</c:v>
                </c:pt>
                <c:pt idx="947">
                  <c:v>105</c:v>
                </c:pt>
                <c:pt idx="948">
                  <c:v>729</c:v>
                </c:pt>
                <c:pt idx="949">
                  <c:v>454</c:v>
                </c:pt>
                <c:pt idx="950">
                  <c:v>539</c:v>
                </c:pt>
                <c:pt idx="951">
                  <c:v>79</c:v>
                </c:pt>
                <c:pt idx="952">
                  <c:v>94</c:v>
                </c:pt>
                <c:pt idx="953">
                  <c:v>625</c:v>
                </c:pt>
                <c:pt idx="954">
                  <c:v>508</c:v>
                </c:pt>
                <c:pt idx="955">
                  <c:v>531</c:v>
                </c:pt>
                <c:pt idx="956">
                  <c:v>158</c:v>
                </c:pt>
                <c:pt idx="957">
                  <c:v>508</c:v>
                </c:pt>
                <c:pt idx="958">
                  <c:v>644</c:v>
                </c:pt>
                <c:pt idx="959">
                  <c:v>848</c:v>
                </c:pt>
                <c:pt idx="960">
                  <c:v>429</c:v>
                </c:pt>
                <c:pt idx="961">
                  <c:v>204</c:v>
                </c:pt>
                <c:pt idx="962">
                  <c:v>379</c:v>
                </c:pt>
                <c:pt idx="963">
                  <c:v>271</c:v>
                </c:pt>
                <c:pt idx="964">
                  <c:v>120</c:v>
                </c:pt>
                <c:pt idx="965">
                  <c:v>140</c:v>
                </c:pt>
                <c:pt idx="966">
                  <c:v>193</c:v>
                </c:pt>
                <c:pt idx="967">
                  <c:v>180</c:v>
                </c:pt>
                <c:pt idx="968">
                  <c:v>263</c:v>
                </c:pt>
                <c:pt idx="969">
                  <c:v>217</c:v>
                </c:pt>
                <c:pt idx="970">
                  <c:v>443</c:v>
                </c:pt>
                <c:pt idx="971">
                  <c:v>1373</c:v>
                </c:pt>
                <c:pt idx="972">
                  <c:v>742</c:v>
                </c:pt>
                <c:pt idx="973">
                  <c:v>170</c:v>
                </c:pt>
                <c:pt idx="974">
                  <c:v>242</c:v>
                </c:pt>
                <c:pt idx="975">
                  <c:v>541</c:v>
                </c:pt>
                <c:pt idx="976">
                  <c:v>121</c:v>
                </c:pt>
                <c:pt idx="977">
                  <c:v>621</c:v>
                </c:pt>
                <c:pt idx="978">
                  <c:v>101</c:v>
                </c:pt>
                <c:pt idx="979">
                  <c:v>554</c:v>
                </c:pt>
                <c:pt idx="980">
                  <c:v>666</c:v>
                </c:pt>
                <c:pt idx="981">
                  <c:v>410</c:v>
                </c:pt>
                <c:pt idx="982">
                  <c:v>375</c:v>
                </c:pt>
                <c:pt idx="983">
                  <c:v>1364</c:v>
                </c:pt>
                <c:pt idx="984">
                  <c:v>35</c:v>
                </c:pt>
                <c:pt idx="985">
                  <c:v>203</c:v>
                </c:pt>
                <c:pt idx="986">
                  <c:v>49</c:v>
                </c:pt>
                <c:pt idx="987">
                  <c:v>5812</c:v>
                </c:pt>
                <c:pt idx="988">
                  <c:v>1556</c:v>
                </c:pt>
                <c:pt idx="989">
                  <c:v>65</c:v>
                </c:pt>
                <c:pt idx="990">
                  <c:v>10</c:v>
                </c:pt>
                <c:pt idx="991">
                  <c:v>76</c:v>
                </c:pt>
                <c:pt idx="992">
                  <c:v>263</c:v>
                </c:pt>
                <c:pt idx="993">
                  <c:v>1530</c:v>
                </c:pt>
                <c:pt idx="994">
                  <c:v>278</c:v>
                </c:pt>
                <c:pt idx="995">
                  <c:v>350</c:v>
                </c:pt>
                <c:pt idx="996">
                  <c:v>470</c:v>
                </c:pt>
                <c:pt idx="997">
                  <c:v>3</c:v>
                </c:pt>
                <c:pt idx="998">
                  <c:v>8200</c:v>
                </c:pt>
                <c:pt idx="999">
                  <c:v>8359</c:v>
                </c:pt>
                <c:pt idx="1000">
                  <c:v>188</c:v>
                </c:pt>
                <c:pt idx="1001">
                  <c:v>48</c:v>
                </c:pt>
                <c:pt idx="1002">
                  <c:v>607</c:v>
                </c:pt>
                <c:pt idx="1003">
                  <c:v>50</c:v>
                </c:pt>
                <c:pt idx="1004">
                  <c:v>55</c:v>
                </c:pt>
                <c:pt idx="1005">
                  <c:v>38</c:v>
                </c:pt>
                <c:pt idx="1006">
                  <c:v>25</c:v>
                </c:pt>
                <c:pt idx="1007">
                  <c:v>46</c:v>
                </c:pt>
                <c:pt idx="1008">
                  <c:v>83</c:v>
                </c:pt>
                <c:pt idx="1009">
                  <c:v>35</c:v>
                </c:pt>
                <c:pt idx="1010">
                  <c:v>25</c:v>
                </c:pt>
                <c:pt idx="1011">
                  <c:v>75</c:v>
                </c:pt>
                <c:pt idx="1012">
                  <c:v>62</c:v>
                </c:pt>
                <c:pt idx="1013">
                  <c:v>160</c:v>
                </c:pt>
                <c:pt idx="1014">
                  <c:v>246</c:v>
                </c:pt>
                <c:pt idx="1015">
                  <c:v>55</c:v>
                </c:pt>
                <c:pt idx="1016">
                  <c:v>23</c:v>
                </c:pt>
                <c:pt idx="1017">
                  <c:v>72</c:v>
                </c:pt>
                <c:pt idx="1018">
                  <c:v>22</c:v>
                </c:pt>
                <c:pt idx="1019">
                  <c:v>14</c:v>
                </c:pt>
                <c:pt idx="1020">
                  <c:v>38</c:v>
                </c:pt>
                <c:pt idx="1021">
                  <c:v>32</c:v>
                </c:pt>
                <c:pt idx="1022">
                  <c:v>63</c:v>
                </c:pt>
                <c:pt idx="1023">
                  <c:v>27</c:v>
                </c:pt>
                <c:pt idx="1024">
                  <c:v>44</c:v>
                </c:pt>
                <c:pt idx="1025">
                  <c:v>38</c:v>
                </c:pt>
                <c:pt idx="1026">
                  <c:v>115</c:v>
                </c:pt>
                <c:pt idx="1027">
                  <c:v>37</c:v>
                </c:pt>
                <c:pt idx="1028">
                  <c:v>99</c:v>
                </c:pt>
                <c:pt idx="1029">
                  <c:v>44</c:v>
                </c:pt>
                <c:pt idx="1030">
                  <c:v>58</c:v>
                </c:pt>
                <c:pt idx="1031">
                  <c:v>191</c:v>
                </c:pt>
                <c:pt idx="1032">
                  <c:v>40</c:v>
                </c:pt>
                <c:pt idx="1033">
                  <c:v>38</c:v>
                </c:pt>
                <c:pt idx="1034">
                  <c:v>39</c:v>
                </c:pt>
                <c:pt idx="1035">
                  <c:v>11</c:v>
                </c:pt>
                <c:pt idx="1036">
                  <c:v>107</c:v>
                </c:pt>
                <c:pt idx="1037">
                  <c:v>147</c:v>
                </c:pt>
                <c:pt idx="1038">
                  <c:v>36</c:v>
                </c:pt>
                <c:pt idx="1039">
                  <c:v>92</c:v>
                </c:pt>
                <c:pt idx="1040">
                  <c:v>35</c:v>
                </c:pt>
                <c:pt idx="1041">
                  <c:v>17</c:v>
                </c:pt>
                <c:pt idx="1042">
                  <c:v>22</c:v>
                </c:pt>
                <c:pt idx="1043">
                  <c:v>69</c:v>
                </c:pt>
                <c:pt idx="1044">
                  <c:v>13</c:v>
                </c:pt>
                <c:pt idx="1045">
                  <c:v>58</c:v>
                </c:pt>
                <c:pt idx="1046">
                  <c:v>44</c:v>
                </c:pt>
                <c:pt idx="1047">
                  <c:v>83</c:v>
                </c:pt>
                <c:pt idx="1048">
                  <c:v>117</c:v>
                </c:pt>
                <c:pt idx="1049">
                  <c:v>32</c:v>
                </c:pt>
                <c:pt idx="1050">
                  <c:v>8</c:v>
                </c:pt>
                <c:pt idx="1051">
                  <c:v>340</c:v>
                </c:pt>
                <c:pt idx="1052">
                  <c:v>7</c:v>
                </c:pt>
                <c:pt idx="1053">
                  <c:v>19</c:v>
                </c:pt>
                <c:pt idx="1054">
                  <c:v>47</c:v>
                </c:pt>
                <c:pt idx="1055">
                  <c:v>13</c:v>
                </c:pt>
                <c:pt idx="1056">
                  <c:v>90</c:v>
                </c:pt>
                <c:pt idx="1057">
                  <c:v>63</c:v>
                </c:pt>
                <c:pt idx="1058">
                  <c:v>26</c:v>
                </c:pt>
                <c:pt idx="1059">
                  <c:v>71</c:v>
                </c:pt>
                <c:pt idx="1060">
                  <c:v>38</c:v>
                </c:pt>
                <c:pt idx="1061">
                  <c:v>859</c:v>
                </c:pt>
                <c:pt idx="1062">
                  <c:v>21</c:v>
                </c:pt>
                <c:pt idx="1063">
                  <c:v>78</c:v>
                </c:pt>
                <c:pt idx="1064">
                  <c:v>53</c:v>
                </c:pt>
                <c:pt idx="1065">
                  <c:v>356</c:v>
                </c:pt>
                <c:pt idx="1066">
                  <c:v>279</c:v>
                </c:pt>
                <c:pt idx="1067">
                  <c:v>266</c:v>
                </c:pt>
                <c:pt idx="1068">
                  <c:v>623</c:v>
                </c:pt>
                <c:pt idx="1069">
                  <c:v>392</c:v>
                </c:pt>
                <c:pt idx="1070">
                  <c:v>3562</c:v>
                </c:pt>
                <c:pt idx="1071">
                  <c:v>514</c:v>
                </c:pt>
                <c:pt idx="1072">
                  <c:v>88</c:v>
                </c:pt>
                <c:pt idx="1073">
                  <c:v>537</c:v>
                </c:pt>
                <c:pt idx="1074">
                  <c:v>25</c:v>
                </c:pt>
                <c:pt idx="1075">
                  <c:v>3238</c:v>
                </c:pt>
                <c:pt idx="1076">
                  <c:v>897</c:v>
                </c:pt>
                <c:pt idx="1077">
                  <c:v>878</c:v>
                </c:pt>
                <c:pt idx="1078">
                  <c:v>115</c:v>
                </c:pt>
                <c:pt idx="1079">
                  <c:v>234</c:v>
                </c:pt>
                <c:pt idx="1080">
                  <c:v>4330</c:v>
                </c:pt>
                <c:pt idx="1081">
                  <c:v>651</c:v>
                </c:pt>
                <c:pt idx="1082">
                  <c:v>251</c:v>
                </c:pt>
                <c:pt idx="1083">
                  <c:v>263</c:v>
                </c:pt>
                <c:pt idx="1084">
                  <c:v>28</c:v>
                </c:pt>
                <c:pt idx="1085">
                  <c:v>721</c:v>
                </c:pt>
                <c:pt idx="1086">
                  <c:v>50</c:v>
                </c:pt>
                <c:pt idx="1087">
                  <c:v>73</c:v>
                </c:pt>
                <c:pt idx="1088">
                  <c:v>27</c:v>
                </c:pt>
                <c:pt idx="1089">
                  <c:v>34</c:v>
                </c:pt>
                <c:pt idx="1090">
                  <c:v>7</c:v>
                </c:pt>
                <c:pt idx="1091">
                  <c:v>24</c:v>
                </c:pt>
                <c:pt idx="1092">
                  <c:v>15</c:v>
                </c:pt>
                <c:pt idx="1093">
                  <c:v>72</c:v>
                </c:pt>
                <c:pt idx="1094">
                  <c:v>120</c:v>
                </c:pt>
                <c:pt idx="1095">
                  <c:v>123</c:v>
                </c:pt>
                <c:pt idx="1096">
                  <c:v>1</c:v>
                </c:pt>
                <c:pt idx="1097">
                  <c:v>24</c:v>
                </c:pt>
                <c:pt idx="1098">
                  <c:v>33</c:v>
                </c:pt>
                <c:pt idx="1099">
                  <c:v>14</c:v>
                </c:pt>
                <c:pt idx="1100">
                  <c:v>9</c:v>
                </c:pt>
                <c:pt idx="1101">
                  <c:v>76</c:v>
                </c:pt>
                <c:pt idx="1102">
                  <c:v>19</c:v>
                </c:pt>
                <c:pt idx="1103">
                  <c:v>69</c:v>
                </c:pt>
                <c:pt idx="1104">
                  <c:v>218</c:v>
                </c:pt>
                <c:pt idx="1105">
                  <c:v>30</c:v>
                </c:pt>
                <c:pt idx="1106">
                  <c:v>100</c:v>
                </c:pt>
                <c:pt idx="1107">
                  <c:v>296</c:v>
                </c:pt>
                <c:pt idx="1108">
                  <c:v>1204</c:v>
                </c:pt>
                <c:pt idx="1109">
                  <c:v>321</c:v>
                </c:pt>
                <c:pt idx="1110">
                  <c:v>301</c:v>
                </c:pt>
                <c:pt idx="1111">
                  <c:v>144</c:v>
                </c:pt>
                <c:pt idx="1112">
                  <c:v>539</c:v>
                </c:pt>
                <c:pt idx="1113">
                  <c:v>498</c:v>
                </c:pt>
                <c:pt idx="1114">
                  <c:v>1113</c:v>
                </c:pt>
                <c:pt idx="1115">
                  <c:v>988</c:v>
                </c:pt>
                <c:pt idx="1116">
                  <c:v>391</c:v>
                </c:pt>
                <c:pt idx="1117">
                  <c:v>28</c:v>
                </c:pt>
                <c:pt idx="1118">
                  <c:v>147</c:v>
                </c:pt>
                <c:pt idx="1119">
                  <c:v>680</c:v>
                </c:pt>
                <c:pt idx="1120">
                  <c:v>983</c:v>
                </c:pt>
                <c:pt idx="1121">
                  <c:v>79</c:v>
                </c:pt>
                <c:pt idx="1122">
                  <c:v>426</c:v>
                </c:pt>
                <c:pt idx="1123">
                  <c:v>96</c:v>
                </c:pt>
                <c:pt idx="1124">
                  <c:v>163</c:v>
                </c:pt>
                <c:pt idx="1125">
                  <c:v>2525</c:v>
                </c:pt>
                <c:pt idx="1126">
                  <c:v>2035</c:v>
                </c:pt>
                <c:pt idx="1127">
                  <c:v>290</c:v>
                </c:pt>
                <c:pt idx="1128">
                  <c:v>1980</c:v>
                </c:pt>
                <c:pt idx="1129">
                  <c:v>57</c:v>
                </c:pt>
                <c:pt idx="1130">
                  <c:v>380</c:v>
                </c:pt>
                <c:pt idx="1131">
                  <c:v>128</c:v>
                </c:pt>
                <c:pt idx="1132">
                  <c:v>180</c:v>
                </c:pt>
                <c:pt idx="1133">
                  <c:v>571</c:v>
                </c:pt>
                <c:pt idx="1134">
                  <c:v>480</c:v>
                </c:pt>
                <c:pt idx="1135">
                  <c:v>249</c:v>
                </c:pt>
                <c:pt idx="1136">
                  <c:v>84</c:v>
                </c:pt>
                <c:pt idx="1137">
                  <c:v>197</c:v>
                </c:pt>
                <c:pt idx="1138">
                  <c:v>271</c:v>
                </c:pt>
                <c:pt idx="1139">
                  <c:v>50</c:v>
                </c:pt>
                <c:pt idx="1140">
                  <c:v>169</c:v>
                </c:pt>
                <c:pt idx="1141">
                  <c:v>205</c:v>
                </c:pt>
                <c:pt idx="1142">
                  <c:v>206</c:v>
                </c:pt>
                <c:pt idx="1143">
                  <c:v>84</c:v>
                </c:pt>
                <c:pt idx="1144">
                  <c:v>210</c:v>
                </c:pt>
                <c:pt idx="1145">
                  <c:v>181</c:v>
                </c:pt>
                <c:pt idx="1146">
                  <c:v>60</c:v>
                </c:pt>
                <c:pt idx="1147">
                  <c:v>445</c:v>
                </c:pt>
                <c:pt idx="1148">
                  <c:v>17</c:v>
                </c:pt>
                <c:pt idx="1149">
                  <c:v>194</c:v>
                </c:pt>
                <c:pt idx="1150">
                  <c:v>404</c:v>
                </c:pt>
                <c:pt idx="1151">
                  <c:v>194</c:v>
                </c:pt>
                <c:pt idx="1152">
                  <c:v>902</c:v>
                </c:pt>
                <c:pt idx="1153">
                  <c:v>1670</c:v>
                </c:pt>
                <c:pt idx="1154">
                  <c:v>1328</c:v>
                </c:pt>
                <c:pt idx="1155">
                  <c:v>944</c:v>
                </c:pt>
                <c:pt idx="1156">
                  <c:v>147</c:v>
                </c:pt>
                <c:pt idx="1157">
                  <c:v>99</c:v>
                </c:pt>
                <c:pt idx="1158">
                  <c:v>79</c:v>
                </c:pt>
                <c:pt idx="1159">
                  <c:v>75</c:v>
                </c:pt>
                <c:pt idx="1160">
                  <c:v>207</c:v>
                </c:pt>
                <c:pt idx="1161">
                  <c:v>102</c:v>
                </c:pt>
                <c:pt idx="1162">
                  <c:v>32</c:v>
                </c:pt>
                <c:pt idx="1163">
                  <c:v>480</c:v>
                </c:pt>
                <c:pt idx="1164">
                  <c:v>11</c:v>
                </c:pt>
                <c:pt idx="1165">
                  <c:v>12</c:v>
                </c:pt>
                <c:pt idx="1166">
                  <c:v>48</c:v>
                </c:pt>
                <c:pt idx="1167">
                  <c:v>59</c:v>
                </c:pt>
                <c:pt idx="1168">
                  <c:v>79</c:v>
                </c:pt>
                <c:pt idx="1169">
                  <c:v>14</c:v>
                </c:pt>
                <c:pt idx="1170">
                  <c:v>106</c:v>
                </c:pt>
                <c:pt idx="1171">
                  <c:v>25</c:v>
                </c:pt>
                <c:pt idx="1172">
                  <c:v>25</c:v>
                </c:pt>
                <c:pt idx="1173">
                  <c:v>29</c:v>
                </c:pt>
                <c:pt idx="1174">
                  <c:v>43</c:v>
                </c:pt>
                <c:pt idx="1175">
                  <c:v>46</c:v>
                </c:pt>
                <c:pt idx="1176">
                  <c:v>27</c:v>
                </c:pt>
                <c:pt idx="1177">
                  <c:v>112</c:v>
                </c:pt>
                <c:pt idx="1178">
                  <c:v>34</c:v>
                </c:pt>
                <c:pt idx="1179">
                  <c:v>145</c:v>
                </c:pt>
                <c:pt idx="1180">
                  <c:v>19</c:v>
                </c:pt>
                <c:pt idx="1181">
                  <c:v>288</c:v>
                </c:pt>
                <c:pt idx="1182">
                  <c:v>14</c:v>
                </c:pt>
                <c:pt idx="1183">
                  <c:v>7</c:v>
                </c:pt>
                <c:pt idx="1184">
                  <c:v>211</c:v>
                </c:pt>
                <c:pt idx="1185">
                  <c:v>85</c:v>
                </c:pt>
                <c:pt idx="1186">
                  <c:v>103</c:v>
                </c:pt>
                <c:pt idx="1187">
                  <c:v>113</c:v>
                </c:pt>
                <c:pt idx="1188">
                  <c:v>167</c:v>
                </c:pt>
                <c:pt idx="1189">
                  <c:v>73</c:v>
                </c:pt>
                <c:pt idx="1190">
                  <c:v>75</c:v>
                </c:pt>
                <c:pt idx="1191">
                  <c:v>614</c:v>
                </c:pt>
                <c:pt idx="1192">
                  <c:v>107</c:v>
                </c:pt>
                <c:pt idx="1193">
                  <c:v>1224</c:v>
                </c:pt>
                <c:pt idx="1194">
                  <c:v>104</c:v>
                </c:pt>
                <c:pt idx="1195">
                  <c:v>79</c:v>
                </c:pt>
                <c:pt idx="1196">
                  <c:v>157</c:v>
                </c:pt>
                <c:pt idx="1197">
                  <c:v>50</c:v>
                </c:pt>
                <c:pt idx="1198">
                  <c:v>64</c:v>
                </c:pt>
                <c:pt idx="1199">
                  <c:v>200</c:v>
                </c:pt>
                <c:pt idx="1200">
                  <c:v>22</c:v>
                </c:pt>
                <c:pt idx="1201">
                  <c:v>163</c:v>
                </c:pt>
                <c:pt idx="1202">
                  <c:v>77</c:v>
                </c:pt>
                <c:pt idx="1203">
                  <c:v>89</c:v>
                </c:pt>
                <c:pt idx="1204">
                  <c:v>3355</c:v>
                </c:pt>
                <c:pt idx="1205">
                  <c:v>537</c:v>
                </c:pt>
                <c:pt idx="1206">
                  <c:v>125</c:v>
                </c:pt>
                <c:pt idx="1207">
                  <c:v>163</c:v>
                </c:pt>
                <c:pt idx="1208">
                  <c:v>283</c:v>
                </c:pt>
                <c:pt idx="1209">
                  <c:v>352</c:v>
                </c:pt>
                <c:pt idx="1210">
                  <c:v>94</c:v>
                </c:pt>
                <c:pt idx="1211">
                  <c:v>67</c:v>
                </c:pt>
                <c:pt idx="1212">
                  <c:v>221</c:v>
                </c:pt>
                <c:pt idx="1213">
                  <c:v>2165</c:v>
                </c:pt>
                <c:pt idx="1214">
                  <c:v>179</c:v>
                </c:pt>
                <c:pt idx="1215">
                  <c:v>123</c:v>
                </c:pt>
                <c:pt idx="1216">
                  <c:v>1104</c:v>
                </c:pt>
                <c:pt idx="1217">
                  <c:v>403</c:v>
                </c:pt>
                <c:pt idx="1218">
                  <c:v>109</c:v>
                </c:pt>
                <c:pt idx="1219">
                  <c:v>372</c:v>
                </c:pt>
                <c:pt idx="1220">
                  <c:v>311</c:v>
                </c:pt>
                <c:pt idx="1221">
                  <c:v>61</c:v>
                </c:pt>
                <c:pt idx="1222">
                  <c:v>115</c:v>
                </c:pt>
                <c:pt idx="1223">
                  <c:v>111</c:v>
                </c:pt>
                <c:pt idx="1224">
                  <c:v>337</c:v>
                </c:pt>
                <c:pt idx="1225">
                  <c:v>9</c:v>
                </c:pt>
                <c:pt idx="1226">
                  <c:v>120</c:v>
                </c:pt>
                <c:pt idx="1227">
                  <c:v>102</c:v>
                </c:pt>
                <c:pt idx="1228">
                  <c:v>186</c:v>
                </c:pt>
                <c:pt idx="1229">
                  <c:v>15</c:v>
                </c:pt>
                <c:pt idx="1230">
                  <c:v>67</c:v>
                </c:pt>
                <c:pt idx="1231">
                  <c:v>130</c:v>
                </c:pt>
                <c:pt idx="1232">
                  <c:v>16</c:v>
                </c:pt>
                <c:pt idx="1233">
                  <c:v>67</c:v>
                </c:pt>
                <c:pt idx="1234">
                  <c:v>124</c:v>
                </c:pt>
                <c:pt idx="1235">
                  <c:v>80</c:v>
                </c:pt>
                <c:pt idx="1236">
                  <c:v>282</c:v>
                </c:pt>
                <c:pt idx="1237">
                  <c:v>68</c:v>
                </c:pt>
                <c:pt idx="1238">
                  <c:v>86</c:v>
                </c:pt>
                <c:pt idx="1239">
                  <c:v>115</c:v>
                </c:pt>
                <c:pt idx="1240">
                  <c:v>75</c:v>
                </c:pt>
                <c:pt idx="1241">
                  <c:v>43</c:v>
                </c:pt>
                <c:pt idx="1242">
                  <c:v>48</c:v>
                </c:pt>
                <c:pt idx="1243">
                  <c:v>52</c:v>
                </c:pt>
                <c:pt idx="1244">
                  <c:v>43</c:v>
                </c:pt>
                <c:pt idx="1245">
                  <c:v>58</c:v>
                </c:pt>
                <c:pt idx="1246">
                  <c:v>47</c:v>
                </c:pt>
                <c:pt idx="1247">
                  <c:v>36</c:v>
                </c:pt>
                <c:pt idx="1248">
                  <c:v>17</c:v>
                </c:pt>
                <c:pt idx="1249">
                  <c:v>104</c:v>
                </c:pt>
                <c:pt idx="1250">
                  <c:v>47</c:v>
                </c:pt>
                <c:pt idx="1251">
                  <c:v>38</c:v>
                </c:pt>
                <c:pt idx="1252">
                  <c:v>81</c:v>
                </c:pt>
                <c:pt idx="1253">
                  <c:v>55</c:v>
                </c:pt>
                <c:pt idx="1254">
                  <c:v>41</c:v>
                </c:pt>
                <c:pt idx="1255">
                  <c:v>79</c:v>
                </c:pt>
                <c:pt idx="1256">
                  <c:v>16</c:v>
                </c:pt>
                <c:pt idx="1257">
                  <c:v>8</c:v>
                </c:pt>
                <c:pt idx="1258">
                  <c:v>95</c:v>
                </c:pt>
                <c:pt idx="1259">
                  <c:v>25</c:v>
                </c:pt>
                <c:pt idx="1260">
                  <c:v>19</c:v>
                </c:pt>
                <c:pt idx="1261">
                  <c:v>90</c:v>
                </c:pt>
                <c:pt idx="1262">
                  <c:v>41</c:v>
                </c:pt>
                <c:pt idx="1263">
                  <c:v>30</c:v>
                </c:pt>
                <c:pt idx="1264">
                  <c:v>38</c:v>
                </c:pt>
                <c:pt idx="1265">
                  <c:v>65</c:v>
                </c:pt>
                <c:pt idx="1266">
                  <c:v>75</c:v>
                </c:pt>
                <c:pt idx="1267">
                  <c:v>16</c:v>
                </c:pt>
                <c:pt idx="1268">
                  <c:v>10</c:v>
                </c:pt>
                <c:pt idx="1269">
                  <c:v>27</c:v>
                </c:pt>
                <c:pt idx="1270">
                  <c:v>259</c:v>
                </c:pt>
                <c:pt idx="1271">
                  <c:v>39</c:v>
                </c:pt>
                <c:pt idx="1272">
                  <c:v>42</c:v>
                </c:pt>
                <c:pt idx="1273">
                  <c:v>10</c:v>
                </c:pt>
                <c:pt idx="1274">
                  <c:v>56</c:v>
                </c:pt>
                <c:pt idx="1275">
                  <c:v>20</c:v>
                </c:pt>
                <c:pt idx="1276">
                  <c:v>170</c:v>
                </c:pt>
                <c:pt idx="1277">
                  <c:v>29</c:v>
                </c:pt>
                <c:pt idx="1278">
                  <c:v>132</c:v>
                </c:pt>
                <c:pt idx="1279">
                  <c:v>27</c:v>
                </c:pt>
                <c:pt idx="1280">
                  <c:v>26</c:v>
                </c:pt>
                <c:pt idx="1281">
                  <c:v>43</c:v>
                </c:pt>
                <c:pt idx="1282">
                  <c:v>80</c:v>
                </c:pt>
                <c:pt idx="1283">
                  <c:v>33</c:v>
                </c:pt>
                <c:pt idx="1284">
                  <c:v>71</c:v>
                </c:pt>
                <c:pt idx="1285">
                  <c:v>81</c:v>
                </c:pt>
                <c:pt idx="1286">
                  <c:v>76</c:v>
                </c:pt>
                <c:pt idx="1287">
                  <c:v>48</c:v>
                </c:pt>
                <c:pt idx="1288">
                  <c:v>61</c:v>
                </c:pt>
                <c:pt idx="1289">
                  <c:v>60</c:v>
                </c:pt>
                <c:pt idx="1290">
                  <c:v>136</c:v>
                </c:pt>
                <c:pt idx="1291">
                  <c:v>14</c:v>
                </c:pt>
                <c:pt idx="1292">
                  <c:v>78</c:v>
                </c:pt>
                <c:pt idx="1293">
                  <c:v>4</c:v>
                </c:pt>
                <c:pt idx="1294">
                  <c:v>11</c:v>
                </c:pt>
                <c:pt idx="1295">
                  <c:v>185</c:v>
                </c:pt>
                <c:pt idx="1296">
                  <c:v>59</c:v>
                </c:pt>
                <c:pt idx="1297">
                  <c:v>27</c:v>
                </c:pt>
                <c:pt idx="1298">
                  <c:v>63</c:v>
                </c:pt>
                <c:pt idx="1299">
                  <c:v>13</c:v>
                </c:pt>
                <c:pt idx="1300">
                  <c:v>13</c:v>
                </c:pt>
                <c:pt idx="1301">
                  <c:v>57</c:v>
                </c:pt>
                <c:pt idx="1302">
                  <c:v>61</c:v>
                </c:pt>
                <c:pt idx="1303">
                  <c:v>65</c:v>
                </c:pt>
                <c:pt idx="1304">
                  <c:v>134</c:v>
                </c:pt>
                <c:pt idx="1305">
                  <c:v>37</c:v>
                </c:pt>
                <c:pt idx="1306">
                  <c:v>37</c:v>
                </c:pt>
                <c:pt idx="1307">
                  <c:v>150</c:v>
                </c:pt>
                <c:pt idx="1308">
                  <c:v>56</c:v>
                </c:pt>
                <c:pt idx="1309">
                  <c:v>18</c:v>
                </c:pt>
                <c:pt idx="1310">
                  <c:v>60</c:v>
                </c:pt>
                <c:pt idx="1311">
                  <c:v>67</c:v>
                </c:pt>
                <c:pt idx="1312">
                  <c:v>35</c:v>
                </c:pt>
                <c:pt idx="1313">
                  <c:v>34</c:v>
                </c:pt>
                <c:pt idx="1314">
                  <c:v>36</c:v>
                </c:pt>
                <c:pt idx="1315">
                  <c:v>18</c:v>
                </c:pt>
                <c:pt idx="1316">
                  <c:v>25</c:v>
                </c:pt>
                <c:pt idx="1317">
                  <c:v>21</c:v>
                </c:pt>
                <c:pt idx="1318">
                  <c:v>151</c:v>
                </c:pt>
                <c:pt idx="1319">
                  <c:v>489</c:v>
                </c:pt>
                <c:pt idx="1320">
                  <c:v>50</c:v>
                </c:pt>
                <c:pt idx="1321">
                  <c:v>321</c:v>
                </c:pt>
                <c:pt idx="1322">
                  <c:v>1762</c:v>
                </c:pt>
                <c:pt idx="1323">
                  <c:v>385</c:v>
                </c:pt>
                <c:pt idx="1324">
                  <c:v>398</c:v>
                </c:pt>
                <c:pt idx="1325">
                  <c:v>304</c:v>
                </c:pt>
                <c:pt idx="1326">
                  <c:v>676</c:v>
                </c:pt>
                <c:pt idx="1327">
                  <c:v>577</c:v>
                </c:pt>
                <c:pt idx="1328">
                  <c:v>3663</c:v>
                </c:pt>
                <c:pt idx="1329">
                  <c:v>294</c:v>
                </c:pt>
                <c:pt idx="1330">
                  <c:v>28</c:v>
                </c:pt>
                <c:pt idx="1331">
                  <c:v>100</c:v>
                </c:pt>
                <c:pt idx="1332">
                  <c:v>72</c:v>
                </c:pt>
                <c:pt idx="1333">
                  <c:v>238</c:v>
                </c:pt>
                <c:pt idx="1334">
                  <c:v>159</c:v>
                </c:pt>
                <c:pt idx="1335">
                  <c:v>77</c:v>
                </c:pt>
                <c:pt idx="1336">
                  <c:v>53</c:v>
                </c:pt>
                <c:pt idx="1337">
                  <c:v>1251</c:v>
                </c:pt>
                <c:pt idx="1338">
                  <c:v>465</c:v>
                </c:pt>
                <c:pt idx="1339">
                  <c:v>74</c:v>
                </c:pt>
                <c:pt idx="1340">
                  <c:v>62</c:v>
                </c:pt>
                <c:pt idx="1341">
                  <c:v>3468</c:v>
                </c:pt>
                <c:pt idx="1342">
                  <c:v>52</c:v>
                </c:pt>
                <c:pt idx="1343">
                  <c:v>50</c:v>
                </c:pt>
                <c:pt idx="1344">
                  <c:v>45</c:v>
                </c:pt>
                <c:pt idx="1345">
                  <c:v>21</c:v>
                </c:pt>
                <c:pt idx="1346">
                  <c:v>100</c:v>
                </c:pt>
                <c:pt idx="1347">
                  <c:v>81</c:v>
                </c:pt>
                <c:pt idx="1348">
                  <c:v>286</c:v>
                </c:pt>
                <c:pt idx="1349">
                  <c:v>42</c:v>
                </c:pt>
                <c:pt idx="1350">
                  <c:v>199</c:v>
                </c:pt>
                <c:pt idx="1351">
                  <c:v>25</c:v>
                </c:pt>
                <c:pt idx="1352">
                  <c:v>84</c:v>
                </c:pt>
                <c:pt idx="1353">
                  <c:v>50</c:v>
                </c:pt>
                <c:pt idx="1354">
                  <c:v>26</c:v>
                </c:pt>
                <c:pt idx="1355">
                  <c:v>14</c:v>
                </c:pt>
                <c:pt idx="1356">
                  <c:v>49</c:v>
                </c:pt>
                <c:pt idx="1357">
                  <c:v>69</c:v>
                </c:pt>
                <c:pt idx="1358">
                  <c:v>60</c:v>
                </c:pt>
                <c:pt idx="1359">
                  <c:v>80</c:v>
                </c:pt>
                <c:pt idx="1360">
                  <c:v>56</c:v>
                </c:pt>
                <c:pt idx="1361">
                  <c:v>104</c:v>
                </c:pt>
                <c:pt idx="1362">
                  <c:v>46</c:v>
                </c:pt>
                <c:pt idx="1363">
                  <c:v>206</c:v>
                </c:pt>
                <c:pt idx="1364">
                  <c:v>18</c:v>
                </c:pt>
                <c:pt idx="1365">
                  <c:v>28</c:v>
                </c:pt>
                <c:pt idx="1366">
                  <c:v>11</c:v>
                </c:pt>
                <c:pt idx="1367">
                  <c:v>263</c:v>
                </c:pt>
                <c:pt idx="1368">
                  <c:v>394</c:v>
                </c:pt>
                <c:pt idx="1369">
                  <c:v>1049</c:v>
                </c:pt>
                <c:pt idx="1370">
                  <c:v>308</c:v>
                </c:pt>
                <c:pt idx="1371">
                  <c:v>1088</c:v>
                </c:pt>
                <c:pt idx="1372">
                  <c:v>73</c:v>
                </c:pt>
                <c:pt idx="1373">
                  <c:v>143</c:v>
                </c:pt>
                <c:pt idx="1374">
                  <c:v>1420</c:v>
                </c:pt>
                <c:pt idx="1375">
                  <c:v>305</c:v>
                </c:pt>
                <c:pt idx="1376">
                  <c:v>551</c:v>
                </c:pt>
                <c:pt idx="1377">
                  <c:v>187</c:v>
                </c:pt>
                <c:pt idx="1378">
                  <c:v>325</c:v>
                </c:pt>
                <c:pt idx="1379">
                  <c:v>148</c:v>
                </c:pt>
                <c:pt idx="1380">
                  <c:v>69</c:v>
                </c:pt>
                <c:pt idx="1381">
                  <c:v>173</c:v>
                </c:pt>
                <c:pt idx="1382">
                  <c:v>269</c:v>
                </c:pt>
                <c:pt idx="1383">
                  <c:v>185</c:v>
                </c:pt>
                <c:pt idx="1384">
                  <c:v>176</c:v>
                </c:pt>
                <c:pt idx="1385">
                  <c:v>1019</c:v>
                </c:pt>
                <c:pt idx="1386">
                  <c:v>113</c:v>
                </c:pt>
                <c:pt idx="1387">
                  <c:v>404</c:v>
                </c:pt>
                <c:pt idx="1388">
                  <c:v>707</c:v>
                </c:pt>
                <c:pt idx="1389">
                  <c:v>392</c:v>
                </c:pt>
                <c:pt idx="1390">
                  <c:v>23</c:v>
                </c:pt>
                <c:pt idx="1391">
                  <c:v>682</c:v>
                </c:pt>
                <c:pt idx="1392">
                  <c:v>37</c:v>
                </c:pt>
                <c:pt idx="1393">
                  <c:v>146</c:v>
                </c:pt>
                <c:pt idx="1394">
                  <c:v>119</c:v>
                </c:pt>
                <c:pt idx="1395">
                  <c:v>163</c:v>
                </c:pt>
                <c:pt idx="1396">
                  <c:v>339</c:v>
                </c:pt>
                <c:pt idx="1397">
                  <c:v>58</c:v>
                </c:pt>
                <c:pt idx="1398">
                  <c:v>456</c:v>
                </c:pt>
                <c:pt idx="1399">
                  <c:v>15</c:v>
                </c:pt>
                <c:pt idx="1400">
                  <c:v>191</c:v>
                </c:pt>
                <c:pt idx="1401">
                  <c:v>17</c:v>
                </c:pt>
                <c:pt idx="1402">
                  <c:v>28</c:v>
                </c:pt>
                <c:pt idx="1403">
                  <c:v>18</c:v>
                </c:pt>
                <c:pt idx="1404">
                  <c:v>61</c:v>
                </c:pt>
                <c:pt idx="1405">
                  <c:v>108</c:v>
                </c:pt>
                <c:pt idx="1406">
                  <c:v>142</c:v>
                </c:pt>
                <c:pt idx="1407">
                  <c:v>74</c:v>
                </c:pt>
                <c:pt idx="1408">
                  <c:v>38</c:v>
                </c:pt>
                <c:pt idx="1409">
                  <c:v>20</c:v>
                </c:pt>
                <c:pt idx="1410">
                  <c:v>24</c:v>
                </c:pt>
                <c:pt idx="1411">
                  <c:v>66</c:v>
                </c:pt>
                <c:pt idx="1412">
                  <c:v>28</c:v>
                </c:pt>
                <c:pt idx="1413">
                  <c:v>24</c:v>
                </c:pt>
                <c:pt idx="1414">
                  <c:v>73</c:v>
                </c:pt>
                <c:pt idx="1415">
                  <c:v>3</c:v>
                </c:pt>
                <c:pt idx="1416">
                  <c:v>20</c:v>
                </c:pt>
                <c:pt idx="1417">
                  <c:v>21</c:v>
                </c:pt>
                <c:pt idx="1418">
                  <c:v>94</c:v>
                </c:pt>
                <c:pt idx="1419">
                  <c:v>139</c:v>
                </c:pt>
                <c:pt idx="1420">
                  <c:v>130</c:v>
                </c:pt>
                <c:pt idx="1421">
                  <c:v>31</c:v>
                </c:pt>
                <c:pt idx="1422">
                  <c:v>13</c:v>
                </c:pt>
                <c:pt idx="1423">
                  <c:v>90</c:v>
                </c:pt>
                <c:pt idx="1424">
                  <c:v>141</c:v>
                </c:pt>
                <c:pt idx="1425">
                  <c:v>23</c:v>
                </c:pt>
                <c:pt idx="1426">
                  <c:v>18</c:v>
                </c:pt>
                <c:pt idx="1427">
                  <c:v>76</c:v>
                </c:pt>
                <c:pt idx="1428">
                  <c:v>93</c:v>
                </c:pt>
                <c:pt idx="1429">
                  <c:v>69</c:v>
                </c:pt>
                <c:pt idx="1430">
                  <c:v>21</c:v>
                </c:pt>
                <c:pt idx="1431">
                  <c:v>57</c:v>
                </c:pt>
                <c:pt idx="1432">
                  <c:v>108</c:v>
                </c:pt>
                <c:pt idx="1433">
                  <c:v>83</c:v>
                </c:pt>
                <c:pt idx="1434">
                  <c:v>96</c:v>
                </c:pt>
                <c:pt idx="1435">
                  <c:v>64</c:v>
                </c:pt>
                <c:pt idx="1436">
                  <c:v>14</c:v>
                </c:pt>
                <c:pt idx="1437">
                  <c:v>169</c:v>
                </c:pt>
                <c:pt idx="1438">
                  <c:v>33</c:v>
                </c:pt>
                <c:pt idx="1439">
                  <c:v>102</c:v>
                </c:pt>
                <c:pt idx="1440">
                  <c:v>104</c:v>
                </c:pt>
                <c:pt idx="1441">
                  <c:v>20</c:v>
                </c:pt>
                <c:pt idx="1442">
                  <c:v>35</c:v>
                </c:pt>
                <c:pt idx="1443">
                  <c:v>94</c:v>
                </c:pt>
                <c:pt idx="1444">
                  <c:v>14</c:v>
                </c:pt>
                <c:pt idx="1445">
                  <c:v>15</c:v>
                </c:pt>
                <c:pt idx="1446">
                  <c:v>51</c:v>
                </c:pt>
                <c:pt idx="1447">
                  <c:v>19</c:v>
                </c:pt>
                <c:pt idx="1448">
                  <c:v>23</c:v>
                </c:pt>
                <c:pt idx="1449">
                  <c:v>97</c:v>
                </c:pt>
                <c:pt idx="1450">
                  <c:v>76</c:v>
                </c:pt>
                <c:pt idx="1451">
                  <c:v>11</c:v>
                </c:pt>
                <c:pt idx="1452">
                  <c:v>52</c:v>
                </c:pt>
                <c:pt idx="1453">
                  <c:v>95</c:v>
                </c:pt>
                <c:pt idx="1454">
                  <c:v>35</c:v>
                </c:pt>
                <c:pt idx="1455">
                  <c:v>21</c:v>
                </c:pt>
                <c:pt idx="1456">
                  <c:v>93</c:v>
                </c:pt>
                <c:pt idx="1457">
                  <c:v>11</c:v>
                </c:pt>
                <c:pt idx="1458">
                  <c:v>21</c:v>
                </c:pt>
                <c:pt idx="1459">
                  <c:v>54</c:v>
                </c:pt>
                <c:pt idx="1460">
                  <c:v>31</c:v>
                </c:pt>
                <c:pt idx="1461">
                  <c:v>132</c:v>
                </c:pt>
                <c:pt idx="1462">
                  <c:v>3</c:v>
                </c:pt>
                <c:pt idx="1463">
                  <c:v>6</c:v>
                </c:pt>
                <c:pt idx="1464">
                  <c:v>10</c:v>
                </c:pt>
                <c:pt idx="1465">
                  <c:v>147</c:v>
                </c:pt>
                <c:pt idx="1466">
                  <c:v>199</c:v>
                </c:pt>
                <c:pt idx="1467">
                  <c:v>50</c:v>
                </c:pt>
                <c:pt idx="1468">
                  <c:v>21</c:v>
                </c:pt>
                <c:pt idx="1469">
                  <c:v>24</c:v>
                </c:pt>
                <c:pt idx="1470">
                  <c:v>32</c:v>
                </c:pt>
                <c:pt idx="1471">
                  <c:v>62</c:v>
                </c:pt>
                <c:pt idx="1472">
                  <c:v>9</c:v>
                </c:pt>
                <c:pt idx="1473">
                  <c:v>38</c:v>
                </c:pt>
                <c:pt idx="1474">
                  <c:v>54</c:v>
                </c:pt>
                <c:pt idx="1475">
                  <c:v>37</c:v>
                </c:pt>
                <c:pt idx="1476">
                  <c:v>39</c:v>
                </c:pt>
                <c:pt idx="1477">
                  <c:v>34</c:v>
                </c:pt>
                <c:pt idx="1478">
                  <c:v>55</c:v>
                </c:pt>
                <c:pt idx="1479">
                  <c:v>32</c:v>
                </c:pt>
                <c:pt idx="1480">
                  <c:v>25</c:v>
                </c:pt>
                <c:pt idx="1481">
                  <c:v>33</c:v>
                </c:pt>
                <c:pt idx="1482">
                  <c:v>108</c:v>
                </c:pt>
                <c:pt idx="1483">
                  <c:v>20</c:v>
                </c:pt>
                <c:pt idx="1484">
                  <c:v>98</c:v>
                </c:pt>
                <c:pt idx="1485">
                  <c:v>196</c:v>
                </c:pt>
                <c:pt idx="1486">
                  <c:v>39</c:v>
                </c:pt>
                <c:pt idx="1487">
                  <c:v>128</c:v>
                </c:pt>
                <c:pt idx="1488">
                  <c:v>71</c:v>
                </c:pt>
                <c:pt idx="1489">
                  <c:v>47</c:v>
                </c:pt>
                <c:pt idx="1490">
                  <c:v>17</c:v>
                </c:pt>
                <c:pt idx="1491">
                  <c:v>91</c:v>
                </c:pt>
                <c:pt idx="1492">
                  <c:v>43</c:v>
                </c:pt>
                <c:pt idx="1493">
                  <c:v>17</c:v>
                </c:pt>
                <c:pt idx="1494">
                  <c:v>33</c:v>
                </c:pt>
                <c:pt idx="1495">
                  <c:v>87</c:v>
                </c:pt>
                <c:pt idx="1496">
                  <c:v>113</c:v>
                </c:pt>
                <c:pt idx="1497">
                  <c:v>14</c:v>
                </c:pt>
                <c:pt idx="1498">
                  <c:v>30</c:v>
                </c:pt>
                <c:pt idx="1499">
                  <c:v>16</c:v>
                </c:pt>
                <c:pt idx="1500">
                  <c:v>46</c:v>
                </c:pt>
                <c:pt idx="1501">
                  <c:v>24</c:v>
                </c:pt>
                <c:pt idx="1502">
                  <c:v>97</c:v>
                </c:pt>
                <c:pt idx="1503">
                  <c:v>59</c:v>
                </c:pt>
                <c:pt idx="1504">
                  <c:v>1095</c:v>
                </c:pt>
                <c:pt idx="1505">
                  <c:v>218</c:v>
                </c:pt>
                <c:pt idx="1506">
                  <c:v>111</c:v>
                </c:pt>
                <c:pt idx="1507">
                  <c:v>56</c:v>
                </c:pt>
                <c:pt idx="1508">
                  <c:v>265</c:v>
                </c:pt>
                <c:pt idx="1509">
                  <c:v>28</c:v>
                </c:pt>
                <c:pt idx="1510">
                  <c:v>364</c:v>
                </c:pt>
                <c:pt idx="1511">
                  <c:v>27</c:v>
                </c:pt>
                <c:pt idx="1512">
                  <c:v>93</c:v>
                </c:pt>
                <c:pt idx="1513">
                  <c:v>64</c:v>
                </c:pt>
                <c:pt idx="1514">
                  <c:v>22</c:v>
                </c:pt>
                <c:pt idx="1515">
                  <c:v>59</c:v>
                </c:pt>
                <c:pt idx="1516">
                  <c:v>249</c:v>
                </c:pt>
                <c:pt idx="1517">
                  <c:v>392</c:v>
                </c:pt>
                <c:pt idx="1518">
                  <c:v>115</c:v>
                </c:pt>
                <c:pt idx="1519">
                  <c:v>433</c:v>
                </c:pt>
                <c:pt idx="1520">
                  <c:v>20</c:v>
                </c:pt>
                <c:pt idx="1521">
                  <c:v>8</c:v>
                </c:pt>
                <c:pt idx="1522">
                  <c:v>175</c:v>
                </c:pt>
                <c:pt idx="1523">
                  <c:v>104</c:v>
                </c:pt>
                <c:pt idx="1524">
                  <c:v>17</c:v>
                </c:pt>
                <c:pt idx="1525">
                  <c:v>277</c:v>
                </c:pt>
                <c:pt idx="1526">
                  <c:v>118</c:v>
                </c:pt>
                <c:pt idx="1527">
                  <c:v>97</c:v>
                </c:pt>
                <c:pt idx="1528">
                  <c:v>20</c:v>
                </c:pt>
                <c:pt idx="1529">
                  <c:v>26</c:v>
                </c:pt>
                <c:pt idx="1530">
                  <c:v>128</c:v>
                </c:pt>
                <c:pt idx="1531">
                  <c:v>15</c:v>
                </c:pt>
                <c:pt idx="1532">
                  <c:v>25</c:v>
                </c:pt>
                <c:pt idx="1533">
                  <c:v>55</c:v>
                </c:pt>
                <c:pt idx="1534">
                  <c:v>107</c:v>
                </c:pt>
                <c:pt idx="1535">
                  <c:v>557</c:v>
                </c:pt>
                <c:pt idx="1536">
                  <c:v>40</c:v>
                </c:pt>
                <c:pt idx="1537">
                  <c:v>36</c:v>
                </c:pt>
                <c:pt idx="1538">
                  <c:v>159</c:v>
                </c:pt>
                <c:pt idx="1539">
                  <c:v>41</c:v>
                </c:pt>
                <c:pt idx="1540">
                  <c:v>226</c:v>
                </c:pt>
                <c:pt idx="1541">
                  <c:v>30</c:v>
                </c:pt>
                <c:pt idx="1542">
                  <c:v>103</c:v>
                </c:pt>
                <c:pt idx="1543">
                  <c:v>62</c:v>
                </c:pt>
                <c:pt idx="1544">
                  <c:v>6</c:v>
                </c:pt>
                <c:pt idx="1545">
                  <c:v>182</c:v>
                </c:pt>
                <c:pt idx="1546">
                  <c:v>145</c:v>
                </c:pt>
                <c:pt idx="1547">
                  <c:v>25</c:v>
                </c:pt>
                <c:pt idx="1548">
                  <c:v>320</c:v>
                </c:pt>
                <c:pt idx="1549">
                  <c:v>99</c:v>
                </c:pt>
                <c:pt idx="1550">
                  <c:v>348</c:v>
                </c:pt>
                <c:pt idx="1551">
                  <c:v>41</c:v>
                </c:pt>
                <c:pt idx="1552">
                  <c:v>29</c:v>
                </c:pt>
                <c:pt idx="1553">
                  <c:v>25</c:v>
                </c:pt>
                <c:pt idx="1554">
                  <c:v>23</c:v>
                </c:pt>
                <c:pt idx="1555">
                  <c:v>1260</c:v>
                </c:pt>
                <c:pt idx="1556">
                  <c:v>307</c:v>
                </c:pt>
                <c:pt idx="1557">
                  <c:v>329</c:v>
                </c:pt>
                <c:pt idx="1558">
                  <c:v>32</c:v>
                </c:pt>
                <c:pt idx="1559">
                  <c:v>27</c:v>
                </c:pt>
                <c:pt idx="1560">
                  <c:v>236</c:v>
                </c:pt>
                <c:pt idx="1561">
                  <c:v>42</c:v>
                </c:pt>
                <c:pt idx="1562">
                  <c:v>95</c:v>
                </c:pt>
                <c:pt idx="1563">
                  <c:v>37</c:v>
                </c:pt>
                <c:pt idx="1564">
                  <c:v>128</c:v>
                </c:pt>
                <c:pt idx="1565">
                  <c:v>156</c:v>
                </c:pt>
                <c:pt idx="1566">
                  <c:v>64</c:v>
                </c:pt>
                <c:pt idx="1567">
                  <c:v>58</c:v>
                </c:pt>
                <c:pt idx="1568">
                  <c:v>20</c:v>
                </c:pt>
                <c:pt idx="1569">
                  <c:v>47</c:v>
                </c:pt>
                <c:pt idx="1570">
                  <c:v>54</c:v>
                </c:pt>
                <c:pt idx="1571">
                  <c:v>9</c:v>
                </c:pt>
                <c:pt idx="1572">
                  <c:v>213</c:v>
                </c:pt>
                <c:pt idx="1573">
                  <c:v>57</c:v>
                </c:pt>
                <c:pt idx="1574">
                  <c:v>25</c:v>
                </c:pt>
                <c:pt idx="1575">
                  <c:v>104</c:v>
                </c:pt>
                <c:pt idx="1576">
                  <c:v>34</c:v>
                </c:pt>
                <c:pt idx="1577">
                  <c:v>67</c:v>
                </c:pt>
                <c:pt idx="1578">
                  <c:v>241</c:v>
                </c:pt>
                <c:pt idx="1579">
                  <c:v>123</c:v>
                </c:pt>
                <c:pt idx="1580">
                  <c:v>302</c:v>
                </c:pt>
                <c:pt idx="1581">
                  <c:v>89</c:v>
                </c:pt>
                <c:pt idx="1582">
                  <c:v>41</c:v>
                </c:pt>
                <c:pt idx="1583">
                  <c:v>69</c:v>
                </c:pt>
                <c:pt idx="1584">
                  <c:v>52</c:v>
                </c:pt>
                <c:pt idx="1585">
                  <c:v>57</c:v>
                </c:pt>
                <c:pt idx="1586">
                  <c:v>74</c:v>
                </c:pt>
                <c:pt idx="1587">
                  <c:v>63</c:v>
                </c:pt>
                <c:pt idx="1588">
                  <c:v>72</c:v>
                </c:pt>
                <c:pt idx="1589">
                  <c:v>71</c:v>
                </c:pt>
                <c:pt idx="1590">
                  <c:v>21</c:v>
                </c:pt>
                <c:pt idx="1591">
                  <c:v>930</c:v>
                </c:pt>
                <c:pt idx="1592">
                  <c:v>55</c:v>
                </c:pt>
                <c:pt idx="1593">
                  <c:v>61</c:v>
                </c:pt>
                <c:pt idx="1594">
                  <c:v>82</c:v>
                </c:pt>
                <c:pt idx="1595">
                  <c:v>71</c:v>
                </c:pt>
                <c:pt idx="1596">
                  <c:v>117</c:v>
                </c:pt>
                <c:pt idx="1597">
                  <c:v>29</c:v>
                </c:pt>
                <c:pt idx="1598">
                  <c:v>74</c:v>
                </c:pt>
                <c:pt idx="1599">
                  <c:v>23</c:v>
                </c:pt>
                <c:pt idx="1600">
                  <c:v>60</c:v>
                </c:pt>
                <c:pt idx="1601">
                  <c:v>55</c:v>
                </c:pt>
                <c:pt idx="1602">
                  <c:v>51</c:v>
                </c:pt>
                <c:pt idx="1603">
                  <c:v>78</c:v>
                </c:pt>
                <c:pt idx="1604">
                  <c:v>62</c:v>
                </c:pt>
                <c:pt idx="1605">
                  <c:v>45</c:v>
                </c:pt>
                <c:pt idx="1606">
                  <c:v>15</c:v>
                </c:pt>
                <c:pt idx="1607">
                  <c:v>151</c:v>
                </c:pt>
                <c:pt idx="1608">
                  <c:v>68</c:v>
                </c:pt>
                <c:pt idx="1609">
                  <c:v>46</c:v>
                </c:pt>
                <c:pt idx="1610">
                  <c:v>24</c:v>
                </c:pt>
                <c:pt idx="1611">
                  <c:v>70</c:v>
                </c:pt>
                <c:pt idx="1612">
                  <c:v>244</c:v>
                </c:pt>
                <c:pt idx="1613">
                  <c:v>82</c:v>
                </c:pt>
                <c:pt idx="1614">
                  <c:v>226</c:v>
                </c:pt>
                <c:pt idx="1615">
                  <c:v>60</c:v>
                </c:pt>
                <c:pt idx="1616">
                  <c:v>322</c:v>
                </c:pt>
                <c:pt idx="1617">
                  <c:v>94</c:v>
                </c:pt>
                <c:pt idx="1618">
                  <c:v>47</c:v>
                </c:pt>
                <c:pt idx="1619">
                  <c:v>115</c:v>
                </c:pt>
                <c:pt idx="1620">
                  <c:v>134</c:v>
                </c:pt>
                <c:pt idx="1621">
                  <c:v>35</c:v>
                </c:pt>
                <c:pt idx="1622">
                  <c:v>104</c:v>
                </c:pt>
                <c:pt idx="1623">
                  <c:v>184</c:v>
                </c:pt>
                <c:pt idx="1624">
                  <c:v>119</c:v>
                </c:pt>
                <c:pt idx="1625">
                  <c:v>59</c:v>
                </c:pt>
                <c:pt idx="1626">
                  <c:v>113</c:v>
                </c:pt>
                <c:pt idx="1627">
                  <c:v>84</c:v>
                </c:pt>
                <c:pt idx="1628">
                  <c:v>74</c:v>
                </c:pt>
                <c:pt idx="1629">
                  <c:v>216</c:v>
                </c:pt>
                <c:pt idx="1630">
                  <c:v>39</c:v>
                </c:pt>
                <c:pt idx="1631">
                  <c:v>21</c:v>
                </c:pt>
                <c:pt idx="1632">
                  <c:v>30</c:v>
                </c:pt>
                <c:pt idx="1633">
                  <c:v>37</c:v>
                </c:pt>
                <c:pt idx="1634">
                  <c:v>202</c:v>
                </c:pt>
                <c:pt idx="1635">
                  <c:v>37</c:v>
                </c:pt>
                <c:pt idx="1636">
                  <c:v>28</c:v>
                </c:pt>
                <c:pt idx="1637">
                  <c:v>26</c:v>
                </c:pt>
                <c:pt idx="1638">
                  <c:v>61</c:v>
                </c:pt>
                <c:pt idx="1639">
                  <c:v>115</c:v>
                </c:pt>
                <c:pt idx="1640">
                  <c:v>181</c:v>
                </c:pt>
                <c:pt idx="1641">
                  <c:v>110</c:v>
                </c:pt>
                <c:pt idx="1642">
                  <c:v>269</c:v>
                </c:pt>
                <c:pt idx="1643">
                  <c:v>79</c:v>
                </c:pt>
                <c:pt idx="1644">
                  <c:v>104</c:v>
                </c:pt>
                <c:pt idx="1645">
                  <c:v>34</c:v>
                </c:pt>
                <c:pt idx="1646">
                  <c:v>167</c:v>
                </c:pt>
                <c:pt idx="1647">
                  <c:v>183</c:v>
                </c:pt>
                <c:pt idx="1648">
                  <c:v>71</c:v>
                </c:pt>
                <c:pt idx="1649">
                  <c:v>69</c:v>
                </c:pt>
                <c:pt idx="1650">
                  <c:v>270</c:v>
                </c:pt>
                <c:pt idx="1651">
                  <c:v>193</c:v>
                </c:pt>
                <c:pt idx="1652">
                  <c:v>57</c:v>
                </c:pt>
                <c:pt idx="1653">
                  <c:v>200</c:v>
                </c:pt>
                <c:pt idx="1654">
                  <c:v>88</c:v>
                </c:pt>
                <c:pt idx="1655">
                  <c:v>213</c:v>
                </c:pt>
                <c:pt idx="1656">
                  <c:v>20</c:v>
                </c:pt>
                <c:pt idx="1657">
                  <c:v>50</c:v>
                </c:pt>
                <c:pt idx="1658">
                  <c:v>115</c:v>
                </c:pt>
                <c:pt idx="1659">
                  <c:v>186</c:v>
                </c:pt>
                <c:pt idx="1660">
                  <c:v>18</c:v>
                </c:pt>
                <c:pt idx="1661">
                  <c:v>176</c:v>
                </c:pt>
                <c:pt idx="1662">
                  <c:v>41</c:v>
                </c:pt>
                <c:pt idx="1663">
                  <c:v>75</c:v>
                </c:pt>
                <c:pt idx="1664">
                  <c:v>97</c:v>
                </c:pt>
                <c:pt idx="1665">
                  <c:v>73</c:v>
                </c:pt>
                <c:pt idx="1666">
                  <c:v>49</c:v>
                </c:pt>
                <c:pt idx="1667">
                  <c:v>134</c:v>
                </c:pt>
                <c:pt idx="1668">
                  <c:v>68</c:v>
                </c:pt>
                <c:pt idx="1669">
                  <c:v>49</c:v>
                </c:pt>
                <c:pt idx="1670">
                  <c:v>63</c:v>
                </c:pt>
                <c:pt idx="1671">
                  <c:v>163</c:v>
                </c:pt>
                <c:pt idx="1672">
                  <c:v>288</c:v>
                </c:pt>
                <c:pt idx="1673">
                  <c:v>42</c:v>
                </c:pt>
                <c:pt idx="1674">
                  <c:v>70</c:v>
                </c:pt>
                <c:pt idx="1675">
                  <c:v>30</c:v>
                </c:pt>
                <c:pt idx="1676">
                  <c:v>51</c:v>
                </c:pt>
                <c:pt idx="1677">
                  <c:v>145</c:v>
                </c:pt>
                <c:pt idx="1678">
                  <c:v>21</c:v>
                </c:pt>
                <c:pt idx="1679">
                  <c:v>286</c:v>
                </c:pt>
                <c:pt idx="1680">
                  <c:v>12</c:v>
                </c:pt>
                <c:pt idx="1681">
                  <c:v>100</c:v>
                </c:pt>
                <c:pt idx="1682">
                  <c:v>100</c:v>
                </c:pt>
                <c:pt idx="1683">
                  <c:v>34</c:v>
                </c:pt>
                <c:pt idx="1684">
                  <c:v>63</c:v>
                </c:pt>
                <c:pt idx="1685">
                  <c:v>30</c:v>
                </c:pt>
                <c:pt idx="1686">
                  <c:v>47</c:v>
                </c:pt>
                <c:pt idx="1687">
                  <c:v>237</c:v>
                </c:pt>
                <c:pt idx="1688">
                  <c:v>47</c:v>
                </c:pt>
                <c:pt idx="1689">
                  <c:v>15</c:v>
                </c:pt>
                <c:pt idx="1690">
                  <c:v>81</c:v>
                </c:pt>
                <c:pt idx="1691">
                  <c:v>122</c:v>
                </c:pt>
                <c:pt idx="1692">
                  <c:v>34</c:v>
                </c:pt>
                <c:pt idx="1693">
                  <c:v>207</c:v>
                </c:pt>
                <c:pt idx="1694">
                  <c:v>25</c:v>
                </c:pt>
                <c:pt idx="1695">
                  <c:v>72</c:v>
                </c:pt>
                <c:pt idx="1696">
                  <c:v>14</c:v>
                </c:pt>
                <c:pt idx="1697">
                  <c:v>15</c:v>
                </c:pt>
                <c:pt idx="1698">
                  <c:v>91</c:v>
                </c:pt>
                <c:pt idx="1699">
                  <c:v>24</c:v>
                </c:pt>
                <c:pt idx="1700">
                  <c:v>27</c:v>
                </c:pt>
                <c:pt idx="1701">
                  <c:v>47</c:v>
                </c:pt>
                <c:pt idx="1702">
                  <c:v>44</c:v>
                </c:pt>
                <c:pt idx="1703">
                  <c:v>72</c:v>
                </c:pt>
                <c:pt idx="1704">
                  <c:v>63</c:v>
                </c:pt>
                <c:pt idx="1705">
                  <c:v>88</c:v>
                </c:pt>
                <c:pt idx="1706">
                  <c:v>70</c:v>
                </c:pt>
                <c:pt idx="1707">
                  <c:v>50</c:v>
                </c:pt>
                <c:pt idx="1708">
                  <c:v>35</c:v>
                </c:pt>
                <c:pt idx="1709">
                  <c:v>175</c:v>
                </c:pt>
                <c:pt idx="1710">
                  <c:v>20</c:v>
                </c:pt>
                <c:pt idx="1711">
                  <c:v>54</c:v>
                </c:pt>
                <c:pt idx="1712">
                  <c:v>20</c:v>
                </c:pt>
                <c:pt idx="1713">
                  <c:v>57</c:v>
                </c:pt>
                <c:pt idx="1714">
                  <c:v>31</c:v>
                </c:pt>
                <c:pt idx="1715">
                  <c:v>31</c:v>
                </c:pt>
                <c:pt idx="1716">
                  <c:v>45</c:v>
                </c:pt>
                <c:pt idx="1717">
                  <c:v>41</c:v>
                </c:pt>
                <c:pt idx="1718">
                  <c:v>29</c:v>
                </c:pt>
                <c:pt idx="1719">
                  <c:v>58</c:v>
                </c:pt>
                <c:pt idx="1720">
                  <c:v>89</c:v>
                </c:pt>
                <c:pt idx="1721">
                  <c:v>125</c:v>
                </c:pt>
                <c:pt idx="1722">
                  <c:v>18</c:v>
                </c:pt>
                <c:pt idx="1723">
                  <c:v>32</c:v>
                </c:pt>
                <c:pt idx="1724">
                  <c:v>16</c:v>
                </c:pt>
                <c:pt idx="1725">
                  <c:v>38</c:v>
                </c:pt>
                <c:pt idx="1726">
                  <c:v>15</c:v>
                </c:pt>
                <c:pt idx="1727">
                  <c:v>23</c:v>
                </c:pt>
                <c:pt idx="1728">
                  <c:v>49</c:v>
                </c:pt>
                <c:pt idx="1729">
                  <c:v>10</c:v>
                </c:pt>
                <c:pt idx="1730">
                  <c:v>15</c:v>
                </c:pt>
                <c:pt idx="1731">
                  <c:v>57</c:v>
                </c:pt>
                <c:pt idx="1732">
                  <c:v>33</c:v>
                </c:pt>
                <c:pt idx="1733">
                  <c:v>9</c:v>
                </c:pt>
                <c:pt idx="1734">
                  <c:v>26</c:v>
                </c:pt>
                <c:pt idx="1735">
                  <c:v>69</c:v>
                </c:pt>
                <c:pt idx="1736">
                  <c:v>65</c:v>
                </c:pt>
                <c:pt idx="1737">
                  <c:v>83</c:v>
                </c:pt>
                <c:pt idx="1738">
                  <c:v>111</c:v>
                </c:pt>
                <c:pt idx="1739">
                  <c:v>46</c:v>
                </c:pt>
                <c:pt idx="1740">
                  <c:v>63</c:v>
                </c:pt>
                <c:pt idx="1741">
                  <c:v>9</c:v>
                </c:pt>
                <c:pt idx="1742">
                  <c:v>34</c:v>
                </c:pt>
                <c:pt idx="1743">
                  <c:v>112</c:v>
                </c:pt>
                <c:pt idx="1744">
                  <c:v>47</c:v>
                </c:pt>
                <c:pt idx="1745">
                  <c:v>38</c:v>
                </c:pt>
                <c:pt idx="1746">
                  <c:v>28</c:v>
                </c:pt>
                <c:pt idx="1747">
                  <c:v>78</c:v>
                </c:pt>
                <c:pt idx="1748">
                  <c:v>23</c:v>
                </c:pt>
                <c:pt idx="1749">
                  <c:v>40</c:v>
                </c:pt>
                <c:pt idx="1750">
                  <c:v>13</c:v>
                </c:pt>
                <c:pt idx="1751">
                  <c:v>18</c:v>
                </c:pt>
                <c:pt idx="1752">
                  <c:v>22</c:v>
                </c:pt>
                <c:pt idx="1753">
                  <c:v>79</c:v>
                </c:pt>
                <c:pt idx="1754">
                  <c:v>14</c:v>
                </c:pt>
                <c:pt idx="1755">
                  <c:v>51</c:v>
                </c:pt>
                <c:pt idx="1756">
                  <c:v>54</c:v>
                </c:pt>
                <c:pt idx="1757">
                  <c:v>70</c:v>
                </c:pt>
                <c:pt idx="1758">
                  <c:v>44</c:v>
                </c:pt>
                <c:pt idx="1759">
                  <c:v>55</c:v>
                </c:pt>
                <c:pt idx="1760">
                  <c:v>15</c:v>
                </c:pt>
                <c:pt idx="1761">
                  <c:v>27</c:v>
                </c:pt>
                <c:pt idx="1762">
                  <c:v>21</c:v>
                </c:pt>
                <c:pt idx="1763">
                  <c:v>162</c:v>
                </c:pt>
                <c:pt idx="1764">
                  <c:v>23</c:v>
                </c:pt>
                <c:pt idx="1765">
                  <c:v>72</c:v>
                </c:pt>
                <c:pt idx="1766">
                  <c:v>68</c:v>
                </c:pt>
                <c:pt idx="1767">
                  <c:v>20</c:v>
                </c:pt>
                <c:pt idx="1768">
                  <c:v>26</c:v>
                </c:pt>
                <c:pt idx="1769">
                  <c:v>72</c:v>
                </c:pt>
                <c:pt idx="1770">
                  <c:v>3</c:v>
                </c:pt>
                <c:pt idx="1771">
                  <c:v>18</c:v>
                </c:pt>
                <c:pt idx="1772">
                  <c:v>30</c:v>
                </c:pt>
                <c:pt idx="1773">
                  <c:v>23</c:v>
                </c:pt>
                <c:pt idx="1774">
                  <c:v>54</c:v>
                </c:pt>
                <c:pt idx="1775">
                  <c:v>26</c:v>
                </c:pt>
                <c:pt idx="1776">
                  <c:v>9</c:v>
                </c:pt>
                <c:pt idx="1777">
                  <c:v>27</c:v>
                </c:pt>
                <c:pt idx="1778">
                  <c:v>30</c:v>
                </c:pt>
                <c:pt idx="1779">
                  <c:v>52</c:v>
                </c:pt>
                <c:pt idx="1780">
                  <c:v>17</c:v>
                </c:pt>
                <c:pt idx="1781">
                  <c:v>19</c:v>
                </c:pt>
                <c:pt idx="1782">
                  <c:v>77</c:v>
                </c:pt>
                <c:pt idx="1783">
                  <c:v>21</c:v>
                </c:pt>
                <c:pt idx="1784">
                  <c:v>38</c:v>
                </c:pt>
                <c:pt idx="1785">
                  <c:v>28</c:v>
                </c:pt>
                <c:pt idx="1786">
                  <c:v>48</c:v>
                </c:pt>
                <c:pt idx="1787">
                  <c:v>46</c:v>
                </c:pt>
                <c:pt idx="1788">
                  <c:v>30</c:v>
                </c:pt>
                <c:pt idx="1789">
                  <c:v>64</c:v>
                </c:pt>
                <c:pt idx="1790">
                  <c:v>15</c:v>
                </c:pt>
                <c:pt idx="1791">
                  <c:v>41</c:v>
                </c:pt>
                <c:pt idx="1792">
                  <c:v>35</c:v>
                </c:pt>
                <c:pt idx="1793">
                  <c:v>45</c:v>
                </c:pt>
                <c:pt idx="1794">
                  <c:v>62</c:v>
                </c:pt>
                <c:pt idx="1795">
                  <c:v>22</c:v>
                </c:pt>
                <c:pt idx="1796">
                  <c:v>18</c:v>
                </c:pt>
                <c:pt idx="1797">
                  <c:v>12</c:v>
                </c:pt>
                <c:pt idx="1798">
                  <c:v>44</c:v>
                </c:pt>
                <c:pt idx="1799">
                  <c:v>27</c:v>
                </c:pt>
                <c:pt idx="1800">
                  <c:v>38</c:v>
                </c:pt>
                <c:pt idx="1801">
                  <c:v>28</c:v>
                </c:pt>
                <c:pt idx="1802">
                  <c:v>24</c:v>
                </c:pt>
                <c:pt idx="1803">
                  <c:v>65</c:v>
                </c:pt>
                <c:pt idx="1804">
                  <c:v>46</c:v>
                </c:pt>
                <c:pt idx="1805">
                  <c:v>85</c:v>
                </c:pt>
                <c:pt idx="1806">
                  <c:v>66</c:v>
                </c:pt>
                <c:pt idx="1807">
                  <c:v>165</c:v>
                </c:pt>
                <c:pt idx="1808">
                  <c:v>17</c:v>
                </c:pt>
                <c:pt idx="1809">
                  <c:v>3</c:v>
                </c:pt>
                <c:pt idx="1810">
                  <c:v>17</c:v>
                </c:pt>
                <c:pt idx="1811">
                  <c:v>91</c:v>
                </c:pt>
                <c:pt idx="1812">
                  <c:v>67</c:v>
                </c:pt>
                <c:pt idx="1813">
                  <c:v>18</c:v>
                </c:pt>
                <c:pt idx="1814">
                  <c:v>21</c:v>
                </c:pt>
                <c:pt idx="1815">
                  <c:v>40</c:v>
                </c:pt>
                <c:pt idx="1816">
                  <c:v>78</c:v>
                </c:pt>
                <c:pt idx="1817">
                  <c:v>26</c:v>
                </c:pt>
                <c:pt idx="1818">
                  <c:v>14</c:v>
                </c:pt>
                <c:pt idx="1819">
                  <c:v>44</c:v>
                </c:pt>
                <c:pt idx="1820">
                  <c:v>9</c:v>
                </c:pt>
                <c:pt idx="1821">
                  <c:v>30</c:v>
                </c:pt>
                <c:pt idx="1822">
                  <c:v>45</c:v>
                </c:pt>
                <c:pt idx="1823">
                  <c:v>56</c:v>
                </c:pt>
                <c:pt idx="1824">
                  <c:v>46</c:v>
                </c:pt>
                <c:pt idx="1825">
                  <c:v>34</c:v>
                </c:pt>
                <c:pt idx="1826">
                  <c:v>98</c:v>
                </c:pt>
                <c:pt idx="1827">
                  <c:v>46</c:v>
                </c:pt>
                <c:pt idx="1828">
                  <c:v>10</c:v>
                </c:pt>
                <c:pt idx="1829">
                  <c:v>76</c:v>
                </c:pt>
                <c:pt idx="1830">
                  <c:v>104</c:v>
                </c:pt>
                <c:pt idx="1831">
                  <c:v>87</c:v>
                </c:pt>
                <c:pt idx="1832">
                  <c:v>29</c:v>
                </c:pt>
                <c:pt idx="1833">
                  <c:v>51</c:v>
                </c:pt>
                <c:pt idx="1834">
                  <c:v>12</c:v>
                </c:pt>
                <c:pt idx="1835">
                  <c:v>72</c:v>
                </c:pt>
                <c:pt idx="1836">
                  <c:v>21</c:v>
                </c:pt>
                <c:pt idx="1837">
                  <c:v>42</c:v>
                </c:pt>
                <c:pt idx="1838">
                  <c:v>71</c:v>
                </c:pt>
                <c:pt idx="1839">
                  <c:v>168</c:v>
                </c:pt>
                <c:pt idx="1840">
                  <c:v>19</c:v>
                </c:pt>
                <c:pt idx="1841">
                  <c:v>37</c:v>
                </c:pt>
                <c:pt idx="1842">
                  <c:v>36</c:v>
                </c:pt>
                <c:pt idx="1843">
                  <c:v>14</c:v>
                </c:pt>
                <c:pt idx="1844">
                  <c:v>18</c:v>
                </c:pt>
                <c:pt idx="1845">
                  <c:v>82</c:v>
                </c:pt>
                <c:pt idx="1846">
                  <c:v>43</c:v>
                </c:pt>
                <c:pt idx="1847">
                  <c:v>8</c:v>
                </c:pt>
                <c:pt idx="1848">
                  <c:v>45</c:v>
                </c:pt>
                <c:pt idx="1849">
                  <c:v>20</c:v>
                </c:pt>
                <c:pt idx="1850">
                  <c:v>31</c:v>
                </c:pt>
                <c:pt idx="1851">
                  <c:v>25</c:v>
                </c:pt>
                <c:pt idx="1852">
                  <c:v>14</c:v>
                </c:pt>
                <c:pt idx="1853">
                  <c:v>45</c:v>
                </c:pt>
                <c:pt idx="1854">
                  <c:v>20</c:v>
                </c:pt>
                <c:pt idx="1855">
                  <c:v>39</c:v>
                </c:pt>
                <c:pt idx="1856">
                  <c:v>16</c:v>
                </c:pt>
                <c:pt idx="1857">
                  <c:v>37</c:v>
                </c:pt>
                <c:pt idx="1858">
                  <c:v>14</c:v>
                </c:pt>
                <c:pt idx="1859">
                  <c:v>21</c:v>
                </c:pt>
                <c:pt idx="1860">
                  <c:v>69</c:v>
                </c:pt>
                <c:pt idx="1861">
                  <c:v>16</c:v>
                </c:pt>
                <c:pt idx="1862">
                  <c:v>55</c:v>
                </c:pt>
                <c:pt idx="1863">
                  <c:v>27</c:v>
                </c:pt>
                <c:pt idx="1864">
                  <c:v>36</c:v>
                </c:pt>
                <c:pt idx="1865">
                  <c:v>19</c:v>
                </c:pt>
                <c:pt idx="1866">
                  <c:v>12</c:v>
                </c:pt>
                <c:pt idx="1867">
                  <c:v>17</c:v>
                </c:pt>
                <c:pt idx="1868">
                  <c:v>114</c:v>
                </c:pt>
                <c:pt idx="1869">
                  <c:v>93</c:v>
                </c:pt>
                <c:pt idx="1870">
                  <c:v>36</c:v>
                </c:pt>
                <c:pt idx="1871">
                  <c:v>61</c:v>
                </c:pt>
                <c:pt idx="1872">
                  <c:v>47</c:v>
                </c:pt>
                <c:pt idx="1873">
                  <c:v>17</c:v>
                </c:pt>
                <c:pt idx="1874">
                  <c:v>63</c:v>
                </c:pt>
                <c:pt idx="1875">
                  <c:v>9</c:v>
                </c:pt>
                <c:pt idx="1876">
                  <c:v>30</c:v>
                </c:pt>
                <c:pt idx="1877">
                  <c:v>23</c:v>
                </c:pt>
                <c:pt idx="1878">
                  <c:v>33</c:v>
                </c:pt>
                <c:pt idx="1879">
                  <c:v>39</c:v>
                </c:pt>
                <c:pt idx="1880">
                  <c:v>17</c:v>
                </c:pt>
                <c:pt idx="1881">
                  <c:v>6</c:v>
                </c:pt>
                <c:pt idx="1882">
                  <c:v>39</c:v>
                </c:pt>
                <c:pt idx="1883">
                  <c:v>57</c:v>
                </c:pt>
                <c:pt idx="1884">
                  <c:v>56</c:v>
                </c:pt>
                <c:pt idx="1885">
                  <c:v>13</c:v>
                </c:pt>
                <c:pt idx="1886">
                  <c:v>95</c:v>
                </c:pt>
                <c:pt idx="1887">
                  <c:v>80</c:v>
                </c:pt>
                <c:pt idx="1888">
                  <c:v>133</c:v>
                </c:pt>
                <c:pt idx="1889">
                  <c:v>44</c:v>
                </c:pt>
                <c:pt idx="1890">
                  <c:v>30</c:v>
                </c:pt>
                <c:pt idx="1891">
                  <c:v>56</c:v>
                </c:pt>
                <c:pt idx="1892">
                  <c:v>66</c:v>
                </c:pt>
                <c:pt idx="1893">
                  <c:v>29</c:v>
                </c:pt>
                <c:pt idx="1894">
                  <c:v>72</c:v>
                </c:pt>
                <c:pt idx="1895">
                  <c:v>27</c:v>
                </c:pt>
                <c:pt idx="1896">
                  <c:v>10</c:v>
                </c:pt>
                <c:pt idx="1897">
                  <c:v>35</c:v>
                </c:pt>
                <c:pt idx="1898">
                  <c:v>29</c:v>
                </c:pt>
                <c:pt idx="1899">
                  <c:v>13</c:v>
                </c:pt>
                <c:pt idx="1900">
                  <c:v>72</c:v>
                </c:pt>
                <c:pt idx="1901">
                  <c:v>78</c:v>
                </c:pt>
                <c:pt idx="1902">
                  <c:v>49</c:v>
                </c:pt>
                <c:pt idx="1903">
                  <c:v>42</c:v>
                </c:pt>
                <c:pt idx="1904">
                  <c:v>35</c:v>
                </c:pt>
                <c:pt idx="1905">
                  <c:v>42</c:v>
                </c:pt>
                <c:pt idx="1906">
                  <c:v>42</c:v>
                </c:pt>
                <c:pt idx="1907">
                  <c:v>31</c:v>
                </c:pt>
                <c:pt idx="1908">
                  <c:v>38</c:v>
                </c:pt>
                <c:pt idx="1909">
                  <c:v>8</c:v>
                </c:pt>
                <c:pt idx="1910">
                  <c:v>39</c:v>
                </c:pt>
                <c:pt idx="1911">
                  <c:v>29</c:v>
                </c:pt>
                <c:pt idx="1912">
                  <c:v>72</c:v>
                </c:pt>
                <c:pt idx="1913">
                  <c:v>15</c:v>
                </c:pt>
                <c:pt idx="1914">
                  <c:v>33</c:v>
                </c:pt>
                <c:pt idx="1915">
                  <c:v>15</c:v>
                </c:pt>
                <c:pt idx="1916">
                  <c:v>19</c:v>
                </c:pt>
                <c:pt idx="1917">
                  <c:v>17</c:v>
                </c:pt>
                <c:pt idx="1918">
                  <c:v>44</c:v>
                </c:pt>
                <c:pt idx="1919">
                  <c:v>10</c:v>
                </c:pt>
                <c:pt idx="1920">
                  <c:v>46</c:v>
                </c:pt>
                <c:pt idx="1921">
                  <c:v>11</c:v>
                </c:pt>
                <c:pt idx="1922">
                  <c:v>13</c:v>
                </c:pt>
                <c:pt idx="1923">
                  <c:v>33</c:v>
                </c:pt>
                <c:pt idx="1924">
                  <c:v>28</c:v>
                </c:pt>
                <c:pt idx="1925">
                  <c:v>21</c:v>
                </c:pt>
                <c:pt idx="1926">
                  <c:v>13</c:v>
                </c:pt>
                <c:pt idx="1927">
                  <c:v>34</c:v>
                </c:pt>
                <c:pt idx="1928">
                  <c:v>80</c:v>
                </c:pt>
                <c:pt idx="1929">
                  <c:v>74</c:v>
                </c:pt>
                <c:pt idx="1930">
                  <c:v>7</c:v>
                </c:pt>
                <c:pt idx="1931">
                  <c:v>34</c:v>
                </c:pt>
                <c:pt idx="1932">
                  <c:v>86</c:v>
                </c:pt>
                <c:pt idx="1933">
                  <c:v>37</c:v>
                </c:pt>
                <c:pt idx="1934">
                  <c:v>18</c:v>
                </c:pt>
                <c:pt idx="1935">
                  <c:v>22</c:v>
                </c:pt>
                <c:pt idx="1936">
                  <c:v>26</c:v>
                </c:pt>
                <c:pt idx="1937">
                  <c:v>27</c:v>
                </c:pt>
                <c:pt idx="1938">
                  <c:v>8</c:v>
                </c:pt>
                <c:pt idx="1939">
                  <c:v>204</c:v>
                </c:pt>
                <c:pt idx="1940">
                  <c:v>46</c:v>
                </c:pt>
                <c:pt idx="1941">
                  <c:v>17</c:v>
                </c:pt>
                <c:pt idx="1942">
                  <c:v>28</c:v>
                </c:pt>
                <c:pt idx="1943">
                  <c:v>83</c:v>
                </c:pt>
                <c:pt idx="1944">
                  <c:v>13</c:v>
                </c:pt>
                <c:pt idx="1945">
                  <c:v>8</c:v>
                </c:pt>
                <c:pt idx="1946">
                  <c:v>32</c:v>
                </c:pt>
                <c:pt idx="1947">
                  <c:v>85</c:v>
                </c:pt>
                <c:pt idx="1948">
                  <c:v>29</c:v>
                </c:pt>
                <c:pt idx="1949">
                  <c:v>24</c:v>
                </c:pt>
                <c:pt idx="1950">
                  <c:v>8</c:v>
                </c:pt>
                <c:pt idx="1951">
                  <c:v>19</c:v>
                </c:pt>
                <c:pt idx="1952">
                  <c:v>336</c:v>
                </c:pt>
                <c:pt idx="1953">
                  <c:v>13</c:v>
                </c:pt>
                <c:pt idx="1954">
                  <c:v>42</c:v>
                </c:pt>
                <c:pt idx="1955">
                  <c:v>64</c:v>
                </c:pt>
                <c:pt idx="1956">
                  <c:v>25</c:v>
                </c:pt>
                <c:pt idx="1957">
                  <c:v>20</c:v>
                </c:pt>
                <c:pt idx="1958">
                  <c:v>104</c:v>
                </c:pt>
                <c:pt idx="1959">
                  <c:v>53</c:v>
                </c:pt>
                <c:pt idx="1960">
                  <c:v>14</c:v>
                </c:pt>
                <c:pt idx="1961">
                  <c:v>20</c:v>
                </c:pt>
                <c:pt idx="1962">
                  <c:v>558</c:v>
                </c:pt>
                <c:pt idx="1963">
                  <c:v>22</c:v>
                </c:pt>
                <c:pt idx="1964">
                  <c:v>24</c:v>
                </c:pt>
                <c:pt idx="1965">
                  <c:v>74</c:v>
                </c:pt>
                <c:pt idx="1966">
                  <c:v>54</c:v>
                </c:pt>
                <c:pt idx="1967">
                  <c:v>31</c:v>
                </c:pt>
                <c:pt idx="1968">
                  <c:v>25</c:v>
                </c:pt>
                <c:pt idx="1969">
                  <c:v>17</c:v>
                </c:pt>
                <c:pt idx="1970">
                  <c:v>12</c:v>
                </c:pt>
                <c:pt idx="1971">
                  <c:v>38</c:v>
                </c:pt>
                <c:pt idx="1972">
                  <c:v>41</c:v>
                </c:pt>
                <c:pt idx="1973">
                  <c:v>19</c:v>
                </c:pt>
                <c:pt idx="1974">
                  <c:v>41</c:v>
                </c:pt>
                <c:pt idx="1975">
                  <c:v>26</c:v>
                </c:pt>
                <c:pt idx="1976">
                  <c:v>25</c:v>
                </c:pt>
                <c:pt idx="1977">
                  <c:v>9</c:v>
                </c:pt>
                <c:pt idx="1978">
                  <c:v>78</c:v>
                </c:pt>
                <c:pt idx="1979">
                  <c:v>45</c:v>
                </c:pt>
                <c:pt idx="1980">
                  <c:v>102</c:v>
                </c:pt>
                <c:pt idx="1981">
                  <c:v>5</c:v>
                </c:pt>
                <c:pt idx="1982">
                  <c:v>27</c:v>
                </c:pt>
                <c:pt idx="1983">
                  <c:v>37</c:v>
                </c:pt>
                <c:pt idx="1984">
                  <c:v>14</c:v>
                </c:pt>
                <c:pt idx="1985">
                  <c:v>27</c:v>
                </c:pt>
                <c:pt idx="1986">
                  <c:v>45</c:v>
                </c:pt>
                <c:pt idx="1987">
                  <c:v>49</c:v>
                </c:pt>
                <c:pt idx="1988">
                  <c:v>24</c:v>
                </c:pt>
                <c:pt idx="1989">
                  <c:v>112</c:v>
                </c:pt>
                <c:pt idx="1990">
                  <c:v>23</c:v>
                </c:pt>
                <c:pt idx="1991">
                  <c:v>54</c:v>
                </c:pt>
                <c:pt idx="1992">
                  <c:v>28</c:v>
                </c:pt>
                <c:pt idx="1993">
                  <c:v>11</c:v>
                </c:pt>
                <c:pt idx="1994">
                  <c:v>62</c:v>
                </c:pt>
                <c:pt idx="1995">
                  <c:v>73</c:v>
                </c:pt>
                <c:pt idx="1996">
                  <c:v>18</c:v>
                </c:pt>
                <c:pt idx="1997">
                  <c:v>35</c:v>
                </c:pt>
                <c:pt idx="1998">
                  <c:v>43</c:v>
                </c:pt>
                <c:pt idx="1999">
                  <c:v>36</c:v>
                </c:pt>
                <c:pt idx="2000">
                  <c:v>62</c:v>
                </c:pt>
                <c:pt idx="2001">
                  <c:v>15</c:v>
                </c:pt>
                <c:pt idx="2002">
                  <c:v>33</c:v>
                </c:pt>
                <c:pt idx="2003">
                  <c:v>27</c:v>
                </c:pt>
                <c:pt idx="2004">
                  <c:v>17</c:v>
                </c:pt>
                <c:pt idx="2005">
                  <c:v>4</c:v>
                </c:pt>
                <c:pt idx="2006">
                  <c:v>53</c:v>
                </c:pt>
                <c:pt idx="2007">
                  <c:v>49</c:v>
                </c:pt>
                <c:pt idx="2008">
                  <c:v>57</c:v>
                </c:pt>
                <c:pt idx="2009">
                  <c:v>69</c:v>
                </c:pt>
                <c:pt idx="2010">
                  <c:v>15</c:v>
                </c:pt>
                <c:pt idx="2011">
                  <c:v>64</c:v>
                </c:pt>
                <c:pt idx="2012">
                  <c:v>20</c:v>
                </c:pt>
                <c:pt idx="2013">
                  <c:v>27</c:v>
                </c:pt>
                <c:pt idx="2014">
                  <c:v>21</c:v>
                </c:pt>
                <c:pt idx="2015">
                  <c:v>31</c:v>
                </c:pt>
                <c:pt idx="2016">
                  <c:v>51</c:v>
                </c:pt>
                <c:pt idx="2017">
                  <c:v>57</c:v>
                </c:pt>
                <c:pt idx="2018">
                  <c:v>20</c:v>
                </c:pt>
                <c:pt idx="2019">
                  <c:v>71</c:v>
                </c:pt>
                <c:pt idx="2020">
                  <c:v>72</c:v>
                </c:pt>
                <c:pt idx="2021">
                  <c:v>45</c:v>
                </c:pt>
                <c:pt idx="2022">
                  <c:v>51</c:v>
                </c:pt>
                <c:pt idx="2023">
                  <c:v>56</c:v>
                </c:pt>
                <c:pt idx="2024">
                  <c:v>17</c:v>
                </c:pt>
                <c:pt idx="2025">
                  <c:v>197</c:v>
                </c:pt>
                <c:pt idx="2026">
                  <c:v>70</c:v>
                </c:pt>
                <c:pt idx="2027">
                  <c:v>21</c:v>
                </c:pt>
                <c:pt idx="2028">
                  <c:v>34</c:v>
                </c:pt>
                <c:pt idx="2029">
                  <c:v>39</c:v>
                </c:pt>
                <c:pt idx="2030">
                  <c:v>78</c:v>
                </c:pt>
                <c:pt idx="2031">
                  <c:v>48</c:v>
                </c:pt>
                <c:pt idx="2032">
                  <c:v>29</c:v>
                </c:pt>
                <c:pt idx="2033">
                  <c:v>73</c:v>
                </c:pt>
                <c:pt idx="2034">
                  <c:v>8</c:v>
                </c:pt>
                <c:pt idx="2035">
                  <c:v>17</c:v>
                </c:pt>
                <c:pt idx="2036">
                  <c:v>9</c:v>
                </c:pt>
                <c:pt idx="2037">
                  <c:v>17</c:v>
                </c:pt>
                <c:pt idx="2038">
                  <c:v>33</c:v>
                </c:pt>
                <c:pt idx="2039">
                  <c:v>38</c:v>
                </c:pt>
                <c:pt idx="2040">
                  <c:v>79</c:v>
                </c:pt>
                <c:pt idx="2041">
                  <c:v>46</c:v>
                </c:pt>
                <c:pt idx="2042">
                  <c:v>20</c:v>
                </c:pt>
                <c:pt idx="2043">
                  <c:v>20</c:v>
                </c:pt>
                <c:pt idx="2044">
                  <c:v>13</c:v>
                </c:pt>
                <c:pt idx="2045">
                  <c:v>22</c:v>
                </c:pt>
                <c:pt idx="2046">
                  <c:v>36</c:v>
                </c:pt>
                <c:pt idx="2047">
                  <c:v>40</c:v>
                </c:pt>
                <c:pt idx="2048">
                  <c:v>9</c:v>
                </c:pt>
                <c:pt idx="2049">
                  <c:v>19</c:v>
                </c:pt>
                <c:pt idx="2050">
                  <c:v>14</c:v>
                </c:pt>
                <c:pt idx="2051">
                  <c:v>38</c:v>
                </c:pt>
                <c:pt idx="2052">
                  <c:v>58</c:v>
                </c:pt>
                <c:pt idx="2053">
                  <c:v>28</c:v>
                </c:pt>
                <c:pt idx="2054">
                  <c:v>17</c:v>
                </c:pt>
                <c:pt idx="2055">
                  <c:v>12</c:v>
                </c:pt>
                <c:pt idx="2056">
                  <c:v>40</c:v>
                </c:pt>
                <c:pt idx="2057">
                  <c:v>57</c:v>
                </c:pt>
                <c:pt idx="2058">
                  <c:v>114</c:v>
                </c:pt>
                <c:pt idx="2059">
                  <c:v>31</c:v>
                </c:pt>
                <c:pt idx="2060">
                  <c:v>3</c:v>
                </c:pt>
                <c:pt idx="2061">
                  <c:v>16</c:v>
                </c:pt>
                <c:pt idx="2062">
                  <c:v>199</c:v>
                </c:pt>
                <c:pt idx="2063">
                  <c:v>31</c:v>
                </c:pt>
                <c:pt idx="2064">
                  <c:v>30</c:v>
                </c:pt>
                <c:pt idx="2065">
                  <c:v>34</c:v>
                </c:pt>
                <c:pt idx="2066">
                  <c:v>18</c:v>
                </c:pt>
                <c:pt idx="2067">
                  <c:v>67</c:v>
                </c:pt>
                <c:pt idx="2068">
                  <c:v>66</c:v>
                </c:pt>
                <c:pt idx="2069">
                  <c:v>23</c:v>
                </c:pt>
                <c:pt idx="2070">
                  <c:v>126</c:v>
                </c:pt>
                <c:pt idx="2071">
                  <c:v>6</c:v>
                </c:pt>
                <c:pt idx="2072">
                  <c:v>25</c:v>
                </c:pt>
                <c:pt idx="2073">
                  <c:v>39</c:v>
                </c:pt>
                <c:pt idx="2074">
                  <c:v>62</c:v>
                </c:pt>
                <c:pt idx="2075">
                  <c:v>31</c:v>
                </c:pt>
                <c:pt idx="2076">
                  <c:v>274</c:v>
                </c:pt>
                <c:pt idx="2077">
                  <c:v>17</c:v>
                </c:pt>
                <c:pt idx="2078">
                  <c:v>14</c:v>
                </c:pt>
                <c:pt idx="2079">
                  <c:v>60</c:v>
                </c:pt>
                <c:pt idx="2080">
                  <c:v>33</c:v>
                </c:pt>
                <c:pt idx="2081">
                  <c:v>78</c:v>
                </c:pt>
                <c:pt idx="2082">
                  <c:v>30</c:v>
                </c:pt>
                <c:pt idx="2083">
                  <c:v>136</c:v>
                </c:pt>
                <c:pt idx="2084">
                  <c:v>40</c:v>
                </c:pt>
                <c:pt idx="2085">
                  <c:v>18</c:v>
                </c:pt>
                <c:pt idx="2086">
                  <c:v>39</c:v>
                </c:pt>
                <c:pt idx="2087">
                  <c:v>21</c:v>
                </c:pt>
                <c:pt idx="2088">
                  <c:v>30</c:v>
                </c:pt>
                <c:pt idx="2089">
                  <c:v>27</c:v>
                </c:pt>
                <c:pt idx="2090">
                  <c:v>35</c:v>
                </c:pt>
                <c:pt idx="2091">
                  <c:v>13</c:v>
                </c:pt>
                <c:pt idx="2092">
                  <c:v>23</c:v>
                </c:pt>
                <c:pt idx="2093">
                  <c:v>39</c:v>
                </c:pt>
                <c:pt idx="2094">
                  <c:v>35</c:v>
                </c:pt>
                <c:pt idx="2095">
                  <c:v>27</c:v>
                </c:pt>
                <c:pt idx="2096">
                  <c:v>21</c:v>
                </c:pt>
                <c:pt idx="2097">
                  <c:v>104</c:v>
                </c:pt>
                <c:pt idx="2098">
                  <c:v>19</c:v>
                </c:pt>
                <c:pt idx="2099">
                  <c:v>97</c:v>
                </c:pt>
                <c:pt idx="2100">
                  <c:v>27</c:v>
                </c:pt>
                <c:pt idx="2101">
                  <c:v>24</c:v>
                </c:pt>
                <c:pt idx="2102">
                  <c:v>13</c:v>
                </c:pt>
                <c:pt idx="2103">
                  <c:v>46</c:v>
                </c:pt>
                <c:pt idx="2104">
                  <c:v>4</c:v>
                </c:pt>
                <c:pt idx="2105">
                  <c:v>40</c:v>
                </c:pt>
                <c:pt idx="2106">
                  <c:v>44</c:v>
                </c:pt>
                <c:pt idx="2107">
                  <c:v>35</c:v>
                </c:pt>
                <c:pt idx="2108">
                  <c:v>63</c:v>
                </c:pt>
                <c:pt idx="2109">
                  <c:v>89</c:v>
                </c:pt>
                <c:pt idx="2110">
                  <c:v>15</c:v>
                </c:pt>
                <c:pt idx="2111">
                  <c:v>46</c:v>
                </c:pt>
                <c:pt idx="2112">
                  <c:v>33</c:v>
                </c:pt>
                <c:pt idx="2113">
                  <c:v>52</c:v>
                </c:pt>
                <c:pt idx="2114">
                  <c:v>7</c:v>
                </c:pt>
                <c:pt idx="2115">
                  <c:v>28</c:v>
                </c:pt>
                <c:pt idx="2116">
                  <c:v>11</c:v>
                </c:pt>
                <c:pt idx="2117">
                  <c:v>15</c:v>
                </c:pt>
                <c:pt idx="2118">
                  <c:v>30</c:v>
                </c:pt>
                <c:pt idx="2119">
                  <c:v>27</c:v>
                </c:pt>
                <c:pt idx="2120">
                  <c:v>28</c:v>
                </c:pt>
                <c:pt idx="2121">
                  <c:v>17</c:v>
                </c:pt>
                <c:pt idx="2122">
                  <c:v>50</c:v>
                </c:pt>
                <c:pt idx="2123">
                  <c:v>26</c:v>
                </c:pt>
                <c:pt idx="2124">
                  <c:v>88</c:v>
                </c:pt>
                <c:pt idx="2125">
                  <c:v>91</c:v>
                </c:pt>
                <c:pt idx="2126">
                  <c:v>3</c:v>
                </c:pt>
                <c:pt idx="2127">
                  <c:v>28</c:v>
                </c:pt>
                <c:pt idx="2128">
                  <c:v>77</c:v>
                </c:pt>
                <c:pt idx="2129">
                  <c:v>27</c:v>
                </c:pt>
                <c:pt idx="2130">
                  <c:v>107</c:v>
                </c:pt>
                <c:pt idx="2131">
                  <c:v>96</c:v>
                </c:pt>
                <c:pt idx="2132">
                  <c:v>56</c:v>
                </c:pt>
                <c:pt idx="2133">
                  <c:v>58</c:v>
                </c:pt>
                <c:pt idx="2134">
                  <c:v>15</c:v>
                </c:pt>
                <c:pt idx="2135">
                  <c:v>20</c:v>
                </c:pt>
                <c:pt idx="2136">
                  <c:v>38</c:v>
                </c:pt>
                <c:pt idx="2137">
                  <c:v>33</c:v>
                </c:pt>
                <c:pt idx="2138">
                  <c:v>57</c:v>
                </c:pt>
                <c:pt idx="2139">
                  <c:v>25</c:v>
                </c:pt>
                <c:pt idx="2140">
                  <c:v>14</c:v>
                </c:pt>
                <c:pt idx="2141">
                  <c:v>94</c:v>
                </c:pt>
                <c:pt idx="2142">
                  <c:v>59</c:v>
                </c:pt>
                <c:pt idx="2143">
                  <c:v>36</c:v>
                </c:pt>
                <c:pt idx="2144">
                  <c:v>115</c:v>
                </c:pt>
                <c:pt idx="2145">
                  <c:v>30</c:v>
                </c:pt>
                <c:pt idx="2146">
                  <c:v>52</c:v>
                </c:pt>
                <c:pt idx="2147">
                  <c:v>27</c:v>
                </c:pt>
                <c:pt idx="2148">
                  <c:v>24</c:v>
                </c:pt>
                <c:pt idx="2149">
                  <c:v>10</c:v>
                </c:pt>
                <c:pt idx="2150">
                  <c:v>30</c:v>
                </c:pt>
                <c:pt idx="2151">
                  <c:v>71</c:v>
                </c:pt>
                <c:pt idx="2152">
                  <c:v>10</c:v>
                </c:pt>
                <c:pt idx="2153">
                  <c:v>24</c:v>
                </c:pt>
                <c:pt idx="2154">
                  <c:v>38</c:v>
                </c:pt>
                <c:pt idx="2155">
                  <c:v>26</c:v>
                </c:pt>
                <c:pt idx="2156">
                  <c:v>19</c:v>
                </c:pt>
                <c:pt idx="2157">
                  <c:v>11</c:v>
                </c:pt>
                <c:pt idx="2158">
                  <c:v>27</c:v>
                </c:pt>
                <c:pt idx="2159">
                  <c:v>34</c:v>
                </c:pt>
                <c:pt idx="2160">
                  <c:v>20</c:v>
                </c:pt>
                <c:pt idx="2161">
                  <c:v>37</c:v>
                </c:pt>
                <c:pt idx="2162">
                  <c:v>20</c:v>
                </c:pt>
                <c:pt idx="2163">
                  <c:v>10</c:v>
                </c:pt>
                <c:pt idx="2164">
                  <c:v>26</c:v>
                </c:pt>
                <c:pt idx="2165">
                  <c:v>20</c:v>
                </c:pt>
                <c:pt idx="2166">
                  <c:v>46</c:v>
                </c:pt>
                <c:pt idx="2167">
                  <c:v>76</c:v>
                </c:pt>
                <c:pt idx="2168">
                  <c:v>41</c:v>
                </c:pt>
                <c:pt idx="2169">
                  <c:v>7</c:v>
                </c:pt>
                <c:pt idx="2170">
                  <c:v>49</c:v>
                </c:pt>
                <c:pt idx="2171">
                  <c:v>26</c:v>
                </c:pt>
                <c:pt idx="2172">
                  <c:v>65</c:v>
                </c:pt>
                <c:pt idx="2173">
                  <c:v>28</c:v>
                </c:pt>
                <c:pt idx="2174">
                  <c:v>8</c:v>
                </c:pt>
                <c:pt idx="2175">
                  <c:v>3</c:v>
                </c:pt>
                <c:pt idx="2176">
                  <c:v>9</c:v>
                </c:pt>
                <c:pt idx="2177">
                  <c:v>9</c:v>
                </c:pt>
                <c:pt idx="2178">
                  <c:v>20</c:v>
                </c:pt>
                <c:pt idx="2179">
                  <c:v>57</c:v>
                </c:pt>
                <c:pt idx="2180">
                  <c:v>8</c:v>
                </c:pt>
                <c:pt idx="2181">
                  <c:v>14</c:v>
                </c:pt>
                <c:pt idx="2182">
                  <c:v>17</c:v>
                </c:pt>
                <c:pt idx="2183">
                  <c:v>100</c:v>
                </c:pt>
                <c:pt idx="2184">
                  <c:v>32</c:v>
                </c:pt>
                <c:pt idx="2185">
                  <c:v>3</c:v>
                </c:pt>
              </c:strCache>
            </c:strRef>
          </c:xVal>
          <c:yVal>
            <c:numRef>
              <c:f>Sheet11!$H:$H</c:f>
              <c:numCache>
                <c:formatCode>"$"#,##0.00</c:formatCode>
                <c:ptCount val="1048576"/>
                <c:pt idx="0" formatCode="General">
                  <c:v>0</c:v>
                </c:pt>
                <c:pt idx="1">
                  <c:v>63.917582417582416</c:v>
                </c:pt>
                <c:pt idx="2">
                  <c:v>185.48101265822785</c:v>
                </c:pt>
                <c:pt idx="3">
                  <c:v>15</c:v>
                </c:pt>
                <c:pt idx="4">
                  <c:v>69.266666666666666</c:v>
                </c:pt>
                <c:pt idx="5">
                  <c:v>190.55028169014085</c:v>
                </c:pt>
                <c:pt idx="6">
                  <c:v>93.40425531914893</c:v>
                </c:pt>
                <c:pt idx="7">
                  <c:v>146.87931034482759</c:v>
                </c:pt>
                <c:pt idx="8">
                  <c:v>159.82456140350877</c:v>
                </c:pt>
                <c:pt idx="9">
                  <c:v>291.79333333333335</c:v>
                </c:pt>
                <c:pt idx="10">
                  <c:v>31.499500000000001</c:v>
                </c:pt>
                <c:pt idx="11">
                  <c:v>158.68421052631578</c:v>
                </c:pt>
                <c:pt idx="12">
                  <c:v>80.333333333333329</c:v>
                </c:pt>
                <c:pt idx="13">
                  <c:v>59.961305925030231</c:v>
                </c:pt>
                <c:pt idx="14">
                  <c:v>109.78431372549019</c:v>
                </c:pt>
                <c:pt idx="15">
                  <c:v>147.70731707317074</c:v>
                </c:pt>
                <c:pt idx="16">
                  <c:v>21.755102040816325</c:v>
                </c:pt>
                <c:pt idx="17">
                  <c:v>171.84285714285716</c:v>
                </c:pt>
                <c:pt idx="18">
                  <c:v>41.944444444444443</c:v>
                </c:pt>
                <c:pt idx="19">
                  <c:v>93.264122807017543</c:v>
                </c:pt>
                <c:pt idx="20">
                  <c:v>56.136363636363633</c:v>
                </c:pt>
                <c:pt idx="21">
                  <c:v>80.16</c:v>
                </c:pt>
                <c:pt idx="22">
                  <c:v>199.9009900990099</c:v>
                </c:pt>
                <c:pt idx="23">
                  <c:v>51.25</c:v>
                </c:pt>
                <c:pt idx="24">
                  <c:v>103.04347826086956</c:v>
                </c:pt>
                <c:pt idx="25">
                  <c:v>66.346149825783982</c:v>
                </c:pt>
                <c:pt idx="26">
                  <c:v>57.142857142857146</c:v>
                </c:pt>
                <c:pt idx="27">
                  <c:v>102.10526315789474</c:v>
                </c:pt>
                <c:pt idx="28">
                  <c:v>148.96666666666667</c:v>
                </c:pt>
                <c:pt idx="29">
                  <c:v>169.6056338028169</c:v>
                </c:pt>
                <c:pt idx="30">
                  <c:v>31.623931623931625</c:v>
                </c:pt>
                <c:pt idx="31">
                  <c:v>76.45264150943396</c:v>
                </c:pt>
                <c:pt idx="32">
                  <c:v>13</c:v>
                </c:pt>
                <c:pt idx="33">
                  <c:v>320.44943820224717</c:v>
                </c:pt>
                <c:pt idx="34">
                  <c:v>83.75</c:v>
                </c:pt>
                <c:pt idx="35">
                  <c:v>49.882352941176471</c:v>
                </c:pt>
                <c:pt idx="36">
                  <c:v>59.464285714285715</c:v>
                </c:pt>
                <c:pt idx="37">
                  <c:v>193.84090909090909</c:v>
                </c:pt>
                <c:pt idx="38">
                  <c:v>159.51383399209487</c:v>
                </c:pt>
                <c:pt idx="39">
                  <c:v>41.68181818181818</c:v>
                </c:pt>
                <c:pt idx="40">
                  <c:v>150.89861751152074</c:v>
                </c:pt>
                <c:pt idx="41">
                  <c:v>126.6875</c:v>
                </c:pt>
                <c:pt idx="42">
                  <c:v>105.26315789473684</c:v>
                </c:pt>
                <c:pt idx="43">
                  <c:v>117.51479289940828</c:v>
                </c:pt>
                <c:pt idx="44">
                  <c:v>117.36121673003802</c:v>
                </c:pt>
                <c:pt idx="45">
                  <c:v>133.33333333333334</c:v>
                </c:pt>
                <c:pt idx="46">
                  <c:v>98.360655737704917</c:v>
                </c:pt>
                <c:pt idx="47">
                  <c:v>194.44444444444446</c:v>
                </c:pt>
                <c:pt idx="48">
                  <c:v>76.865000000000009</c:v>
                </c:pt>
                <c:pt idx="49">
                  <c:v>56.815789473684212</c:v>
                </c:pt>
                <c:pt idx="50">
                  <c:v>137.93103448275863</c:v>
                </c:pt>
                <c:pt idx="51">
                  <c:v>27.272727272727273</c:v>
                </c:pt>
                <c:pt idx="52">
                  <c:v>118.33613445378151</c:v>
                </c:pt>
                <c:pt idx="53">
                  <c:v>223.48076923076923</c:v>
                </c:pt>
                <c:pt idx="54">
                  <c:v>28.111111111111111</c:v>
                </c:pt>
                <c:pt idx="55">
                  <c:v>194.23076923076923</c:v>
                </c:pt>
                <c:pt idx="56">
                  <c:v>128.95348837209303</c:v>
                </c:pt>
                <c:pt idx="57">
                  <c:v>49.316091954022987</c:v>
                </c:pt>
                <c:pt idx="58">
                  <c:v>221.52173913043478</c:v>
                </c:pt>
                <c:pt idx="59">
                  <c:v>137.21333333333334</c:v>
                </c:pt>
                <c:pt idx="60">
                  <c:v>606.82242424242418</c:v>
                </c:pt>
                <c:pt idx="61">
                  <c:v>43.040092592592593</c:v>
                </c:pt>
                <c:pt idx="62">
                  <c:v>322.39130434782606</c:v>
                </c:pt>
                <c:pt idx="63">
                  <c:v>96.708333333333329</c:v>
                </c:pt>
                <c:pt idx="64">
                  <c:v>35.474531249999998</c:v>
                </c:pt>
                <c:pt idx="65">
                  <c:v>86.666666666666671</c:v>
                </c:pt>
                <c:pt idx="66">
                  <c:v>132.05263157894737</c:v>
                </c:pt>
                <c:pt idx="67">
                  <c:v>91.230769230769226</c:v>
                </c:pt>
                <c:pt idx="68">
                  <c:v>116.25</c:v>
                </c:pt>
                <c:pt idx="69">
                  <c:v>21.194444444444443</c:v>
                </c:pt>
                <c:pt idx="70">
                  <c:v>62.327134831460668</c:v>
                </c:pt>
                <c:pt idx="71">
                  <c:v>37.411764705882355</c:v>
                </c:pt>
                <c:pt idx="72">
                  <c:v>69.71875</c:v>
                </c:pt>
                <c:pt idx="73">
                  <c:v>58.170731707317074</c:v>
                </c:pt>
                <c:pt idx="74">
                  <c:v>50</c:v>
                </c:pt>
                <c:pt idx="75">
                  <c:v>19.471034482758618</c:v>
                </c:pt>
                <c:pt idx="76">
                  <c:v>85.957446808510639</c:v>
                </c:pt>
                <c:pt idx="77">
                  <c:v>30.666666666666668</c:v>
                </c:pt>
                <c:pt idx="78">
                  <c:v>60.384615384615387</c:v>
                </c:pt>
                <c:pt idx="79">
                  <c:v>38.6</c:v>
                </c:pt>
                <c:pt idx="80">
                  <c:v>40.268292682926827</c:v>
                </c:pt>
                <c:pt idx="81">
                  <c:v>273.82978723404256</c:v>
                </c:pt>
                <c:pt idx="82">
                  <c:v>53.035714285714285</c:v>
                </c:pt>
                <c:pt idx="83">
                  <c:v>40.005000000000003</c:v>
                </c:pt>
                <c:pt idx="84">
                  <c:v>15.76923076923077</c:v>
                </c:pt>
                <c:pt idx="85">
                  <c:v>71.428571428571431</c:v>
                </c:pt>
                <c:pt idx="86">
                  <c:v>71.714285714285708</c:v>
                </c:pt>
                <c:pt idx="87">
                  <c:v>375.76470588235293</c:v>
                </c:pt>
                <c:pt idx="88">
                  <c:v>104.6</c:v>
                </c:pt>
                <c:pt idx="89">
                  <c:v>60</c:v>
                </c:pt>
                <c:pt idx="90">
                  <c:v>123.28571428571429</c:v>
                </c:pt>
                <c:pt idx="91">
                  <c:v>31.375</c:v>
                </c:pt>
                <c:pt idx="92">
                  <c:v>78.260869565217391</c:v>
                </c:pt>
                <c:pt idx="93">
                  <c:v>122.32558139534883</c:v>
                </c:pt>
                <c:pt idx="94">
                  <c:v>73.733333333333334</c:v>
                </c:pt>
                <c:pt idx="95">
                  <c:v>21.666666666666668</c:v>
                </c:pt>
                <c:pt idx="96">
                  <c:v>21.904761904761905</c:v>
                </c:pt>
                <c:pt idx="97">
                  <c:v>50.588235294117645</c:v>
                </c:pt>
                <c:pt idx="98">
                  <c:v>53.125</c:v>
                </c:pt>
                <c:pt idx="99">
                  <c:v>56.666666666666664</c:v>
                </c:pt>
                <c:pt idx="100">
                  <c:v>40.776666666666664</c:v>
                </c:pt>
                <c:pt idx="101">
                  <c:v>192.30769230769232</c:v>
                </c:pt>
                <c:pt idx="102">
                  <c:v>100</c:v>
                </c:pt>
                <c:pt idx="103">
                  <c:v>117.92307692307692</c:v>
                </c:pt>
                <c:pt idx="104">
                  <c:v>27.897959183673468</c:v>
                </c:pt>
                <c:pt idx="105">
                  <c:v>60</c:v>
                </c:pt>
                <c:pt idx="106">
                  <c:v>39.383333333333333</c:v>
                </c:pt>
                <c:pt idx="107">
                  <c:v>186.11111111111111</c:v>
                </c:pt>
                <c:pt idx="108">
                  <c:v>111.37681159420291</c:v>
                </c:pt>
                <c:pt idx="109">
                  <c:v>78.723404255319153</c:v>
                </c:pt>
                <c:pt idx="110">
                  <c:v>46.702127659574465</c:v>
                </c:pt>
                <c:pt idx="111">
                  <c:v>65.384615384615387</c:v>
                </c:pt>
                <c:pt idx="112">
                  <c:v>102.0754716981132</c:v>
                </c:pt>
                <c:pt idx="113">
                  <c:v>64.197530864197532</c:v>
                </c:pt>
                <c:pt idx="114">
                  <c:v>90.384615384615387</c:v>
                </c:pt>
                <c:pt idx="115">
                  <c:v>88.571428571428569</c:v>
                </c:pt>
                <c:pt idx="116">
                  <c:v>28.727272727272727</c:v>
                </c:pt>
                <c:pt idx="117">
                  <c:v>69.78947368421052</c:v>
                </c:pt>
                <c:pt idx="118">
                  <c:v>167.48962962962963</c:v>
                </c:pt>
                <c:pt idx="119">
                  <c:v>144.91230769230768</c:v>
                </c:pt>
                <c:pt idx="120">
                  <c:v>91.840540540540545</c:v>
                </c:pt>
                <c:pt idx="121">
                  <c:v>117.84759124087591</c:v>
                </c:pt>
                <c:pt idx="122">
                  <c:v>109.04255319148936</c:v>
                </c:pt>
                <c:pt idx="123">
                  <c:v>73.019801980198025</c:v>
                </c:pt>
                <c:pt idx="124">
                  <c:v>78.195121951219505</c:v>
                </c:pt>
                <c:pt idx="125">
                  <c:v>47.398809523809526</c:v>
                </c:pt>
                <c:pt idx="126">
                  <c:v>54.020833333333336</c:v>
                </c:pt>
                <c:pt idx="127">
                  <c:v>68.488789237668158</c:v>
                </c:pt>
                <c:pt idx="128">
                  <c:v>108.14516129032258</c:v>
                </c:pt>
                <c:pt idx="129">
                  <c:v>589.95205479452056</c:v>
                </c:pt>
                <c:pt idx="130">
                  <c:v>48.051063829787232</c:v>
                </c:pt>
                <c:pt idx="131">
                  <c:v>72.482837528604122</c:v>
                </c:pt>
                <c:pt idx="132">
                  <c:v>57.077922077922075</c:v>
                </c:pt>
                <c:pt idx="133">
                  <c:v>85.444444444444443</c:v>
                </c:pt>
                <c:pt idx="134">
                  <c:v>215.85714285714286</c:v>
                </c:pt>
                <c:pt idx="135">
                  <c:v>89.38643312101911</c:v>
                </c:pt>
                <c:pt idx="136">
                  <c:v>45.418404255319146</c:v>
                </c:pt>
                <c:pt idx="137">
                  <c:v>65.756363636363631</c:v>
                </c:pt>
                <c:pt idx="138">
                  <c:v>66.70405357142856</c:v>
                </c:pt>
                <c:pt idx="139">
                  <c:v>83.345930232558146</c:v>
                </c:pt>
                <c:pt idx="140">
                  <c:v>105.04609341825902</c:v>
                </c:pt>
                <c:pt idx="141">
                  <c:v>120.90909090909091</c:v>
                </c:pt>
                <c:pt idx="142">
                  <c:v>97.63636363636364</c:v>
                </c:pt>
                <c:pt idx="143">
                  <c:v>41.379310344827587</c:v>
                </c:pt>
                <c:pt idx="144">
                  <c:v>30.654485981308412</c:v>
                </c:pt>
                <c:pt idx="145">
                  <c:v>64.945054945054949</c:v>
                </c:pt>
                <c:pt idx="146">
                  <c:v>95.775862068965523</c:v>
                </c:pt>
                <c:pt idx="147">
                  <c:v>40.416666666666664</c:v>
                </c:pt>
                <c:pt idx="148">
                  <c:v>78.578424242424248</c:v>
                </c:pt>
                <c:pt idx="149">
                  <c:v>50.18018018018018</c:v>
                </c:pt>
                <c:pt idx="150">
                  <c:v>92.251735588972423</c:v>
                </c:pt>
                <c:pt idx="151">
                  <c:v>57.540983606557376</c:v>
                </c:pt>
                <c:pt idx="152">
                  <c:v>109.42160278745645</c:v>
                </c:pt>
                <c:pt idx="153">
                  <c:v>81.892461538461546</c:v>
                </c:pt>
                <c:pt idx="154">
                  <c:v>45.667711864406776</c:v>
                </c:pt>
                <c:pt idx="155">
                  <c:v>55.221238938053098</c:v>
                </c:pt>
                <c:pt idx="156">
                  <c:v>65.298192771084331</c:v>
                </c:pt>
                <c:pt idx="157">
                  <c:v>95.225806451612897</c:v>
                </c:pt>
                <c:pt idx="158">
                  <c:v>75.444794952681391</c:v>
                </c:pt>
                <c:pt idx="159">
                  <c:v>97.816867469879512</c:v>
                </c:pt>
                <c:pt idx="160">
                  <c:v>87.685606557377056</c:v>
                </c:pt>
                <c:pt idx="161">
                  <c:v>54.748948106591868</c:v>
                </c:pt>
                <c:pt idx="162">
                  <c:v>83.953417721518989</c:v>
                </c:pt>
                <c:pt idx="163">
                  <c:v>254.38547486033519</c:v>
                </c:pt>
                <c:pt idx="164">
                  <c:v>101.8269801980198</c:v>
                </c:pt>
                <c:pt idx="165">
                  <c:v>55.066394736842106</c:v>
                </c:pt>
                <c:pt idx="166">
                  <c:v>56.901438721136763</c:v>
                </c:pt>
                <c:pt idx="167">
                  <c:v>121.28148148148148</c:v>
                </c:pt>
                <c:pt idx="168">
                  <c:v>91.189655172413794</c:v>
                </c:pt>
                <c:pt idx="169">
                  <c:v>115.44812080536913</c:v>
                </c:pt>
                <c:pt idx="170">
                  <c:v>67.771551724137936</c:v>
                </c:pt>
                <c:pt idx="171">
                  <c:v>28.576190476190476</c:v>
                </c:pt>
                <c:pt idx="172">
                  <c:v>46.8828125</c:v>
                </c:pt>
                <c:pt idx="173">
                  <c:v>154.42231237322514</c:v>
                </c:pt>
                <c:pt idx="174">
                  <c:v>201.22137404580153</c:v>
                </c:pt>
                <c:pt idx="175">
                  <c:v>100</c:v>
                </c:pt>
                <c:pt idx="176">
                  <c:v>100.08204511278196</c:v>
                </c:pt>
                <c:pt idx="177">
                  <c:v>230.08953488372092</c:v>
                </c:pt>
                <c:pt idx="178">
                  <c:v>141.74647887323943</c:v>
                </c:pt>
                <c:pt idx="179">
                  <c:v>56.344351395730705</c:v>
                </c:pt>
                <c:pt idx="180">
                  <c:v>73.341188524590166</c:v>
                </c:pt>
                <c:pt idx="181">
                  <c:v>85.337785234899329</c:v>
                </c:pt>
                <c:pt idx="182">
                  <c:v>61.496215139442228</c:v>
                </c:pt>
                <c:pt idx="183">
                  <c:v>93.018518518518519</c:v>
                </c:pt>
                <c:pt idx="184">
                  <c:v>50.292682926829265</c:v>
                </c:pt>
                <c:pt idx="185">
                  <c:v>106.43243243243244</c:v>
                </c:pt>
                <c:pt idx="186">
                  <c:v>51.719576719576722</c:v>
                </c:pt>
                <c:pt idx="187">
                  <c:v>36.612499999999997</c:v>
                </c:pt>
                <c:pt idx="188">
                  <c:v>42.517361111111114</c:v>
                </c:pt>
                <c:pt idx="189">
                  <c:v>62.712871287128714</c:v>
                </c:pt>
                <c:pt idx="190">
                  <c:v>89.957983193277315</c:v>
                </c:pt>
                <c:pt idx="191">
                  <c:v>28.924722222222222</c:v>
                </c:pt>
                <c:pt idx="192">
                  <c:v>138.8022</c:v>
                </c:pt>
                <c:pt idx="193">
                  <c:v>61.301369863013697</c:v>
                </c:pt>
                <c:pt idx="194">
                  <c:v>80.202702702702709</c:v>
                </c:pt>
                <c:pt idx="195">
                  <c:v>32.095833333333331</c:v>
                </c:pt>
                <c:pt idx="196">
                  <c:v>200.88888888888889</c:v>
                </c:pt>
                <c:pt idx="197">
                  <c:v>108.01265822784811</c:v>
                </c:pt>
                <c:pt idx="198">
                  <c:v>95.699367088607602</c:v>
                </c:pt>
                <c:pt idx="199">
                  <c:v>49.880281690140848</c:v>
                </c:pt>
                <c:pt idx="200">
                  <c:v>110.47058823529412</c:v>
                </c:pt>
                <c:pt idx="201">
                  <c:v>134.91139240506328</c:v>
                </c:pt>
                <c:pt idx="202">
                  <c:v>106.62314540059347</c:v>
                </c:pt>
                <c:pt idx="203">
                  <c:v>145.04301075268816</c:v>
                </c:pt>
                <c:pt idx="204">
                  <c:v>114.58620689655173</c:v>
                </c:pt>
                <c:pt idx="205">
                  <c:v>105.3170731707317</c:v>
                </c:pt>
                <c:pt idx="206">
                  <c:v>70.921195652173907</c:v>
                </c:pt>
                <c:pt idx="207">
                  <c:v>147.17167680278018</c:v>
                </c:pt>
                <c:pt idx="208">
                  <c:v>160.47058823529412</c:v>
                </c:pt>
                <c:pt idx="209">
                  <c:v>156.04578313253012</c:v>
                </c:pt>
                <c:pt idx="210">
                  <c:v>63.17365269461078</c:v>
                </c:pt>
                <c:pt idx="211">
                  <c:v>104.82352941176471</c:v>
                </c:pt>
                <c:pt idx="212">
                  <c:v>97.356164383561648</c:v>
                </c:pt>
                <c:pt idx="213">
                  <c:v>203.63063063063063</c:v>
                </c:pt>
                <c:pt idx="214">
                  <c:v>188.31203007518798</c:v>
                </c:pt>
                <c:pt idx="215">
                  <c:v>146.65217391304347</c:v>
                </c:pt>
                <c:pt idx="216">
                  <c:v>109.1875</c:v>
                </c:pt>
                <c:pt idx="217">
                  <c:v>59.249046653144013</c:v>
                </c:pt>
                <c:pt idx="218">
                  <c:v>97.904838709677421</c:v>
                </c:pt>
                <c:pt idx="219">
                  <c:v>70.000169491525426</c:v>
                </c:pt>
                <c:pt idx="220">
                  <c:v>72.865168539325836</c:v>
                </c:pt>
                <c:pt idx="221">
                  <c:v>146.34782608695653</c:v>
                </c:pt>
                <c:pt idx="222">
                  <c:v>67.909090909090907</c:v>
                </c:pt>
                <c:pt idx="223">
                  <c:v>169.85083076923075</c:v>
                </c:pt>
                <c:pt idx="224">
                  <c:v>58.413339694656486</c:v>
                </c:pt>
                <c:pt idx="225">
                  <c:v>119.99298245614035</c:v>
                </c:pt>
                <c:pt idx="226">
                  <c:v>99.860335195530723</c:v>
                </c:pt>
                <c:pt idx="227">
                  <c:v>90.579148936170213</c:v>
                </c:pt>
                <c:pt idx="228">
                  <c:v>117.77361477572559</c:v>
                </c:pt>
                <c:pt idx="229">
                  <c:v>86.554621848739501</c:v>
                </c:pt>
                <c:pt idx="230">
                  <c:v>71.899281437125751</c:v>
                </c:pt>
                <c:pt idx="231">
                  <c:v>129.81900452488688</c:v>
                </c:pt>
                <c:pt idx="232">
                  <c:v>44.912863070539416</c:v>
                </c:pt>
                <c:pt idx="233">
                  <c:v>40.755244755244753</c:v>
                </c:pt>
                <c:pt idx="234">
                  <c:v>103.52394779771615</c:v>
                </c:pt>
                <c:pt idx="235">
                  <c:v>125.44827586206897</c:v>
                </c:pt>
                <c:pt idx="236">
                  <c:v>246.60606060606059</c:v>
                </c:pt>
                <c:pt idx="237">
                  <c:v>79.401340206185566</c:v>
                </c:pt>
                <c:pt idx="238">
                  <c:v>86.138613861386133</c:v>
                </c:pt>
                <c:pt idx="239">
                  <c:v>193.04868913857678</c:v>
                </c:pt>
                <c:pt idx="240">
                  <c:v>84.023178807947019</c:v>
                </c:pt>
                <c:pt idx="241">
                  <c:v>139.82758620689654</c:v>
                </c:pt>
                <c:pt idx="242">
                  <c:v>109.82189265536722</c:v>
                </c:pt>
                <c:pt idx="243">
                  <c:v>139.53488372093022</c:v>
                </c:pt>
                <c:pt idx="244">
                  <c:v>347.84615384615387</c:v>
                </c:pt>
                <c:pt idx="245">
                  <c:v>68.24159292035398</c:v>
                </c:pt>
                <c:pt idx="246">
                  <c:v>239.93846153846152</c:v>
                </c:pt>
                <c:pt idx="247">
                  <c:v>287.31343283582089</c:v>
                </c:pt>
                <c:pt idx="248">
                  <c:v>86.84882352941176</c:v>
                </c:pt>
                <c:pt idx="249">
                  <c:v>81.84905660377359</c:v>
                </c:pt>
                <c:pt idx="250">
                  <c:v>42.874970059880241</c:v>
                </c:pt>
                <c:pt idx="251">
                  <c:v>709.41860465116281</c:v>
                </c:pt>
                <c:pt idx="252">
                  <c:v>161.25517890772127</c:v>
                </c:pt>
                <c:pt idx="253">
                  <c:v>41.777777777777779</c:v>
                </c:pt>
                <c:pt idx="254">
                  <c:v>89.887640449438209</c:v>
                </c:pt>
                <c:pt idx="255">
                  <c:v>45.051724137931032</c:v>
                </c:pt>
                <c:pt idx="256">
                  <c:v>42.857142857142854</c:v>
                </c:pt>
                <c:pt idx="257">
                  <c:v>54.083333333333336</c:v>
                </c:pt>
                <c:pt idx="258">
                  <c:v>103.21804511278195</c:v>
                </c:pt>
                <c:pt idx="259">
                  <c:v>40.397590361445786</c:v>
                </c:pt>
                <c:pt idx="260">
                  <c:v>116.85906040268456</c:v>
                </c:pt>
                <c:pt idx="261">
                  <c:v>115.51020408163265</c:v>
                </c:pt>
                <c:pt idx="262">
                  <c:v>104.31274900398407</c:v>
                </c:pt>
                <c:pt idx="263">
                  <c:v>69.772727272727266</c:v>
                </c:pt>
                <c:pt idx="264">
                  <c:v>43.020833333333336</c:v>
                </c:pt>
                <c:pt idx="265">
                  <c:v>58.540469973890339</c:v>
                </c:pt>
                <c:pt idx="266">
                  <c:v>111.79535864978902</c:v>
                </c:pt>
                <c:pt idx="267">
                  <c:v>46.230769230769234</c:v>
                </c:pt>
                <c:pt idx="268">
                  <c:v>144.69039145907473</c:v>
                </c:pt>
                <c:pt idx="269">
                  <c:v>88.845070422535215</c:v>
                </c:pt>
                <c:pt idx="270">
                  <c:v>81.75107284768211</c:v>
                </c:pt>
                <c:pt idx="271">
                  <c:v>71.428571428571431</c:v>
                </c:pt>
                <c:pt idx="272">
                  <c:v>104.25906735751295</c:v>
                </c:pt>
                <c:pt idx="273">
                  <c:v>90.616504854368927</c:v>
                </c:pt>
                <c:pt idx="274">
                  <c:v>157.33048433048432</c:v>
                </c:pt>
                <c:pt idx="275">
                  <c:v>105.18</c:v>
                </c:pt>
                <c:pt idx="276">
                  <c:v>58.719836956521746</c:v>
                </c:pt>
                <c:pt idx="277">
                  <c:v>81.632653061224488</c:v>
                </c:pt>
                <c:pt idx="278">
                  <c:v>56.460043668122275</c:v>
                </c:pt>
                <c:pt idx="279">
                  <c:v>140.1044776119403</c:v>
                </c:pt>
                <c:pt idx="280">
                  <c:v>224.85263157894738</c:v>
                </c:pt>
                <c:pt idx="281">
                  <c:v>181.13306451612902</c:v>
                </c:pt>
                <c:pt idx="282">
                  <c:v>711.04109589041093</c:v>
                </c:pt>
                <c:pt idx="283">
                  <c:v>65.883720930232556</c:v>
                </c:pt>
                <c:pt idx="284">
                  <c:v>75.185714285714283</c:v>
                </c:pt>
                <c:pt idx="285">
                  <c:v>133.14391143911439</c:v>
                </c:pt>
                <c:pt idx="286">
                  <c:v>55.2</c:v>
                </c:pt>
                <c:pt idx="287">
                  <c:v>86.163714285714292</c:v>
                </c:pt>
                <c:pt idx="288">
                  <c:v>92.318181818181813</c:v>
                </c:pt>
                <c:pt idx="289">
                  <c:v>160.16473684210527</c:v>
                </c:pt>
                <c:pt idx="290">
                  <c:v>45.6</c:v>
                </c:pt>
                <c:pt idx="291">
                  <c:v>183.28571428571428</c:v>
                </c:pt>
                <c:pt idx="292">
                  <c:v>125.78838174273859</c:v>
                </c:pt>
                <c:pt idx="293">
                  <c:v>57.654545454545456</c:v>
                </c:pt>
                <c:pt idx="294">
                  <c:v>78.660818713450297</c:v>
                </c:pt>
                <c:pt idx="295">
                  <c:v>91.480769230769226</c:v>
                </c:pt>
                <c:pt idx="296">
                  <c:v>68.09809523809524</c:v>
                </c:pt>
                <c:pt idx="297">
                  <c:v>48.086800000000004</c:v>
                </c:pt>
                <c:pt idx="298">
                  <c:v>202.42307692307693</c:v>
                </c:pt>
                <c:pt idx="299">
                  <c:v>216.75</c:v>
                </c:pt>
                <c:pt idx="300">
                  <c:v>110.06849315068493</c:v>
                </c:pt>
                <c:pt idx="301">
                  <c:v>150.14705882352942</c:v>
                </c:pt>
                <c:pt idx="302">
                  <c:v>93.428571428571431</c:v>
                </c:pt>
                <c:pt idx="303">
                  <c:v>110.96774193548387</c:v>
                </c:pt>
                <c:pt idx="304">
                  <c:v>71.785714285714292</c:v>
                </c:pt>
                <c:pt idx="305">
                  <c:v>29.258076923076924</c:v>
                </c:pt>
                <c:pt idx="306">
                  <c:v>1000</c:v>
                </c:pt>
                <c:pt idx="307">
                  <c:v>74.347826086956516</c:v>
                </c:pt>
                <c:pt idx="308">
                  <c:v>63.829113924050631</c:v>
                </c:pt>
                <c:pt idx="309">
                  <c:v>44.333333333333336</c:v>
                </c:pt>
                <c:pt idx="310">
                  <c:v>86.944444444444443</c:v>
                </c:pt>
                <c:pt idx="311">
                  <c:v>126.55172413793103</c:v>
                </c:pt>
                <c:pt idx="312">
                  <c:v>129.03225806451613</c:v>
                </c:pt>
                <c:pt idx="313">
                  <c:v>71.242774566473983</c:v>
                </c:pt>
                <c:pt idx="314">
                  <c:v>117.88235294117646</c:v>
                </c:pt>
                <c:pt idx="315">
                  <c:v>327.08333333333331</c:v>
                </c:pt>
                <c:pt idx="316">
                  <c:v>34.745762711864408</c:v>
                </c:pt>
                <c:pt idx="317">
                  <c:v>100.06410256410257</c:v>
                </c:pt>
                <c:pt idx="318">
                  <c:v>40.847457627118644</c:v>
                </c:pt>
                <c:pt idx="319">
                  <c:v>252.01666666666668</c:v>
                </c:pt>
                <c:pt idx="320">
                  <c:v>25.161000000000001</c:v>
                </c:pt>
                <c:pt idx="321">
                  <c:v>50.5</c:v>
                </c:pt>
                <c:pt idx="322">
                  <c:v>151.31746031746033</c:v>
                </c:pt>
                <c:pt idx="323">
                  <c:v>134.3592456301748</c:v>
                </c:pt>
                <c:pt idx="324">
                  <c:v>174.02631578947367</c:v>
                </c:pt>
                <c:pt idx="325">
                  <c:v>73.486268364348675</c:v>
                </c:pt>
                <c:pt idx="326">
                  <c:v>23.518987341772153</c:v>
                </c:pt>
                <c:pt idx="327">
                  <c:v>39.074444444444445</c:v>
                </c:pt>
                <c:pt idx="328">
                  <c:v>125.94117647058823</c:v>
                </c:pt>
                <c:pt idx="329">
                  <c:v>1644</c:v>
                </c:pt>
                <c:pt idx="330">
                  <c:v>42.670731707317074</c:v>
                </c:pt>
                <c:pt idx="331">
                  <c:v>35.125</c:v>
                </c:pt>
                <c:pt idx="332">
                  <c:v>239.35238095238094</c:v>
                </c:pt>
                <c:pt idx="333">
                  <c:v>107.64285714285714</c:v>
                </c:pt>
                <c:pt idx="334">
                  <c:v>95.830623306233065</c:v>
                </c:pt>
                <c:pt idx="335">
                  <c:v>31.663376110562684</c:v>
                </c:pt>
                <c:pt idx="336">
                  <c:v>42.886861313868614</c:v>
                </c:pt>
                <c:pt idx="337">
                  <c:v>122.73563218390805</c:v>
                </c:pt>
                <c:pt idx="338">
                  <c:v>190.45454545454547</c:v>
                </c:pt>
                <c:pt idx="339">
                  <c:v>109.33695652173913</c:v>
                </c:pt>
                <c:pt idx="340">
                  <c:v>143.66666666666666</c:v>
                </c:pt>
                <c:pt idx="341">
                  <c:v>66.707317073170728</c:v>
                </c:pt>
                <c:pt idx="342">
                  <c:v>84.142857142857139</c:v>
                </c:pt>
                <c:pt idx="343">
                  <c:v>215.72549019607843</c:v>
                </c:pt>
                <c:pt idx="344">
                  <c:v>54.69</c:v>
                </c:pt>
                <c:pt idx="345">
                  <c:v>51.62944055944056</c:v>
                </c:pt>
                <c:pt idx="346">
                  <c:v>143.35714285714286</c:v>
                </c:pt>
                <c:pt idx="347">
                  <c:v>72.428571428571431</c:v>
                </c:pt>
                <c:pt idx="348">
                  <c:v>36.530201342281877</c:v>
                </c:pt>
                <c:pt idx="349">
                  <c:v>60.903461538461535</c:v>
                </c:pt>
                <c:pt idx="350">
                  <c:v>43.55</c:v>
                </c:pt>
                <c:pt idx="351">
                  <c:v>99.766037735849054</c:v>
                </c:pt>
                <c:pt idx="352">
                  <c:v>88.732394366197184</c:v>
                </c:pt>
                <c:pt idx="353">
                  <c:v>4.9230769230769234</c:v>
                </c:pt>
                <c:pt idx="354">
                  <c:v>17.822485207100591</c:v>
                </c:pt>
                <c:pt idx="355">
                  <c:v>187.19298245614036</c:v>
                </c:pt>
                <c:pt idx="356">
                  <c:v>234.80786026200875</c:v>
                </c:pt>
                <c:pt idx="357">
                  <c:v>105.04629629629629</c:v>
                </c:pt>
                <c:pt idx="358">
                  <c:v>56.666666666666664</c:v>
                </c:pt>
                <c:pt idx="359">
                  <c:v>39.048780487804876</c:v>
                </c:pt>
                <c:pt idx="360">
                  <c:v>68.345323741007192</c:v>
                </c:pt>
                <c:pt idx="361">
                  <c:v>169.57894736842104</c:v>
                </c:pt>
                <c:pt idx="362">
                  <c:v>141.42340425531913</c:v>
                </c:pt>
                <c:pt idx="363">
                  <c:v>67.391304347826093</c:v>
                </c:pt>
                <c:pt idx="364">
                  <c:v>54.266666666666666</c:v>
                </c:pt>
                <c:pt idx="365">
                  <c:v>82.516129032258064</c:v>
                </c:pt>
                <c:pt idx="366">
                  <c:v>53.729729729729726</c:v>
                </c:pt>
                <c:pt idx="367">
                  <c:v>34.206185567010309</c:v>
                </c:pt>
                <c:pt idx="368">
                  <c:v>127.32727272727273</c:v>
                </c:pt>
                <c:pt idx="369">
                  <c:v>45.56818181818182</c:v>
                </c:pt>
                <c:pt idx="370">
                  <c:v>95.963636363636368</c:v>
                </c:pt>
                <c:pt idx="371">
                  <c:v>77.271186440677965</c:v>
                </c:pt>
                <c:pt idx="372">
                  <c:v>57.338709677419352</c:v>
                </c:pt>
                <c:pt idx="373">
                  <c:v>53.19047619047619</c:v>
                </c:pt>
                <c:pt idx="374">
                  <c:v>492.30769230769232</c:v>
                </c:pt>
                <c:pt idx="375">
                  <c:v>42.346938775510203</c:v>
                </c:pt>
                <c:pt idx="376">
                  <c:v>37.466029411764708</c:v>
                </c:pt>
                <c:pt idx="377">
                  <c:v>37.454545454545453</c:v>
                </c:pt>
                <c:pt idx="378">
                  <c:v>33.055555555555557</c:v>
                </c:pt>
                <c:pt idx="379">
                  <c:v>134.21052631578948</c:v>
                </c:pt>
                <c:pt idx="380">
                  <c:v>51.474747474747474</c:v>
                </c:pt>
                <c:pt idx="381">
                  <c:v>38.518518518518519</c:v>
                </c:pt>
                <c:pt idx="382">
                  <c:v>42.609200000000001</c:v>
                </c:pt>
                <c:pt idx="383">
                  <c:v>50</c:v>
                </c:pt>
                <c:pt idx="384">
                  <c:v>63.485714285714288</c:v>
                </c:pt>
                <c:pt idx="385">
                  <c:v>102.5</c:v>
                </c:pt>
                <c:pt idx="386">
                  <c:v>31.142758620689655</c:v>
                </c:pt>
                <c:pt idx="387">
                  <c:v>162.27272727272728</c:v>
                </c:pt>
                <c:pt idx="388">
                  <c:v>80.588235294117652</c:v>
                </c:pt>
                <c:pt idx="389">
                  <c:v>59.85441176470588</c:v>
                </c:pt>
                <c:pt idx="390">
                  <c:v>132.85714285714286</c:v>
                </c:pt>
                <c:pt idx="391">
                  <c:v>92.547820512820508</c:v>
                </c:pt>
                <c:pt idx="392">
                  <c:v>60.859375</c:v>
                </c:pt>
                <c:pt idx="393">
                  <c:v>41.851833333333339</c:v>
                </c:pt>
                <c:pt idx="394">
                  <c:v>88.325937499999995</c:v>
                </c:pt>
                <c:pt idx="395">
                  <c:v>158.96226415094338</c:v>
                </c:pt>
                <c:pt idx="396">
                  <c:v>85.054347826086953</c:v>
                </c:pt>
                <c:pt idx="397">
                  <c:v>112.61111111111111</c:v>
                </c:pt>
                <c:pt idx="398">
                  <c:v>45.436619718309856</c:v>
                </c:pt>
                <c:pt idx="399">
                  <c:v>46.218390804597703</c:v>
                </c:pt>
                <c:pt idx="400">
                  <c:v>178.60714285714286</c:v>
                </c:pt>
                <c:pt idx="401">
                  <c:v>40.75</c:v>
                </c:pt>
                <c:pt idx="402">
                  <c:v>43.733921568627444</c:v>
                </c:pt>
                <c:pt idx="403">
                  <c:v>81.066666666666663</c:v>
                </c:pt>
                <c:pt idx="404">
                  <c:v>74.60526315789474</c:v>
                </c:pt>
                <c:pt idx="405">
                  <c:v>305.55555555555554</c:v>
                </c:pt>
                <c:pt idx="406">
                  <c:v>58.333333333333336</c:v>
                </c:pt>
                <c:pt idx="407">
                  <c:v>117.67605633802818</c:v>
                </c:pt>
                <c:pt idx="408">
                  <c:v>73.771929824561397</c:v>
                </c:pt>
                <c:pt idx="409">
                  <c:v>104.65116279069767</c:v>
                </c:pt>
                <c:pt idx="410">
                  <c:v>79.82692307692308</c:v>
                </c:pt>
                <c:pt idx="411">
                  <c:v>58.333333333333336</c:v>
                </c:pt>
                <c:pt idx="412">
                  <c:v>86.666666666666671</c:v>
                </c:pt>
                <c:pt idx="413">
                  <c:v>27.606060606060606</c:v>
                </c:pt>
                <c:pt idx="414">
                  <c:v>24.999375000000001</c:v>
                </c:pt>
                <c:pt idx="415">
                  <c:v>45.464285714285715</c:v>
                </c:pt>
                <c:pt idx="416">
                  <c:v>99.534883720930239</c:v>
                </c:pt>
                <c:pt idx="417">
                  <c:v>39.31</c:v>
                </c:pt>
                <c:pt idx="418">
                  <c:v>89.419999999999987</c:v>
                </c:pt>
                <c:pt idx="419">
                  <c:v>28.684210526315791</c:v>
                </c:pt>
                <c:pt idx="420">
                  <c:v>31.071428571428573</c:v>
                </c:pt>
                <c:pt idx="421">
                  <c:v>70.55263157894737</c:v>
                </c:pt>
                <c:pt idx="422">
                  <c:v>224.12820512820514</c:v>
                </c:pt>
                <c:pt idx="423">
                  <c:v>51.811594202898547</c:v>
                </c:pt>
                <c:pt idx="424">
                  <c:v>43.515151515151516</c:v>
                </c:pt>
                <c:pt idx="425">
                  <c:v>39.816666666666663</c:v>
                </c:pt>
                <c:pt idx="426">
                  <c:v>126.8080808080808</c:v>
                </c:pt>
                <c:pt idx="427">
                  <c:v>113.87755102040816</c:v>
                </c:pt>
                <c:pt idx="428">
                  <c:v>28.181818181818183</c:v>
                </c:pt>
                <c:pt idx="429">
                  <c:v>36.60526315789474</c:v>
                </c:pt>
                <c:pt idx="430">
                  <c:v>32.5</c:v>
                </c:pt>
                <c:pt idx="431">
                  <c:v>60.65625</c:v>
                </c:pt>
                <c:pt idx="432">
                  <c:v>175</c:v>
                </c:pt>
                <c:pt idx="433">
                  <c:v>97.993896103896105</c:v>
                </c:pt>
                <c:pt idx="434">
                  <c:v>148.78048780487805</c:v>
                </c:pt>
                <c:pt idx="435">
                  <c:v>96.08</c:v>
                </c:pt>
                <c:pt idx="436">
                  <c:v>58.625</c:v>
                </c:pt>
                <c:pt idx="437">
                  <c:v>109.70695652173914</c:v>
                </c:pt>
                <c:pt idx="438">
                  <c:v>49.112903225806448</c:v>
                </c:pt>
                <c:pt idx="439">
                  <c:v>47.672131147540981</c:v>
                </c:pt>
                <c:pt idx="440">
                  <c:v>60.737812499999997</c:v>
                </c:pt>
                <c:pt idx="441">
                  <c:v>63.37715789473684</c:v>
                </c:pt>
                <c:pt idx="442">
                  <c:v>53.893617021276597</c:v>
                </c:pt>
                <c:pt idx="443">
                  <c:v>66.871794871794876</c:v>
                </c:pt>
                <c:pt idx="444">
                  <c:v>63.102362204724407</c:v>
                </c:pt>
                <c:pt idx="445">
                  <c:v>36.628930817610062</c:v>
                </c:pt>
                <c:pt idx="446">
                  <c:v>34.005706214689269</c:v>
                </c:pt>
                <c:pt idx="447">
                  <c:v>28.553404255319148</c:v>
                </c:pt>
                <c:pt idx="448">
                  <c:v>10</c:v>
                </c:pt>
                <c:pt idx="449">
                  <c:v>18.75</c:v>
                </c:pt>
                <c:pt idx="450">
                  <c:v>41.704347826086959</c:v>
                </c:pt>
                <c:pt idx="451">
                  <c:v>46.669172932330824</c:v>
                </c:pt>
                <c:pt idx="452">
                  <c:v>37.271428571428572</c:v>
                </c:pt>
                <c:pt idx="453">
                  <c:v>59.258064516129032</c:v>
                </c:pt>
                <c:pt idx="454">
                  <c:v>30</c:v>
                </c:pt>
                <c:pt idx="455">
                  <c:v>65.8623246492986</c:v>
                </c:pt>
                <c:pt idx="456">
                  <c:v>31.914893617021278</c:v>
                </c:pt>
                <c:pt idx="457">
                  <c:v>19.464285714285715</c:v>
                </c:pt>
                <c:pt idx="458">
                  <c:v>50</c:v>
                </c:pt>
                <c:pt idx="459">
                  <c:v>22.737763157894737</c:v>
                </c:pt>
                <c:pt idx="460">
                  <c:v>42.724489795918366</c:v>
                </c:pt>
                <c:pt idx="461">
                  <c:v>106.2</c:v>
                </c:pt>
                <c:pt idx="462">
                  <c:v>22.079728033472804</c:v>
                </c:pt>
                <c:pt idx="463">
                  <c:v>31.054054054054053</c:v>
                </c:pt>
                <c:pt idx="464">
                  <c:v>36.206106870229007</c:v>
                </c:pt>
                <c:pt idx="465">
                  <c:v>388.9762295081967</c:v>
                </c:pt>
                <c:pt idx="466">
                  <c:v>71.848571428571432</c:v>
                </c:pt>
                <c:pt idx="467">
                  <c:v>57.381803278688523</c:v>
                </c:pt>
                <c:pt idx="468">
                  <c:v>69.666666666666671</c:v>
                </c:pt>
                <c:pt idx="469">
                  <c:v>45.988235294117644</c:v>
                </c:pt>
                <c:pt idx="470">
                  <c:v>79.262411347517727</c:v>
                </c:pt>
                <c:pt idx="471">
                  <c:v>43.031446540880502</c:v>
                </c:pt>
                <c:pt idx="472">
                  <c:v>108.48484848484848</c:v>
                </c:pt>
                <c:pt idx="473">
                  <c:v>61.029583333333335</c:v>
                </c:pt>
                <c:pt idx="474">
                  <c:v>50.592592592592595</c:v>
                </c:pt>
                <c:pt idx="475">
                  <c:v>39.157168674698795</c:v>
                </c:pt>
                <c:pt idx="476">
                  <c:v>65.15789473684211</c:v>
                </c:pt>
                <c:pt idx="477">
                  <c:v>23.963127962085309</c:v>
                </c:pt>
                <c:pt idx="478">
                  <c:v>48.61904761904762</c:v>
                </c:pt>
                <c:pt idx="479">
                  <c:v>35.73770491803279</c:v>
                </c:pt>
                <c:pt idx="480">
                  <c:v>21.366666666666667</c:v>
                </c:pt>
                <c:pt idx="481">
                  <c:v>61.562666666666665</c:v>
                </c:pt>
                <c:pt idx="482">
                  <c:v>118.73873873873873</c:v>
                </c:pt>
                <c:pt idx="483">
                  <c:v>65.081300813008127</c:v>
                </c:pt>
                <c:pt idx="484">
                  <c:v>130.15714285714284</c:v>
                </c:pt>
                <c:pt idx="485">
                  <c:v>37.776470588235291</c:v>
                </c:pt>
                <c:pt idx="486">
                  <c:v>112.79069767441861</c:v>
                </c:pt>
                <c:pt idx="487">
                  <c:v>51.92307692307692</c:v>
                </c:pt>
                <c:pt idx="488">
                  <c:v>89.242424242424249</c:v>
                </c:pt>
                <c:pt idx="489">
                  <c:v>19.333333333333332</c:v>
                </c:pt>
                <c:pt idx="490">
                  <c:v>79.967032967032964</c:v>
                </c:pt>
                <c:pt idx="491">
                  <c:v>56.414565826330531</c:v>
                </c:pt>
                <c:pt idx="492">
                  <c:v>79.411764705882348</c:v>
                </c:pt>
                <c:pt idx="493">
                  <c:v>76.439453125</c:v>
                </c:pt>
                <c:pt idx="494">
                  <c:v>121</c:v>
                </c:pt>
                <c:pt idx="495">
                  <c:v>54.616766467065865</c:v>
                </c:pt>
                <c:pt idx="496">
                  <c:v>299.22222222222223</c:v>
                </c:pt>
                <c:pt idx="497">
                  <c:v>58.533980582524272</c:v>
                </c:pt>
                <c:pt idx="498">
                  <c:v>55.371801801801809</c:v>
                </c:pt>
                <c:pt idx="499">
                  <c:v>183.80442804428046</c:v>
                </c:pt>
                <c:pt idx="500">
                  <c:v>165.34653465346534</c:v>
                </c:pt>
                <c:pt idx="501">
                  <c:v>234.78947368421052</c:v>
                </c:pt>
                <c:pt idx="502">
                  <c:v>211.48387096774192</c:v>
                </c:pt>
                <c:pt idx="503">
                  <c:v>32.34375</c:v>
                </c:pt>
                <c:pt idx="504">
                  <c:v>123.37588652482269</c:v>
                </c:pt>
                <c:pt idx="505">
                  <c:v>207.06666666666666</c:v>
                </c:pt>
                <c:pt idx="506">
                  <c:v>138.2608695652174</c:v>
                </c:pt>
                <c:pt idx="507">
                  <c:v>493.81553398058253</c:v>
                </c:pt>
                <c:pt idx="508">
                  <c:v>168.5</c:v>
                </c:pt>
                <c:pt idx="509">
                  <c:v>38.867469879518069</c:v>
                </c:pt>
                <c:pt idx="510">
                  <c:v>61.527777777777779</c:v>
                </c:pt>
                <c:pt idx="511">
                  <c:v>105.44</c:v>
                </c:pt>
                <c:pt idx="512">
                  <c:v>71.592003642987251</c:v>
                </c:pt>
                <c:pt idx="513">
                  <c:v>91.882882882882882</c:v>
                </c:pt>
                <c:pt idx="514">
                  <c:v>148.57377049180329</c:v>
                </c:pt>
                <c:pt idx="515">
                  <c:v>174.2134831460674</c:v>
                </c:pt>
                <c:pt idx="516">
                  <c:v>102.86166007905139</c:v>
                </c:pt>
                <c:pt idx="517">
                  <c:v>111.17857142857143</c:v>
                </c:pt>
                <c:pt idx="518">
                  <c:v>23.796213592233013</c:v>
                </c:pt>
                <c:pt idx="519">
                  <c:v>81.268115942028984</c:v>
                </c:pt>
                <c:pt idx="520">
                  <c:v>116.21465968586388</c:v>
                </c:pt>
                <c:pt idx="521">
                  <c:v>46.133333333333333</c:v>
                </c:pt>
                <c:pt idx="522">
                  <c:v>141.47058823529412</c:v>
                </c:pt>
                <c:pt idx="523">
                  <c:v>75.483870967741936</c:v>
                </c:pt>
                <c:pt idx="524">
                  <c:v>85.5</c:v>
                </c:pt>
                <c:pt idx="525">
                  <c:v>64.254237288135599</c:v>
                </c:pt>
                <c:pt idx="526">
                  <c:v>64.46913580246914</c:v>
                </c:pt>
                <c:pt idx="527">
                  <c:v>118.2007874015748</c:v>
                </c:pt>
                <c:pt idx="528">
                  <c:v>82.540540540540547</c:v>
                </c:pt>
                <c:pt idx="529">
                  <c:v>34.170212765957444</c:v>
                </c:pt>
                <c:pt idx="530">
                  <c:v>42.73322081575246</c:v>
                </c:pt>
                <c:pt idx="531">
                  <c:v>94.489361702127653</c:v>
                </c:pt>
                <c:pt idx="532">
                  <c:v>55.697247706422019</c:v>
                </c:pt>
                <c:pt idx="533">
                  <c:v>98.030831024930734</c:v>
                </c:pt>
                <c:pt idx="534">
                  <c:v>92.102272727272734</c:v>
                </c:pt>
                <c:pt idx="535">
                  <c:v>38.175462686567165</c:v>
                </c:pt>
                <c:pt idx="536">
                  <c:v>27.145833333333332</c:v>
                </c:pt>
                <c:pt idx="537">
                  <c:v>50.689189189189186</c:v>
                </c:pt>
                <c:pt idx="538">
                  <c:v>38.942307692307693</c:v>
                </c:pt>
                <c:pt idx="539">
                  <c:v>77.638095238095232</c:v>
                </c:pt>
                <c:pt idx="540">
                  <c:v>43.536585365853661</c:v>
                </c:pt>
                <c:pt idx="541">
                  <c:v>31.823529411764707</c:v>
                </c:pt>
                <c:pt idx="542">
                  <c:v>63.184393939393942</c:v>
                </c:pt>
                <c:pt idx="543">
                  <c:v>190.9</c:v>
                </c:pt>
                <c:pt idx="544">
                  <c:v>140.85534591194968</c:v>
                </c:pt>
                <c:pt idx="545">
                  <c:v>76.92307692307692</c:v>
                </c:pt>
                <c:pt idx="546">
                  <c:v>99.15533980582525</c:v>
                </c:pt>
                <c:pt idx="547">
                  <c:v>67.881656804733723</c:v>
                </c:pt>
                <c:pt idx="548">
                  <c:v>246.29032258064515</c:v>
                </c:pt>
                <c:pt idx="549">
                  <c:v>189.28571428571428</c:v>
                </c:pt>
                <c:pt idx="550">
                  <c:v>76.666666666666671</c:v>
                </c:pt>
                <c:pt idx="551">
                  <c:v>82.963254817987149</c:v>
                </c:pt>
                <c:pt idx="552">
                  <c:v>62.522107969151669</c:v>
                </c:pt>
                <c:pt idx="553">
                  <c:v>46.06808823529412</c:v>
                </c:pt>
                <c:pt idx="554">
                  <c:v>38.543946731234868</c:v>
                </c:pt>
                <c:pt idx="555">
                  <c:v>53.005263157894738</c:v>
                </c:pt>
                <c:pt idx="556">
                  <c:v>73.355396825396824</c:v>
                </c:pt>
                <c:pt idx="557">
                  <c:v>127.97523076923076</c:v>
                </c:pt>
                <c:pt idx="558">
                  <c:v>104.72972972972973</c:v>
                </c:pt>
                <c:pt idx="559">
                  <c:v>67.671532846715323</c:v>
                </c:pt>
                <c:pt idx="560">
                  <c:v>95.931818181818187</c:v>
                </c:pt>
                <c:pt idx="561">
                  <c:v>65.161290322580641</c:v>
                </c:pt>
                <c:pt idx="562">
                  <c:v>32.269841269841272</c:v>
                </c:pt>
                <c:pt idx="563">
                  <c:v>81.25</c:v>
                </c:pt>
                <c:pt idx="564">
                  <c:v>24.2</c:v>
                </c:pt>
                <c:pt idx="565">
                  <c:v>65.868852459016395</c:v>
                </c:pt>
                <c:pt idx="566">
                  <c:v>36.07692307692308</c:v>
                </c:pt>
                <c:pt idx="567">
                  <c:v>44.186046511627907</c:v>
                </c:pt>
                <c:pt idx="568">
                  <c:v>104.07142857142857</c:v>
                </c:pt>
                <c:pt idx="569">
                  <c:v>35.96153846153846</c:v>
                </c:pt>
                <c:pt idx="570">
                  <c:v>127.79166666666667</c:v>
                </c:pt>
                <c:pt idx="571">
                  <c:v>27.727272727272727</c:v>
                </c:pt>
                <c:pt idx="572">
                  <c:v>39.828125</c:v>
                </c:pt>
                <c:pt idx="573">
                  <c:v>52.173913043478258</c:v>
                </c:pt>
                <c:pt idx="574">
                  <c:v>92.037815126050418</c:v>
                </c:pt>
                <c:pt idx="575">
                  <c:v>63.424242424242422</c:v>
                </c:pt>
                <c:pt idx="576">
                  <c:v>135.625</c:v>
                </c:pt>
                <c:pt idx="577">
                  <c:v>168.75</c:v>
                </c:pt>
                <c:pt idx="578">
                  <c:v>70.862068965517238</c:v>
                </c:pt>
                <c:pt idx="579">
                  <c:v>50</c:v>
                </c:pt>
                <c:pt idx="580">
                  <c:v>42.214166666666671</c:v>
                </c:pt>
                <c:pt idx="581">
                  <c:v>40.762589928057551</c:v>
                </c:pt>
                <c:pt idx="582">
                  <c:v>53.571428571428569</c:v>
                </c:pt>
                <c:pt idx="583">
                  <c:v>48.449664429530202</c:v>
                </c:pt>
                <c:pt idx="584">
                  <c:v>82.41935483870968</c:v>
                </c:pt>
                <c:pt idx="585">
                  <c:v>230.19230769230768</c:v>
                </c:pt>
                <c:pt idx="586">
                  <c:v>59.360465116279073</c:v>
                </c:pt>
                <c:pt idx="587">
                  <c:v>66.698717948717942</c:v>
                </c:pt>
                <c:pt idx="588">
                  <c:v>168.77500000000001</c:v>
                </c:pt>
                <c:pt idx="589">
                  <c:v>59.973568281938327</c:v>
                </c:pt>
                <c:pt idx="590">
                  <c:v>31.80952380952381</c:v>
                </c:pt>
                <c:pt idx="591">
                  <c:v>24.421875</c:v>
                </c:pt>
                <c:pt idx="592">
                  <c:v>25.347107438016529</c:v>
                </c:pt>
                <c:pt idx="593">
                  <c:v>71.443218390804603</c:v>
                </c:pt>
                <c:pt idx="594">
                  <c:v>38.553846153846152</c:v>
                </c:pt>
                <c:pt idx="595">
                  <c:v>68.367346938775512</c:v>
                </c:pt>
                <c:pt idx="596">
                  <c:v>40.210526315789473</c:v>
                </c:pt>
                <c:pt idx="597">
                  <c:v>32.074074074074076</c:v>
                </c:pt>
                <c:pt idx="598">
                  <c:v>28.632575757575758</c:v>
                </c:pt>
                <c:pt idx="599">
                  <c:v>43.64</c:v>
                </c:pt>
                <c:pt idx="600">
                  <c:v>40</c:v>
                </c:pt>
                <c:pt idx="601">
                  <c:v>346.04166666666669</c:v>
                </c:pt>
                <c:pt idx="602">
                  <c:v>81.739130434782609</c:v>
                </c:pt>
                <c:pt idx="603">
                  <c:v>64.535306122448986</c:v>
                </c:pt>
                <c:pt idx="604">
                  <c:v>63.477777777777774</c:v>
                </c:pt>
                <c:pt idx="605">
                  <c:v>63.620689655172413</c:v>
                </c:pt>
                <c:pt idx="606">
                  <c:v>83.967068965517228</c:v>
                </c:pt>
                <c:pt idx="607">
                  <c:v>77.75</c:v>
                </c:pt>
                <c:pt idx="608">
                  <c:v>107.07142857142857</c:v>
                </c:pt>
                <c:pt idx="609">
                  <c:v>38.75</c:v>
                </c:pt>
                <c:pt idx="610">
                  <c:v>201.94230769230768</c:v>
                </c:pt>
                <c:pt idx="611">
                  <c:v>43.060606060606062</c:v>
                </c:pt>
                <c:pt idx="612">
                  <c:v>62.871559633027523</c:v>
                </c:pt>
                <c:pt idx="613">
                  <c:v>55.607142857142854</c:v>
                </c:pt>
                <c:pt idx="614">
                  <c:v>48.70967741935484</c:v>
                </c:pt>
                <c:pt idx="615">
                  <c:v>30.578947368421051</c:v>
                </c:pt>
                <c:pt idx="616">
                  <c:v>73.907284768211923</c:v>
                </c:pt>
                <c:pt idx="617">
                  <c:v>21.2</c:v>
                </c:pt>
                <c:pt idx="618">
                  <c:v>73.356164383561648</c:v>
                </c:pt>
                <c:pt idx="619">
                  <c:v>56.412162162162161</c:v>
                </c:pt>
                <c:pt idx="620">
                  <c:v>50.247311827956992</c:v>
                </c:pt>
                <c:pt idx="621">
                  <c:v>68.936507936507937</c:v>
                </c:pt>
                <c:pt idx="622">
                  <c:v>65.914104477611943</c:v>
                </c:pt>
                <c:pt idx="623">
                  <c:v>62.5</c:v>
                </c:pt>
                <c:pt idx="624">
                  <c:v>70.064102564102569</c:v>
                </c:pt>
                <c:pt idx="625">
                  <c:v>60.181874999999998</c:v>
                </c:pt>
                <c:pt idx="626">
                  <c:v>21.382352941176471</c:v>
                </c:pt>
                <c:pt idx="627">
                  <c:v>160.78947368421052</c:v>
                </c:pt>
                <c:pt idx="628">
                  <c:v>42.384615384615387</c:v>
                </c:pt>
                <c:pt idx="629">
                  <c:v>27.317307692307693</c:v>
                </c:pt>
                <c:pt idx="630">
                  <c:v>196.82692307692307</c:v>
                </c:pt>
                <c:pt idx="631">
                  <c:v>53.882352941176471</c:v>
                </c:pt>
                <c:pt idx="632">
                  <c:v>47.756097560975611</c:v>
                </c:pt>
                <c:pt idx="633">
                  <c:v>88.191780821917803</c:v>
                </c:pt>
                <c:pt idx="634">
                  <c:v>72.056962025316452</c:v>
                </c:pt>
                <c:pt idx="635">
                  <c:v>74.246153846153845</c:v>
                </c:pt>
                <c:pt idx="636">
                  <c:v>61.701086956521742</c:v>
                </c:pt>
                <c:pt idx="637">
                  <c:v>17.235294117647058</c:v>
                </c:pt>
                <c:pt idx="638">
                  <c:v>51.720833333333331</c:v>
                </c:pt>
                <c:pt idx="639">
                  <c:v>24.150442477876105</c:v>
                </c:pt>
                <c:pt idx="640">
                  <c:v>62.166666666666664</c:v>
                </c:pt>
                <c:pt idx="641">
                  <c:v>44.66673529411765</c:v>
                </c:pt>
                <c:pt idx="642">
                  <c:v>28.937999999999999</c:v>
                </c:pt>
                <c:pt idx="643">
                  <c:v>35.44</c:v>
                </c:pt>
                <c:pt idx="644">
                  <c:v>34.871794871794869</c:v>
                </c:pt>
                <c:pt idx="645">
                  <c:v>52.622732513451197</c:v>
                </c:pt>
                <c:pt idx="646">
                  <c:v>69.598266129032254</c:v>
                </c:pt>
                <c:pt idx="647">
                  <c:v>76.72</c:v>
                </c:pt>
                <c:pt idx="648">
                  <c:v>33.191126279863482</c:v>
                </c:pt>
                <c:pt idx="649">
                  <c:v>149.46417445482865</c:v>
                </c:pt>
                <c:pt idx="650">
                  <c:v>23.172839506172838</c:v>
                </c:pt>
                <c:pt idx="651">
                  <c:v>96.877551020408163</c:v>
                </c:pt>
                <c:pt idx="652">
                  <c:v>103.20238095238095</c:v>
                </c:pt>
                <c:pt idx="653">
                  <c:v>38.462553191489363</c:v>
                </c:pt>
                <c:pt idx="654">
                  <c:v>44.315789473684212</c:v>
                </c:pt>
                <c:pt idx="655">
                  <c:v>64.173356009070289</c:v>
                </c:pt>
                <c:pt idx="656">
                  <c:v>43.333275109170302</c:v>
                </c:pt>
                <c:pt idx="657">
                  <c:v>90.495934959349597</c:v>
                </c:pt>
                <c:pt idx="658">
                  <c:v>29.187190495010373</c:v>
                </c:pt>
                <c:pt idx="659">
                  <c:v>30.95774647887324</c:v>
                </c:pt>
                <c:pt idx="660">
                  <c:v>92.157795275590544</c:v>
                </c:pt>
                <c:pt idx="661">
                  <c:v>97.731073446327684</c:v>
                </c:pt>
                <c:pt idx="662">
                  <c:v>67.835866261398181</c:v>
                </c:pt>
                <c:pt idx="663">
                  <c:v>56.98492957746479</c:v>
                </c:pt>
                <c:pt idx="664">
                  <c:v>67.159851301115239</c:v>
                </c:pt>
                <c:pt idx="665">
                  <c:v>48.037681159420288</c:v>
                </c:pt>
                <c:pt idx="666">
                  <c:v>38.860465116279073</c:v>
                </c:pt>
                <c:pt idx="667">
                  <c:v>78.181818181818187</c:v>
                </c:pt>
                <c:pt idx="668">
                  <c:v>97.113744075829388</c:v>
                </c:pt>
                <c:pt idx="669">
                  <c:v>110.39397959183674</c:v>
                </c:pt>
                <c:pt idx="670">
                  <c:v>39.91506172839506</c:v>
                </c:pt>
                <c:pt idx="671">
                  <c:v>75.975728155339809</c:v>
                </c:pt>
                <c:pt idx="672">
                  <c:v>58.379104477611939</c:v>
                </c:pt>
                <c:pt idx="673">
                  <c:v>55.82093023255814</c:v>
                </c:pt>
                <c:pt idx="674">
                  <c:v>151.24431818181819</c:v>
                </c:pt>
                <c:pt idx="675">
                  <c:v>849.67027027027029</c:v>
                </c:pt>
                <c:pt idx="676">
                  <c:v>159.24137931034483</c:v>
                </c:pt>
                <c:pt idx="677">
                  <c:v>39.507317073170732</c:v>
                </c:pt>
                <c:pt idx="678">
                  <c:v>130.52966101694915</c:v>
                </c:pt>
                <c:pt idx="679">
                  <c:v>64.156896551724131</c:v>
                </c:pt>
                <c:pt idx="680">
                  <c:v>111.52694610778443</c:v>
                </c:pt>
                <c:pt idx="681">
                  <c:v>170.44680851063831</c:v>
                </c:pt>
                <c:pt idx="682">
                  <c:v>133.7391592920354</c:v>
                </c:pt>
                <c:pt idx="683">
                  <c:v>95.834024896265561</c:v>
                </c:pt>
                <c:pt idx="684">
                  <c:v>221.78571428571428</c:v>
                </c:pt>
                <c:pt idx="685">
                  <c:v>32.315357142857138</c:v>
                </c:pt>
                <c:pt idx="686">
                  <c:v>98.839285714285708</c:v>
                </c:pt>
                <c:pt idx="687">
                  <c:v>55.222142857142863</c:v>
                </c:pt>
                <c:pt idx="688">
                  <c:v>52.793750000000003</c:v>
                </c:pt>
                <c:pt idx="689">
                  <c:v>135.66666666666666</c:v>
                </c:pt>
                <c:pt idx="690">
                  <c:v>53.991990846681922</c:v>
                </c:pt>
                <c:pt idx="691">
                  <c:v>56.643835616438359</c:v>
                </c:pt>
                <c:pt idx="692">
                  <c:v>82.316326530612244</c:v>
                </c:pt>
                <c:pt idx="693">
                  <c:v>88.26081081081081</c:v>
                </c:pt>
                <c:pt idx="694">
                  <c:v>84.905149051490511</c:v>
                </c:pt>
                <c:pt idx="695">
                  <c:v>48.154545454545456</c:v>
                </c:pt>
                <c:pt idx="696">
                  <c:v>66.015406593406595</c:v>
                </c:pt>
                <c:pt idx="697">
                  <c:v>96.375</c:v>
                </c:pt>
                <c:pt idx="698">
                  <c:v>156.17391304347825</c:v>
                </c:pt>
                <c:pt idx="699">
                  <c:v>95.764859154929582</c:v>
                </c:pt>
                <c:pt idx="700">
                  <c:v>180.40816326530611</c:v>
                </c:pt>
                <c:pt idx="701">
                  <c:v>48.325535714285714</c:v>
                </c:pt>
                <c:pt idx="702">
                  <c:v>46.953125</c:v>
                </c:pt>
                <c:pt idx="703">
                  <c:v>66.688666666666663</c:v>
                </c:pt>
                <c:pt idx="704">
                  <c:v>48.842857142857142</c:v>
                </c:pt>
                <c:pt idx="705">
                  <c:v>137.30909090909091</c:v>
                </c:pt>
                <c:pt idx="706">
                  <c:v>87.829673913043479</c:v>
                </c:pt>
                <c:pt idx="707">
                  <c:v>70.785365853658533</c:v>
                </c:pt>
                <c:pt idx="708">
                  <c:v>52.826086956521742</c:v>
                </c:pt>
                <c:pt idx="709">
                  <c:v>443.75</c:v>
                </c:pt>
                <c:pt idx="710">
                  <c:v>48.544642857142854</c:v>
                </c:pt>
                <c:pt idx="711">
                  <c:v>37.074074074074076</c:v>
                </c:pt>
                <c:pt idx="712">
                  <c:v>50</c:v>
                </c:pt>
                <c:pt idx="713">
                  <c:v>39.03846153846154</c:v>
                </c:pt>
                <c:pt idx="714">
                  <c:v>66.688311688311686</c:v>
                </c:pt>
                <c:pt idx="715">
                  <c:v>67.132352941176464</c:v>
                </c:pt>
                <c:pt idx="716">
                  <c:v>66.369426751592357</c:v>
                </c:pt>
                <c:pt idx="717">
                  <c:v>64.620253164556956</c:v>
                </c:pt>
                <c:pt idx="718">
                  <c:v>58.370370370370374</c:v>
                </c:pt>
                <c:pt idx="719">
                  <c:v>86.956521739130437</c:v>
                </c:pt>
                <c:pt idx="720">
                  <c:v>66.470588235294116</c:v>
                </c:pt>
                <c:pt idx="721">
                  <c:v>163.78378378378378</c:v>
                </c:pt>
                <c:pt idx="722">
                  <c:v>107.98461538461538</c:v>
                </c:pt>
                <c:pt idx="723">
                  <c:v>42.111111111111114</c:v>
                </c:pt>
                <c:pt idx="724">
                  <c:v>47.2</c:v>
                </c:pt>
                <c:pt idx="725">
                  <c:v>112.01923076923077</c:v>
                </c:pt>
                <c:pt idx="726">
                  <c:v>74.953703703703709</c:v>
                </c:pt>
                <c:pt idx="727">
                  <c:v>61.578947368421055</c:v>
                </c:pt>
                <c:pt idx="728">
                  <c:v>45.875</c:v>
                </c:pt>
                <c:pt idx="729">
                  <c:v>75.853658536585371</c:v>
                </c:pt>
                <c:pt idx="730">
                  <c:v>84.206349206349202</c:v>
                </c:pt>
                <c:pt idx="731">
                  <c:v>117.22556390977444</c:v>
                </c:pt>
                <c:pt idx="732">
                  <c:v>86.489361702127653</c:v>
                </c:pt>
                <c:pt idx="733">
                  <c:v>172.41379310344828</c:v>
                </c:pt>
                <c:pt idx="734">
                  <c:v>62.8125</c:v>
                </c:pt>
                <c:pt idx="735">
                  <c:v>67.729729729729726</c:v>
                </c:pt>
                <c:pt idx="736">
                  <c:v>53.5632183908046</c:v>
                </c:pt>
                <c:pt idx="737">
                  <c:v>34.6</c:v>
                </c:pt>
                <c:pt idx="738">
                  <c:v>38.888888888888886</c:v>
                </c:pt>
                <c:pt idx="739">
                  <c:v>94.736842105263165</c:v>
                </c:pt>
                <c:pt idx="740">
                  <c:v>39.967058823529413</c:v>
                </c:pt>
                <c:pt idx="741">
                  <c:v>97.5</c:v>
                </c:pt>
                <c:pt idx="742">
                  <c:v>42.857142857142854</c:v>
                </c:pt>
                <c:pt idx="743">
                  <c:v>168.51351351351352</c:v>
                </c:pt>
                <c:pt idx="744">
                  <c:v>85.546875</c:v>
                </c:pt>
                <c:pt idx="745">
                  <c:v>554</c:v>
                </c:pt>
                <c:pt idx="746">
                  <c:v>26.554216867469879</c:v>
                </c:pt>
                <c:pt idx="747">
                  <c:v>113.82608695652173</c:v>
                </c:pt>
                <c:pt idx="748">
                  <c:v>32.011111111111113</c:v>
                </c:pt>
                <c:pt idx="749">
                  <c:v>47.189259259259259</c:v>
                </c:pt>
                <c:pt idx="750">
                  <c:v>88.46875</c:v>
                </c:pt>
                <c:pt idx="751">
                  <c:v>100.75</c:v>
                </c:pt>
                <c:pt idx="752">
                  <c:v>64.714285714285708</c:v>
                </c:pt>
                <c:pt idx="753">
                  <c:v>51.854285714285716</c:v>
                </c:pt>
                <c:pt idx="754">
                  <c:v>38.794117647058826</c:v>
                </c:pt>
                <c:pt idx="755">
                  <c:v>44.645833333333336</c:v>
                </c:pt>
                <c:pt idx="756">
                  <c:v>156.77333333333334</c:v>
                </c:pt>
                <c:pt idx="757">
                  <c:v>118.70339366515837</c:v>
                </c:pt>
                <c:pt idx="758">
                  <c:v>74.149532710280369</c:v>
                </c:pt>
                <c:pt idx="759">
                  <c:v>12.533333333333333</c:v>
                </c:pt>
                <c:pt idx="760">
                  <c:v>27.861111111111111</c:v>
                </c:pt>
                <c:pt idx="761">
                  <c:v>80.178217821782184</c:v>
                </c:pt>
                <c:pt idx="762">
                  <c:v>132.43548387096774</c:v>
                </c:pt>
                <c:pt idx="763">
                  <c:v>33.75</c:v>
                </c:pt>
                <c:pt idx="764">
                  <c:v>34.384494382022467</c:v>
                </c:pt>
                <c:pt idx="765">
                  <c:v>44.956989247311824</c:v>
                </c:pt>
                <c:pt idx="766">
                  <c:v>41.04081632653061</c:v>
                </c:pt>
                <c:pt idx="767">
                  <c:v>52.597560975609753</c:v>
                </c:pt>
                <c:pt idx="768">
                  <c:v>70.784482758620683</c:v>
                </c:pt>
                <c:pt idx="769">
                  <c:v>53.75</c:v>
                </c:pt>
                <c:pt idx="770">
                  <c:v>44.608695652173914</c:v>
                </c:pt>
                <c:pt idx="771">
                  <c:v>26.148961038961041</c:v>
                </c:pt>
                <c:pt idx="772">
                  <c:v>39.183673469387756</c:v>
                </c:pt>
                <c:pt idx="773">
                  <c:v>45.593220338983052</c:v>
                </c:pt>
                <c:pt idx="774">
                  <c:v>89.247787610619469</c:v>
                </c:pt>
                <c:pt idx="775">
                  <c:v>40.416470588235299</c:v>
                </c:pt>
                <c:pt idx="776">
                  <c:v>82.38095238095238</c:v>
                </c:pt>
                <c:pt idx="777">
                  <c:v>159.52380952380952</c:v>
                </c:pt>
                <c:pt idx="778">
                  <c:v>36.244897959183675</c:v>
                </c:pt>
                <c:pt idx="779">
                  <c:v>62.5</c:v>
                </c:pt>
                <c:pt idx="780">
                  <c:v>47</c:v>
                </c:pt>
                <c:pt idx="781">
                  <c:v>25.576923076923077</c:v>
                </c:pt>
                <c:pt idx="782">
                  <c:v>63.970588235294116</c:v>
                </c:pt>
                <c:pt idx="783">
                  <c:v>89.925373134328353</c:v>
                </c:pt>
                <c:pt idx="784">
                  <c:v>93.071428571428569</c:v>
                </c:pt>
                <c:pt idx="785">
                  <c:v>89.674157303370791</c:v>
                </c:pt>
                <c:pt idx="786">
                  <c:v>207.61682242990653</c:v>
                </c:pt>
                <c:pt idx="787">
                  <c:v>59.408805031446541</c:v>
                </c:pt>
                <c:pt idx="788">
                  <c:v>358.97237569060775</c:v>
                </c:pt>
                <c:pt idx="789">
                  <c:v>94.736641221374043</c:v>
                </c:pt>
                <c:pt idx="790">
                  <c:v>80.647999999999996</c:v>
                </c:pt>
                <c:pt idx="791">
                  <c:v>168.68852459016392</c:v>
                </c:pt>
                <c:pt idx="792">
                  <c:v>34.68888888888889</c:v>
                </c:pt>
                <c:pt idx="793">
                  <c:v>462.85714285714283</c:v>
                </c:pt>
                <c:pt idx="794">
                  <c:v>104.38888888888889</c:v>
                </c:pt>
                <c:pt idx="795">
                  <c:v>7.5</c:v>
                </c:pt>
                <c:pt idx="796">
                  <c:v>47.13</c:v>
                </c:pt>
                <c:pt idx="797">
                  <c:v>414.28571428571428</c:v>
                </c:pt>
                <c:pt idx="798">
                  <c:v>42.481481481481481</c:v>
                </c:pt>
                <c:pt idx="799">
                  <c:v>108.77551020408163</c:v>
                </c:pt>
                <c:pt idx="800">
                  <c:v>81.098039215686271</c:v>
                </c:pt>
                <c:pt idx="801">
                  <c:v>51.666666666666664</c:v>
                </c:pt>
                <c:pt idx="802">
                  <c:v>35.4</c:v>
                </c:pt>
                <c:pt idx="803">
                  <c:v>103.63559322033899</c:v>
                </c:pt>
                <c:pt idx="804">
                  <c:v>59.162280701754383</c:v>
                </c:pt>
                <c:pt idx="805">
                  <c:v>27.272727272727273</c:v>
                </c:pt>
                <c:pt idx="806">
                  <c:v>24.575757575757574</c:v>
                </c:pt>
                <c:pt idx="807">
                  <c:v>75.05</c:v>
                </c:pt>
                <c:pt idx="808">
                  <c:v>42.02</c:v>
                </c:pt>
                <c:pt idx="809">
                  <c:v>53.157894736842103</c:v>
                </c:pt>
                <c:pt idx="810">
                  <c:v>83.885416666666671</c:v>
                </c:pt>
                <c:pt idx="811">
                  <c:v>417.33333333333331</c:v>
                </c:pt>
                <c:pt idx="812">
                  <c:v>75.765151515151516</c:v>
                </c:pt>
                <c:pt idx="813">
                  <c:v>67.389380530973455</c:v>
                </c:pt>
                <c:pt idx="814">
                  <c:v>73.571428571428569</c:v>
                </c:pt>
                <c:pt idx="815">
                  <c:v>25</c:v>
                </c:pt>
                <c:pt idx="816">
                  <c:v>42</c:v>
                </c:pt>
                <c:pt idx="817">
                  <c:v>131.16666666666666</c:v>
                </c:pt>
                <c:pt idx="818">
                  <c:v>47.272727272727273</c:v>
                </c:pt>
                <c:pt idx="819">
                  <c:v>182.12727272727273</c:v>
                </c:pt>
                <c:pt idx="820">
                  <c:v>61.366666666666667</c:v>
                </c:pt>
                <c:pt idx="821">
                  <c:v>35.767499999999998</c:v>
                </c:pt>
                <c:pt idx="822">
                  <c:v>45.62222222222222</c:v>
                </c:pt>
                <c:pt idx="823">
                  <c:v>75.384615384615387</c:v>
                </c:pt>
                <c:pt idx="824">
                  <c:v>50.875</c:v>
                </c:pt>
                <c:pt idx="825">
                  <c:v>119.28571428571429</c:v>
                </c:pt>
                <c:pt idx="826">
                  <c:v>92.541865671641801</c:v>
                </c:pt>
                <c:pt idx="827">
                  <c:v>76.05</c:v>
                </c:pt>
                <c:pt idx="828">
                  <c:v>52.631578947368418</c:v>
                </c:pt>
                <c:pt idx="829">
                  <c:v>98.990430622009569</c:v>
                </c:pt>
                <c:pt idx="830">
                  <c:v>79.526315789473685</c:v>
                </c:pt>
                <c:pt idx="831">
                  <c:v>134.20833333333334</c:v>
                </c:pt>
                <c:pt idx="832">
                  <c:v>37.625</c:v>
                </c:pt>
                <c:pt idx="833">
                  <c:v>51.044692737430168</c:v>
                </c:pt>
                <c:pt idx="834">
                  <c:v>50.03846153846154</c:v>
                </c:pt>
                <c:pt idx="835">
                  <c:v>133.93129770992365</c:v>
                </c:pt>
                <c:pt idx="836">
                  <c:v>58.214285714285715</c:v>
                </c:pt>
                <c:pt idx="837">
                  <c:v>88.037643678160919</c:v>
                </c:pt>
                <c:pt idx="838">
                  <c:v>70.576753926701571</c:v>
                </c:pt>
                <c:pt idx="839">
                  <c:v>53.289473684210527</c:v>
                </c:pt>
                <c:pt idx="840">
                  <c:v>136.36363636363637</c:v>
                </c:pt>
                <c:pt idx="841">
                  <c:v>40.547315436241611</c:v>
                </c:pt>
                <c:pt idx="842">
                  <c:v>70.625</c:v>
                </c:pt>
                <c:pt idx="843">
                  <c:v>52.684210526315788</c:v>
                </c:pt>
                <c:pt idx="844">
                  <c:v>49.338428571428572</c:v>
                </c:pt>
                <c:pt idx="845">
                  <c:v>41.728395061728392</c:v>
                </c:pt>
                <c:pt idx="846">
                  <c:v>32.71875</c:v>
                </c:pt>
                <c:pt idx="847">
                  <c:v>51.96153846153846</c:v>
                </c:pt>
                <c:pt idx="848">
                  <c:v>50.685714285714283</c:v>
                </c:pt>
                <c:pt idx="849">
                  <c:v>42.241379310344826</c:v>
                </c:pt>
                <c:pt idx="850">
                  <c:v>416.875</c:v>
                </c:pt>
                <c:pt idx="851">
                  <c:v>46.651685393258425</c:v>
                </c:pt>
                <c:pt idx="852">
                  <c:v>48.454545454545453</c:v>
                </c:pt>
                <c:pt idx="853">
                  <c:v>70.5289837398374</c:v>
                </c:pt>
                <c:pt idx="854">
                  <c:v>87.958333333333329</c:v>
                </c:pt>
                <c:pt idx="855">
                  <c:v>26.26923076923077</c:v>
                </c:pt>
                <c:pt idx="856">
                  <c:v>57.777777777777779</c:v>
                </c:pt>
                <c:pt idx="857">
                  <c:v>57.25</c:v>
                </c:pt>
                <c:pt idx="858">
                  <c:v>196.34042553191489</c:v>
                </c:pt>
                <c:pt idx="859">
                  <c:v>43</c:v>
                </c:pt>
                <c:pt idx="860">
                  <c:v>35.551912568306008</c:v>
                </c:pt>
                <c:pt idx="861">
                  <c:v>68.80952380952381</c:v>
                </c:pt>
                <c:pt idx="862">
                  <c:v>28.571428571428573</c:v>
                </c:pt>
                <c:pt idx="863">
                  <c:v>50.631666666666668</c:v>
                </c:pt>
                <c:pt idx="864">
                  <c:v>54</c:v>
                </c:pt>
                <c:pt idx="865">
                  <c:v>36.109375</c:v>
                </c:pt>
                <c:pt idx="866">
                  <c:v>23.153846153846153</c:v>
                </c:pt>
                <c:pt idx="867">
                  <c:v>104</c:v>
                </c:pt>
                <c:pt idx="868">
                  <c:v>31.826923076923077</c:v>
                </c:pt>
                <c:pt idx="869">
                  <c:v>27.3896261682243</c:v>
                </c:pt>
                <c:pt idx="870">
                  <c:v>56.363636363636367</c:v>
                </c:pt>
                <c:pt idx="871">
                  <c:v>77.352941176470594</c:v>
                </c:pt>
                <c:pt idx="872">
                  <c:v>42.8</c:v>
                </c:pt>
                <c:pt idx="873">
                  <c:v>48.846153846153847</c:v>
                </c:pt>
                <c:pt idx="874">
                  <c:v>48.240400000000001</c:v>
                </c:pt>
                <c:pt idx="875">
                  <c:v>70.212500000000006</c:v>
                </c:pt>
                <c:pt idx="876">
                  <c:v>94.054545454545448</c:v>
                </c:pt>
                <c:pt idx="877">
                  <c:v>80.272727272727266</c:v>
                </c:pt>
                <c:pt idx="878">
                  <c:v>54.2</c:v>
                </c:pt>
                <c:pt idx="879">
                  <c:v>60.26903448275862</c:v>
                </c:pt>
                <c:pt idx="880">
                  <c:v>38.740344827586206</c:v>
                </c:pt>
                <c:pt idx="881">
                  <c:v>152.54385964912279</c:v>
                </c:pt>
                <c:pt idx="882">
                  <c:v>115.3125</c:v>
                </c:pt>
                <c:pt idx="883">
                  <c:v>35.838709677419352</c:v>
                </c:pt>
                <c:pt idx="884">
                  <c:v>64.570118779438872</c:v>
                </c:pt>
                <c:pt idx="885">
                  <c:v>87.436000000000007</c:v>
                </c:pt>
                <c:pt idx="886">
                  <c:v>68.815577078288939</c:v>
                </c:pt>
                <c:pt idx="887">
                  <c:v>176.200223588597</c:v>
                </c:pt>
                <c:pt idx="888">
                  <c:v>511.79117647058825</c:v>
                </c:pt>
                <c:pt idx="889">
                  <c:v>160.44285714285715</c:v>
                </c:pt>
                <c:pt idx="890">
                  <c:v>35.003043478260871</c:v>
                </c:pt>
                <c:pt idx="891">
                  <c:v>188.50671378091872</c:v>
                </c:pt>
                <c:pt idx="892">
                  <c:v>56.204984093319197</c:v>
                </c:pt>
                <c:pt idx="893">
                  <c:v>51.3054157782516</c:v>
                </c:pt>
                <c:pt idx="894">
                  <c:v>127.36450839328538</c:v>
                </c:pt>
                <c:pt idx="895">
                  <c:v>101.85532258064516</c:v>
                </c:pt>
                <c:pt idx="896">
                  <c:v>230.55782312925169</c:v>
                </c:pt>
                <c:pt idx="897">
                  <c:v>842.10602409638557</c:v>
                </c:pt>
                <c:pt idx="898">
                  <c:v>577.27593103448271</c:v>
                </c:pt>
                <c:pt idx="899">
                  <c:v>483.34246575342468</c:v>
                </c:pt>
                <c:pt idx="900">
                  <c:v>76.138500000000008</c:v>
                </c:pt>
                <c:pt idx="901">
                  <c:v>74.107684365781708</c:v>
                </c:pt>
                <c:pt idx="902">
                  <c:v>36.965660377358489</c:v>
                </c:pt>
                <c:pt idx="903">
                  <c:v>2500.969696969697</c:v>
                </c:pt>
                <c:pt idx="904">
                  <c:v>67.690214329454989</c:v>
                </c:pt>
                <c:pt idx="905">
                  <c:v>63.04738562091503</c:v>
                </c:pt>
                <c:pt idx="906">
                  <c:v>117.6</c:v>
                </c:pt>
                <c:pt idx="907">
                  <c:v>180.75185011709601</c:v>
                </c:pt>
                <c:pt idx="908">
                  <c:v>127.32038834951456</c:v>
                </c:pt>
                <c:pt idx="909">
                  <c:v>136.6444745538665</c:v>
                </c:pt>
                <c:pt idx="910">
                  <c:v>182.78024691358024</c:v>
                </c:pt>
                <c:pt idx="911">
                  <c:v>279.37843137254902</c:v>
                </c:pt>
                <c:pt idx="912">
                  <c:v>61.375728669846318</c:v>
                </c:pt>
                <c:pt idx="913">
                  <c:v>80.727532097004286</c:v>
                </c:pt>
                <c:pt idx="914">
                  <c:v>272.35590732591254</c:v>
                </c:pt>
                <c:pt idx="915">
                  <c:v>70.848739495798313</c:v>
                </c:pt>
                <c:pt idx="916">
                  <c:v>247.94003412969283</c:v>
                </c:pt>
                <c:pt idx="917">
                  <c:v>186.81393034825871</c:v>
                </c:pt>
                <c:pt idx="918">
                  <c:v>131.98948616600788</c:v>
                </c:pt>
                <c:pt idx="919">
                  <c:v>29.310782241014799</c:v>
                </c:pt>
                <c:pt idx="920">
                  <c:v>245.02436053593178</c:v>
                </c:pt>
                <c:pt idx="921">
                  <c:v>1323.2540463917526</c:v>
                </c:pt>
                <c:pt idx="922">
                  <c:v>282.65966789667897</c:v>
                </c:pt>
                <c:pt idx="923">
                  <c:v>91.214401028277635</c:v>
                </c:pt>
                <c:pt idx="924">
                  <c:v>128.38790470372632</c:v>
                </c:pt>
                <c:pt idx="925">
                  <c:v>78.834261818181815</c:v>
                </c:pt>
                <c:pt idx="926">
                  <c:v>91.764705882352942</c:v>
                </c:pt>
                <c:pt idx="927">
                  <c:v>331.10237288135596</c:v>
                </c:pt>
                <c:pt idx="928">
                  <c:v>194.26193717277485</c:v>
                </c:pt>
                <c:pt idx="929">
                  <c:v>408.97689768976898</c:v>
                </c:pt>
                <c:pt idx="930">
                  <c:v>84.459270072992695</c:v>
                </c:pt>
                <c:pt idx="931">
                  <c:v>44.853658536585364</c:v>
                </c:pt>
                <c:pt idx="932">
                  <c:v>383.3643216080402</c:v>
                </c:pt>
                <c:pt idx="933">
                  <c:v>55.276856649395505</c:v>
                </c:pt>
                <c:pt idx="934">
                  <c:v>422.02059732234807</c:v>
                </c:pt>
                <c:pt idx="935">
                  <c:v>64.180327868852459</c:v>
                </c:pt>
                <c:pt idx="936">
                  <c:v>173.57781674704077</c:v>
                </c:pt>
                <c:pt idx="937">
                  <c:v>88.601680840609291</c:v>
                </c:pt>
                <c:pt idx="938">
                  <c:v>50.222283950617282</c:v>
                </c:pt>
                <c:pt idx="939">
                  <c:v>192.38876826722338</c:v>
                </c:pt>
                <c:pt idx="940">
                  <c:v>73.416901408450698</c:v>
                </c:pt>
                <c:pt idx="941">
                  <c:v>147.68495555555555</c:v>
                </c:pt>
                <c:pt idx="942">
                  <c:v>108.96848314606741</c:v>
                </c:pt>
                <c:pt idx="943">
                  <c:v>23.647540983606557</c:v>
                </c:pt>
                <c:pt idx="944">
                  <c:v>147.94736842105263</c:v>
                </c:pt>
                <c:pt idx="945">
                  <c:v>385.03692307692307</c:v>
                </c:pt>
                <c:pt idx="946">
                  <c:v>457.39093484419266</c:v>
                </c:pt>
                <c:pt idx="947">
                  <c:v>222.99047619047619</c:v>
                </c:pt>
                <c:pt idx="948">
                  <c:v>220.74074074074073</c:v>
                </c:pt>
                <c:pt idx="949">
                  <c:v>73.503898678414089</c:v>
                </c:pt>
                <c:pt idx="950">
                  <c:v>223.09647495361781</c:v>
                </c:pt>
                <c:pt idx="951">
                  <c:v>47.911392405063289</c:v>
                </c:pt>
                <c:pt idx="952">
                  <c:v>96.063829787234042</c:v>
                </c:pt>
                <c:pt idx="953">
                  <c:v>118.6144</c:v>
                </c:pt>
                <c:pt idx="954">
                  <c:v>118.45472440944881</c:v>
                </c:pt>
                <c:pt idx="955">
                  <c:v>143.21468926553672</c:v>
                </c:pt>
                <c:pt idx="956">
                  <c:v>282.71518987341773</c:v>
                </c:pt>
                <c:pt idx="957">
                  <c:v>593.93620078740162</c:v>
                </c:pt>
                <c:pt idx="958">
                  <c:v>262.15704968944101</c:v>
                </c:pt>
                <c:pt idx="959">
                  <c:v>46.580778301886795</c:v>
                </c:pt>
                <c:pt idx="960">
                  <c:v>70.041118881118877</c:v>
                </c:pt>
                <c:pt idx="961">
                  <c:v>164.90686274509804</c:v>
                </c:pt>
                <c:pt idx="962">
                  <c:v>449.26385224274406</c:v>
                </c:pt>
                <c:pt idx="963">
                  <c:v>27.472841328413285</c:v>
                </c:pt>
                <c:pt idx="964">
                  <c:v>143.97499999999999</c:v>
                </c:pt>
                <c:pt idx="965">
                  <c:v>88.23571428571428</c:v>
                </c:pt>
                <c:pt idx="966">
                  <c:v>36.326424870466319</c:v>
                </c:pt>
                <c:pt idx="967">
                  <c:v>90.177777777777777</c:v>
                </c:pt>
                <c:pt idx="968">
                  <c:v>152.62361216730039</c:v>
                </c:pt>
                <c:pt idx="969">
                  <c:v>55.806451612903224</c:v>
                </c:pt>
                <c:pt idx="970">
                  <c:v>227.85327313769753</c:v>
                </c:pt>
                <c:pt idx="971">
                  <c:v>91.82989803350327</c:v>
                </c:pt>
                <c:pt idx="972">
                  <c:v>80.991037735849048</c:v>
                </c:pt>
                <c:pt idx="973">
                  <c:v>278.39411764705881</c:v>
                </c:pt>
                <c:pt idx="974">
                  <c:v>43.095041322314053</c:v>
                </c:pt>
                <c:pt idx="975">
                  <c:v>326.29205175600737</c:v>
                </c:pt>
                <c:pt idx="976">
                  <c:v>41.743801652892564</c:v>
                </c:pt>
                <c:pt idx="977">
                  <c:v>64.020933977455712</c:v>
                </c:pt>
                <c:pt idx="978">
                  <c:v>99.455445544554451</c:v>
                </c:pt>
                <c:pt idx="979">
                  <c:v>138.49458483754512</c:v>
                </c:pt>
                <c:pt idx="980">
                  <c:v>45.547792792792798</c:v>
                </c:pt>
                <c:pt idx="981">
                  <c:v>10.507317073170732</c:v>
                </c:pt>
                <c:pt idx="982">
                  <c:v>114.76533333333333</c:v>
                </c:pt>
                <c:pt idx="983">
                  <c:v>35.997067448680355</c:v>
                </c:pt>
                <c:pt idx="984">
                  <c:v>154.17142857142858</c:v>
                </c:pt>
                <c:pt idx="985">
                  <c:v>566.38916256157631</c:v>
                </c:pt>
                <c:pt idx="986">
                  <c:v>120.85714285714286</c:v>
                </c:pt>
                <c:pt idx="987">
                  <c:v>86.163845492085343</c:v>
                </c:pt>
                <c:pt idx="988">
                  <c:v>51.212114395886893</c:v>
                </c:pt>
                <c:pt idx="989">
                  <c:v>67.261538461538464</c:v>
                </c:pt>
                <c:pt idx="990">
                  <c:v>62.8</c:v>
                </c:pt>
                <c:pt idx="991">
                  <c:v>346.13118421052633</c:v>
                </c:pt>
                <c:pt idx="992">
                  <c:v>244.11912547528519</c:v>
                </c:pt>
                <c:pt idx="993">
                  <c:v>259.25424836601309</c:v>
                </c:pt>
                <c:pt idx="994">
                  <c:v>201.96402877697841</c:v>
                </c:pt>
                <c:pt idx="995">
                  <c:v>226.20857142857142</c:v>
                </c:pt>
                <c:pt idx="996">
                  <c:v>324.69</c:v>
                </c:pt>
                <c:pt idx="997">
                  <c:v>205</c:v>
                </c:pt>
                <c:pt idx="998">
                  <c:v>20.465926829268295</c:v>
                </c:pt>
                <c:pt idx="999">
                  <c:v>116.35303146309367</c:v>
                </c:pt>
                <c:pt idx="1000">
                  <c:v>307.20212765957444</c:v>
                </c:pt>
                <c:pt idx="1001">
                  <c:v>546.6875</c:v>
                </c:pt>
                <c:pt idx="1002">
                  <c:v>47.474464579901152</c:v>
                </c:pt>
                <c:pt idx="1003">
                  <c:v>101.56</c:v>
                </c:pt>
                <c:pt idx="1004">
                  <c:v>72.909090909090907</c:v>
                </c:pt>
                <c:pt idx="1005">
                  <c:v>43.710526315789473</c:v>
                </c:pt>
                <c:pt idx="1006">
                  <c:v>34</c:v>
                </c:pt>
                <c:pt idx="1007">
                  <c:v>70.652173913043484</c:v>
                </c:pt>
                <c:pt idx="1008">
                  <c:v>89.301204819277103</c:v>
                </c:pt>
                <c:pt idx="1009">
                  <c:v>115.08571428571429</c:v>
                </c:pt>
                <c:pt idx="1010">
                  <c:v>62.12</c:v>
                </c:pt>
                <c:pt idx="1011">
                  <c:v>46.204266666666669</c:v>
                </c:pt>
                <c:pt idx="1012">
                  <c:v>48.54854838709678</c:v>
                </c:pt>
                <c:pt idx="1013">
                  <c:v>57.520187499999999</c:v>
                </c:pt>
                <c:pt idx="1014">
                  <c:v>88.147154471544724</c:v>
                </c:pt>
                <c:pt idx="1015">
                  <c:v>110.49090909090908</c:v>
                </c:pt>
                <c:pt idx="1016">
                  <c:v>66.826086956521735</c:v>
                </c:pt>
                <c:pt idx="1017">
                  <c:v>58.597222222222221</c:v>
                </c:pt>
                <c:pt idx="1018">
                  <c:v>113.63636363636364</c:v>
                </c:pt>
                <c:pt idx="1019">
                  <c:v>43.571428571428569</c:v>
                </c:pt>
                <c:pt idx="1020">
                  <c:v>78.94736842105263</c:v>
                </c:pt>
                <c:pt idx="1021">
                  <c:v>188.125</c:v>
                </c:pt>
                <c:pt idx="1022">
                  <c:v>63.031746031746032</c:v>
                </c:pt>
                <c:pt idx="1023">
                  <c:v>30.37037037037037</c:v>
                </c:pt>
                <c:pt idx="1024">
                  <c:v>51.477272727272727</c:v>
                </c:pt>
                <c:pt idx="1025">
                  <c:v>35.789473684210527</c:v>
                </c:pt>
                <c:pt idx="1026">
                  <c:v>98.817391304347822</c:v>
                </c:pt>
                <c:pt idx="1027">
                  <c:v>28</c:v>
                </c:pt>
                <c:pt idx="1028">
                  <c:v>51.313131313131315</c:v>
                </c:pt>
                <c:pt idx="1029">
                  <c:v>53.522727272727273</c:v>
                </c:pt>
                <c:pt idx="1030">
                  <c:v>37.149310344827583</c:v>
                </c:pt>
                <c:pt idx="1031">
                  <c:v>89.895287958115176</c:v>
                </c:pt>
                <c:pt idx="1032">
                  <c:v>106.52500000000001</c:v>
                </c:pt>
                <c:pt idx="1033">
                  <c:v>52.815789473684212</c:v>
                </c:pt>
                <c:pt idx="1034">
                  <c:v>54.615384615384613</c:v>
                </c:pt>
                <c:pt idx="1035">
                  <c:v>27.272727272727273</c:v>
                </c:pt>
                <c:pt idx="1036">
                  <c:v>68.598130841121488</c:v>
                </c:pt>
                <c:pt idx="1037">
                  <c:v>35.612244897959187</c:v>
                </c:pt>
                <c:pt idx="1038">
                  <c:v>94.027777777777771</c:v>
                </c:pt>
                <c:pt idx="1039">
                  <c:v>526.45652173913038</c:v>
                </c:pt>
                <c:pt idx="1040">
                  <c:v>50.657142857142858</c:v>
                </c:pt>
                <c:pt idx="1041">
                  <c:v>79.182941176470578</c:v>
                </c:pt>
                <c:pt idx="1042">
                  <c:v>91.590909090909093</c:v>
                </c:pt>
                <c:pt idx="1043">
                  <c:v>116.96275362318841</c:v>
                </c:pt>
                <c:pt idx="1044">
                  <c:v>35.615384615384613</c:v>
                </c:pt>
                <c:pt idx="1045">
                  <c:v>87.103448275862064</c:v>
                </c:pt>
                <c:pt idx="1046">
                  <c:v>75.11363636363636</c:v>
                </c:pt>
                <c:pt idx="1047">
                  <c:v>68.01204819277109</c:v>
                </c:pt>
                <c:pt idx="1048">
                  <c:v>29.623931623931625</c:v>
                </c:pt>
                <c:pt idx="1049">
                  <c:v>91.625</c:v>
                </c:pt>
                <c:pt idx="1050">
                  <c:v>22.5</c:v>
                </c:pt>
                <c:pt idx="1051">
                  <c:v>64.366735294117646</c:v>
                </c:pt>
                <c:pt idx="1052">
                  <c:v>21.857142857142858</c:v>
                </c:pt>
                <c:pt idx="1053">
                  <c:v>33.315789473684212</c:v>
                </c:pt>
                <c:pt idx="1054">
                  <c:v>90.276595744680847</c:v>
                </c:pt>
                <c:pt idx="1055">
                  <c:v>76.92307692307692</c:v>
                </c:pt>
                <c:pt idx="1056">
                  <c:v>59.233333333333334</c:v>
                </c:pt>
                <c:pt idx="1057">
                  <c:v>65.38095238095238</c:v>
                </c:pt>
                <c:pt idx="1058">
                  <c:v>67.307692307692307</c:v>
                </c:pt>
                <c:pt idx="1059">
                  <c:v>88.74647887323944</c:v>
                </c:pt>
                <c:pt idx="1060">
                  <c:v>65.868421052631575</c:v>
                </c:pt>
                <c:pt idx="1061">
                  <c:v>40.349243306169967</c:v>
                </c:pt>
                <c:pt idx="1062">
                  <c:v>76.857142857142861</c:v>
                </c:pt>
                <c:pt idx="1063">
                  <c:v>68.707820512820518</c:v>
                </c:pt>
                <c:pt idx="1064">
                  <c:v>57.773584905660378</c:v>
                </c:pt>
                <c:pt idx="1065">
                  <c:v>44.171348314606739</c:v>
                </c:pt>
                <c:pt idx="1066">
                  <c:v>31.566308243727597</c:v>
                </c:pt>
                <c:pt idx="1067">
                  <c:v>107.04511278195488</c:v>
                </c:pt>
                <c:pt idx="1068">
                  <c:v>149.03451043338683</c:v>
                </c:pt>
                <c:pt idx="1069">
                  <c:v>55.956632653061227</c:v>
                </c:pt>
                <c:pt idx="1070">
                  <c:v>56.970381807973048</c:v>
                </c:pt>
                <c:pt idx="1071">
                  <c:v>44.056420233463037</c:v>
                </c:pt>
                <c:pt idx="1072">
                  <c:v>68.625</c:v>
                </c:pt>
                <c:pt idx="1073">
                  <c:v>65.318435754189949</c:v>
                </c:pt>
                <c:pt idx="1074">
                  <c:v>35.92</c:v>
                </c:pt>
                <c:pt idx="1075">
                  <c:v>40.070667078443485</c:v>
                </c:pt>
                <c:pt idx="1076">
                  <c:v>75.647714604236342</c:v>
                </c:pt>
                <c:pt idx="1077">
                  <c:v>61.203872437357631</c:v>
                </c:pt>
                <c:pt idx="1078">
                  <c:v>48.130434782608695</c:v>
                </c:pt>
                <c:pt idx="1079">
                  <c:v>68.106837606837601</c:v>
                </c:pt>
                <c:pt idx="1080">
                  <c:v>65.891300230946882</c:v>
                </c:pt>
                <c:pt idx="1081">
                  <c:v>81.654377880184327</c:v>
                </c:pt>
                <c:pt idx="1082">
                  <c:v>52.701195219123505</c:v>
                </c:pt>
                <c:pt idx="1083">
                  <c:v>41.228136882129277</c:v>
                </c:pt>
                <c:pt idx="1084">
                  <c:v>15.035357142857142</c:v>
                </c:pt>
                <c:pt idx="1085">
                  <c:v>39.066920943134534</c:v>
                </c:pt>
                <c:pt idx="1086">
                  <c:v>43.82</c:v>
                </c:pt>
                <c:pt idx="1087">
                  <c:v>27.301369863013697</c:v>
                </c:pt>
                <c:pt idx="1088">
                  <c:v>42.222222222222221</c:v>
                </c:pt>
                <c:pt idx="1089">
                  <c:v>33.235294117647058</c:v>
                </c:pt>
                <c:pt idx="1090">
                  <c:v>285.71428571428572</c:v>
                </c:pt>
                <c:pt idx="1091">
                  <c:v>42.333333333333336</c:v>
                </c:pt>
                <c:pt idx="1092">
                  <c:v>50.266666666666666</c:v>
                </c:pt>
                <c:pt idx="1093">
                  <c:v>61.902777777777779</c:v>
                </c:pt>
                <c:pt idx="1094">
                  <c:v>40.75</c:v>
                </c:pt>
                <c:pt idx="1095">
                  <c:v>55.796747967479675</c:v>
                </c:pt>
                <c:pt idx="1096">
                  <c:v>10</c:v>
                </c:pt>
                <c:pt idx="1097">
                  <c:v>73.125416666666666</c:v>
                </c:pt>
                <c:pt idx="1098">
                  <c:v>26.060606060606062</c:v>
                </c:pt>
                <c:pt idx="1099">
                  <c:v>22.642857142857142</c:v>
                </c:pt>
                <c:pt idx="1100">
                  <c:v>47.222222222222221</c:v>
                </c:pt>
                <c:pt idx="1101">
                  <c:v>32.324473684210524</c:v>
                </c:pt>
                <c:pt idx="1102">
                  <c:v>53.421052631578945</c:v>
                </c:pt>
                <c:pt idx="1103">
                  <c:v>51.304347826086953</c:v>
                </c:pt>
                <c:pt idx="1104">
                  <c:v>37.197247706422019</c:v>
                </c:pt>
                <c:pt idx="1105">
                  <c:v>27.1</c:v>
                </c:pt>
                <c:pt idx="1106">
                  <c:v>206.31</c:v>
                </c:pt>
                <c:pt idx="1107">
                  <c:v>82.145270270270274</c:v>
                </c:pt>
                <c:pt idx="1108">
                  <c:v>164.79651993355483</c:v>
                </c:pt>
                <c:pt idx="1109">
                  <c:v>60.820280373831778</c:v>
                </c:pt>
                <c:pt idx="1110">
                  <c:v>67.970099667774093</c:v>
                </c:pt>
                <c:pt idx="1111">
                  <c:v>81.561805555555551</c:v>
                </c:pt>
                <c:pt idx="1112">
                  <c:v>25.42547309833024</c:v>
                </c:pt>
                <c:pt idx="1113">
                  <c:v>21.497991967871485</c:v>
                </c:pt>
                <c:pt idx="1114">
                  <c:v>27.226630727762803</c:v>
                </c:pt>
                <c:pt idx="1115">
                  <c:v>25.091093117408906</c:v>
                </c:pt>
                <c:pt idx="1116">
                  <c:v>21.230179028132991</c:v>
                </c:pt>
                <c:pt idx="1117">
                  <c:v>41.607142857142854</c:v>
                </c:pt>
                <c:pt idx="1118">
                  <c:v>135.58503401360545</c:v>
                </c:pt>
                <c:pt idx="1119">
                  <c:v>22.116176470588236</c:v>
                </c:pt>
                <c:pt idx="1120">
                  <c:v>64.625635808748726</c:v>
                </c:pt>
                <c:pt idx="1121">
                  <c:v>69.569620253164558</c:v>
                </c:pt>
                <c:pt idx="1122">
                  <c:v>75.133028169014082</c:v>
                </c:pt>
                <c:pt idx="1123">
                  <c:v>140.97916666666666</c:v>
                </c:pt>
                <c:pt idx="1124">
                  <c:v>49.472392638036808</c:v>
                </c:pt>
                <c:pt idx="1125">
                  <c:v>53.865251485148519</c:v>
                </c:pt>
                <c:pt idx="1126">
                  <c:v>4.5712530712530715</c:v>
                </c:pt>
                <c:pt idx="1127">
                  <c:v>65.00344827586207</c:v>
                </c:pt>
                <c:pt idx="1128">
                  <c:v>53.475252525252522</c:v>
                </c:pt>
                <c:pt idx="1129">
                  <c:v>43.912280701754383</c:v>
                </c:pt>
                <c:pt idx="1130">
                  <c:v>50.852631578947367</c:v>
                </c:pt>
                <c:pt idx="1131">
                  <c:v>58.6328125</c:v>
                </c:pt>
                <c:pt idx="1132">
                  <c:v>32.81666666666667</c:v>
                </c:pt>
                <c:pt idx="1133">
                  <c:v>426.93169877408059</c:v>
                </c:pt>
                <c:pt idx="1134">
                  <c:v>23.808729166666669</c:v>
                </c:pt>
                <c:pt idx="1135">
                  <c:v>98.413654618473899</c:v>
                </c:pt>
                <c:pt idx="1136">
                  <c:v>107.32142857142857</c:v>
                </c:pt>
                <c:pt idx="1137">
                  <c:v>11.67005076142132</c:v>
                </c:pt>
                <c:pt idx="1138">
                  <c:v>41.782287822878232</c:v>
                </c:pt>
                <c:pt idx="1139">
                  <c:v>21.38</c:v>
                </c:pt>
                <c:pt idx="1140">
                  <c:v>94.103550295857985</c:v>
                </c:pt>
                <c:pt idx="1141">
                  <c:v>15.721951219512196</c:v>
                </c:pt>
                <c:pt idx="1142">
                  <c:v>90.635922330097088</c:v>
                </c:pt>
                <c:pt idx="1143">
                  <c:v>97.297619047619051</c:v>
                </c:pt>
                <c:pt idx="1144">
                  <c:v>37.11904761904762</c:v>
                </c:pt>
                <c:pt idx="1145">
                  <c:v>28.104972375690608</c:v>
                </c:pt>
                <c:pt idx="1146">
                  <c:v>144.43333333333334</c:v>
                </c:pt>
                <c:pt idx="1147">
                  <c:v>24.274157303370785</c:v>
                </c:pt>
                <c:pt idx="1148">
                  <c:v>35.117647058823529</c:v>
                </c:pt>
                <c:pt idx="1149">
                  <c:v>24.762886597938145</c:v>
                </c:pt>
                <c:pt idx="1150">
                  <c:v>188.37871287128712</c:v>
                </c:pt>
                <c:pt idx="1151">
                  <c:v>148.08247422680412</c:v>
                </c:pt>
                <c:pt idx="1152">
                  <c:v>49.934589800443462</c:v>
                </c:pt>
                <c:pt idx="1153">
                  <c:v>107.82155688622754</c:v>
                </c:pt>
                <c:pt idx="1154">
                  <c:v>42.63403614457831</c:v>
                </c:pt>
                <c:pt idx="1155">
                  <c:v>14.370762711864407</c:v>
                </c:pt>
                <c:pt idx="1156">
                  <c:v>37.476190476190474</c:v>
                </c:pt>
                <c:pt idx="1157">
                  <c:v>30.202020202020201</c:v>
                </c:pt>
                <c:pt idx="1158">
                  <c:v>33.550632911392405</c:v>
                </c:pt>
                <c:pt idx="1159">
                  <c:v>64.74666666666667</c:v>
                </c:pt>
                <c:pt idx="1160">
                  <c:v>57.932367149758456</c:v>
                </c:pt>
                <c:pt idx="1161">
                  <c:v>53.078431372549019</c:v>
                </c:pt>
                <c:pt idx="1162">
                  <c:v>48.0625</c:v>
                </c:pt>
                <c:pt idx="1163">
                  <c:v>82.396874999999994</c:v>
                </c:pt>
                <c:pt idx="1164">
                  <c:v>50.454545454545453</c:v>
                </c:pt>
                <c:pt idx="1165">
                  <c:v>115.83333333333333</c:v>
                </c:pt>
                <c:pt idx="1166">
                  <c:v>63.03458333333333</c:v>
                </c:pt>
                <c:pt idx="1167">
                  <c:v>108.02152542372882</c:v>
                </c:pt>
                <c:pt idx="1168">
                  <c:v>46.088607594936711</c:v>
                </c:pt>
                <c:pt idx="1169">
                  <c:v>107.21428571428571</c:v>
                </c:pt>
                <c:pt idx="1170">
                  <c:v>50.9338679245283</c:v>
                </c:pt>
                <c:pt idx="1171">
                  <c:v>40.04</c:v>
                </c:pt>
                <c:pt idx="1172">
                  <c:v>64.44</c:v>
                </c:pt>
                <c:pt idx="1173">
                  <c:v>53.827586206896555</c:v>
                </c:pt>
                <c:pt idx="1174">
                  <c:v>100.46511627906976</c:v>
                </c:pt>
                <c:pt idx="1175">
                  <c:v>46.630652173913049</c:v>
                </c:pt>
                <c:pt idx="1176">
                  <c:v>34.074074074074076</c:v>
                </c:pt>
                <c:pt idx="1177">
                  <c:v>65.214642857142863</c:v>
                </c:pt>
                <c:pt idx="1178">
                  <c:v>44.205882352941174</c:v>
                </c:pt>
                <c:pt idx="1179">
                  <c:v>71.965517241379317</c:v>
                </c:pt>
                <c:pt idx="1180">
                  <c:v>52.94736842105263</c:v>
                </c:pt>
                <c:pt idx="1181">
                  <c:v>109.45138888888889</c:v>
                </c:pt>
                <c:pt idx="1182">
                  <c:v>75.035714285714292</c:v>
                </c:pt>
                <c:pt idx="1183">
                  <c:v>115.71428571428571</c:v>
                </c:pt>
                <c:pt idx="1184">
                  <c:v>31.659810426540286</c:v>
                </c:pt>
                <c:pt idx="1185">
                  <c:v>46.176470588235297</c:v>
                </c:pt>
                <c:pt idx="1186">
                  <c:v>68.481650485436887</c:v>
                </c:pt>
                <c:pt idx="1187">
                  <c:v>53.469203539823013</c:v>
                </c:pt>
                <c:pt idx="1188">
                  <c:v>109.10778443113773</c:v>
                </c:pt>
                <c:pt idx="1189">
                  <c:v>51.185616438356163</c:v>
                </c:pt>
                <c:pt idx="1190">
                  <c:v>27.936800000000002</c:v>
                </c:pt>
                <c:pt idx="1191">
                  <c:v>82.496921824104234</c:v>
                </c:pt>
                <c:pt idx="1192">
                  <c:v>59.817476635514019</c:v>
                </c:pt>
                <c:pt idx="1193">
                  <c:v>64.816470588235291</c:v>
                </c:pt>
                <c:pt idx="1194">
                  <c:v>90.09615384615384</c:v>
                </c:pt>
                <c:pt idx="1195">
                  <c:v>40.962025316455694</c:v>
                </c:pt>
                <c:pt idx="1196">
                  <c:v>56.000127388535034</c:v>
                </c:pt>
                <c:pt idx="1197">
                  <c:v>37.672800000000002</c:v>
                </c:pt>
                <c:pt idx="1198">
                  <c:v>40.078125</c:v>
                </c:pt>
                <c:pt idx="1199">
                  <c:v>78.031999999999996</c:v>
                </c:pt>
                <c:pt idx="1200">
                  <c:v>18.90909090909091</c:v>
                </c:pt>
                <c:pt idx="1201">
                  <c:v>37.134969325153371</c:v>
                </c:pt>
                <c:pt idx="1202">
                  <c:v>41.961038961038959</c:v>
                </c:pt>
                <c:pt idx="1203">
                  <c:v>61.044943820224717</c:v>
                </c:pt>
                <c:pt idx="1204">
                  <c:v>54.883162444113267</c:v>
                </c:pt>
                <c:pt idx="1205">
                  <c:v>47.383612662942269</c:v>
                </c:pt>
                <c:pt idx="1206">
                  <c:v>211.84</c:v>
                </c:pt>
                <c:pt idx="1207">
                  <c:v>219.92638036809817</c:v>
                </c:pt>
                <c:pt idx="1208">
                  <c:v>40.795406360424032</c:v>
                </c:pt>
                <c:pt idx="1209">
                  <c:v>75.502840909090907</c:v>
                </c:pt>
                <c:pt idx="1210">
                  <c:v>13.542553191489361</c:v>
                </c:pt>
                <c:pt idx="1211">
                  <c:v>60.865671641791046</c:v>
                </c:pt>
                <c:pt idx="1212">
                  <c:v>115.69230769230769</c:v>
                </c:pt>
                <c:pt idx="1213">
                  <c:v>48.104623556581984</c:v>
                </c:pt>
                <c:pt idx="1214">
                  <c:v>74.184357541899445</c:v>
                </c:pt>
                <c:pt idx="1215">
                  <c:v>123.34552845528455</c:v>
                </c:pt>
                <c:pt idx="1216">
                  <c:v>66.623188405797094</c:v>
                </c:pt>
                <c:pt idx="1217">
                  <c:v>104.99007444168734</c:v>
                </c:pt>
                <c:pt idx="1218">
                  <c:v>74.22935779816514</c:v>
                </c:pt>
                <c:pt idx="1219">
                  <c:v>81.252688172043008</c:v>
                </c:pt>
                <c:pt idx="1220">
                  <c:v>130.23469453376205</c:v>
                </c:pt>
                <c:pt idx="1221">
                  <c:v>53.409836065573771</c:v>
                </c:pt>
                <c:pt idx="1222">
                  <c:v>75.130434782608702</c:v>
                </c:pt>
                <c:pt idx="1223">
                  <c:v>75.666666666666671</c:v>
                </c:pt>
                <c:pt idx="1224">
                  <c:v>31.691394658753708</c:v>
                </c:pt>
                <c:pt idx="1225">
                  <c:v>47.777777777777779</c:v>
                </c:pt>
                <c:pt idx="1226">
                  <c:v>90</c:v>
                </c:pt>
                <c:pt idx="1227">
                  <c:v>149.31401960784314</c:v>
                </c:pt>
                <c:pt idx="1228">
                  <c:v>62.06989247311828</c:v>
                </c:pt>
                <c:pt idx="1229">
                  <c:v>53.4</c:v>
                </c:pt>
                <c:pt idx="1230">
                  <c:v>69.268656716417908</c:v>
                </c:pt>
                <c:pt idx="1231">
                  <c:v>271.50769230769231</c:v>
                </c:pt>
                <c:pt idx="1232">
                  <c:v>34.125</c:v>
                </c:pt>
                <c:pt idx="1233">
                  <c:v>40.492537313432834</c:v>
                </c:pt>
                <c:pt idx="1234">
                  <c:v>189.75806451612902</c:v>
                </c:pt>
                <c:pt idx="1235">
                  <c:v>68.862499999999997</c:v>
                </c:pt>
                <c:pt idx="1236">
                  <c:v>108.77659574468085</c:v>
                </c:pt>
                <c:pt idx="1237">
                  <c:v>125.98529411764706</c:v>
                </c:pt>
                <c:pt idx="1238">
                  <c:v>90.523255813953483</c:v>
                </c:pt>
                <c:pt idx="1239">
                  <c:v>28.880434782608695</c:v>
                </c:pt>
                <c:pt idx="1240">
                  <c:v>31</c:v>
                </c:pt>
                <c:pt idx="1241">
                  <c:v>51.674418604651166</c:v>
                </c:pt>
                <c:pt idx="1242">
                  <c:v>26.270833333333332</c:v>
                </c:pt>
                <c:pt idx="1243">
                  <c:v>48.07692307692308</c:v>
                </c:pt>
                <c:pt idx="1244">
                  <c:v>27.558139534883722</c:v>
                </c:pt>
                <c:pt idx="1245">
                  <c:v>36.97137931034483</c:v>
                </c:pt>
                <c:pt idx="1246">
                  <c:v>29.021276595744681</c:v>
                </c:pt>
                <c:pt idx="1247">
                  <c:v>28.65666666666667</c:v>
                </c:pt>
                <c:pt idx="1248">
                  <c:v>37.647058823529413</c:v>
                </c:pt>
                <c:pt idx="1249">
                  <c:v>97.904038461538462</c:v>
                </c:pt>
                <c:pt idx="1250">
                  <c:v>42.553191489361701</c:v>
                </c:pt>
                <c:pt idx="1251">
                  <c:v>131.58368421052631</c:v>
                </c:pt>
                <c:pt idx="1252">
                  <c:v>32.320987654320987</c:v>
                </c:pt>
                <c:pt idx="1253">
                  <c:v>61.103999999999999</c:v>
                </c:pt>
                <c:pt idx="1254">
                  <c:v>31.341463414634145</c:v>
                </c:pt>
                <c:pt idx="1255">
                  <c:v>129.1139240506329</c:v>
                </c:pt>
                <c:pt idx="1256">
                  <c:v>25.020624999999999</c:v>
                </c:pt>
                <c:pt idx="1257">
                  <c:v>250</c:v>
                </c:pt>
                <c:pt idx="1258">
                  <c:v>47.541473684210523</c:v>
                </c:pt>
                <c:pt idx="1259">
                  <c:v>40.04</c:v>
                </c:pt>
                <c:pt idx="1260">
                  <c:v>65.84210526315789</c:v>
                </c:pt>
                <c:pt idx="1261">
                  <c:v>46.401222222222216</c:v>
                </c:pt>
                <c:pt idx="1262">
                  <c:v>50.365853658536587</c:v>
                </c:pt>
                <c:pt idx="1263">
                  <c:v>26.566666666666666</c:v>
                </c:pt>
                <c:pt idx="1264">
                  <c:v>39.493684210526318</c:v>
                </c:pt>
                <c:pt idx="1265">
                  <c:v>49.246153846153845</c:v>
                </c:pt>
                <c:pt idx="1266">
                  <c:v>62.38</c:v>
                </c:pt>
                <c:pt idx="1267">
                  <c:v>37.9375</c:v>
                </c:pt>
                <c:pt idx="1268">
                  <c:v>51.6</c:v>
                </c:pt>
                <c:pt idx="1269">
                  <c:v>27.777777777777779</c:v>
                </c:pt>
                <c:pt idx="1270">
                  <c:v>99.382239382239376</c:v>
                </c:pt>
                <c:pt idx="1271">
                  <c:v>38.848205128205123</c:v>
                </c:pt>
                <c:pt idx="1272">
                  <c:v>45.548809523809524</c:v>
                </c:pt>
                <c:pt idx="1273">
                  <c:v>600</c:v>
                </c:pt>
                <c:pt idx="1274">
                  <c:v>80.551071428571419</c:v>
                </c:pt>
                <c:pt idx="1275">
                  <c:v>52.8</c:v>
                </c:pt>
                <c:pt idx="1276">
                  <c:v>47.676470588235297</c:v>
                </c:pt>
                <c:pt idx="1277">
                  <c:v>23.448275862068964</c:v>
                </c:pt>
                <c:pt idx="1278">
                  <c:v>103.68174242424243</c:v>
                </c:pt>
                <c:pt idx="1279">
                  <c:v>185.18518518518519</c:v>
                </c:pt>
                <c:pt idx="1280">
                  <c:v>54.153846153846153</c:v>
                </c:pt>
                <c:pt idx="1281">
                  <c:v>177.2093023255814</c:v>
                </c:pt>
                <c:pt idx="1282">
                  <c:v>100.325</c:v>
                </c:pt>
                <c:pt idx="1283">
                  <c:v>136.90909090909091</c:v>
                </c:pt>
                <c:pt idx="1284">
                  <c:v>57.535211267605632</c:v>
                </c:pt>
                <c:pt idx="1285">
                  <c:v>52.962839506172834</c:v>
                </c:pt>
                <c:pt idx="1286">
                  <c:v>82.328947368421055</c:v>
                </c:pt>
                <c:pt idx="1287">
                  <c:v>135.41666666666666</c:v>
                </c:pt>
                <c:pt idx="1288">
                  <c:v>74.06557377049181</c:v>
                </c:pt>
                <c:pt idx="1289">
                  <c:v>84.083333333333329</c:v>
                </c:pt>
                <c:pt idx="1290">
                  <c:v>61.029411764705884</c:v>
                </c:pt>
                <c:pt idx="1291">
                  <c:v>150</c:v>
                </c:pt>
                <c:pt idx="1292">
                  <c:v>266.08974358974359</c:v>
                </c:pt>
                <c:pt idx="1293">
                  <c:v>7.25</c:v>
                </c:pt>
                <c:pt idx="1294">
                  <c:v>100</c:v>
                </c:pt>
                <c:pt idx="1295">
                  <c:v>109.96308108108107</c:v>
                </c:pt>
                <c:pt idx="1296">
                  <c:v>169.91525423728814</c:v>
                </c:pt>
                <c:pt idx="1297">
                  <c:v>95.740740740740748</c:v>
                </c:pt>
                <c:pt idx="1298">
                  <c:v>59.460317460317462</c:v>
                </c:pt>
                <c:pt idx="1299">
                  <c:v>55.769230769230766</c:v>
                </c:pt>
                <c:pt idx="1300">
                  <c:v>30.076923076923077</c:v>
                </c:pt>
                <c:pt idx="1301">
                  <c:v>88.438596491228068</c:v>
                </c:pt>
                <c:pt idx="1302">
                  <c:v>64.032786885245898</c:v>
                </c:pt>
                <c:pt idx="1303">
                  <c:v>60.153846153846153</c:v>
                </c:pt>
                <c:pt idx="1304">
                  <c:v>49.194029850746269</c:v>
                </c:pt>
                <c:pt idx="1305">
                  <c:v>165.16216216216216</c:v>
                </c:pt>
                <c:pt idx="1306">
                  <c:v>43.621621621621621</c:v>
                </c:pt>
                <c:pt idx="1307">
                  <c:v>43.7</c:v>
                </c:pt>
                <c:pt idx="1308">
                  <c:v>67.419642857142861</c:v>
                </c:pt>
                <c:pt idx="1309">
                  <c:v>177.5</c:v>
                </c:pt>
                <c:pt idx="1310">
                  <c:v>38.883333333333333</c:v>
                </c:pt>
                <c:pt idx="1311">
                  <c:v>54.985074626865675</c:v>
                </c:pt>
                <c:pt idx="1312">
                  <c:v>61.342857142857142</c:v>
                </c:pt>
                <c:pt idx="1313">
                  <c:v>23.117647058823529</c:v>
                </c:pt>
                <c:pt idx="1314">
                  <c:v>29.611111111111111</c:v>
                </c:pt>
                <c:pt idx="1315">
                  <c:v>75.611111111111114</c:v>
                </c:pt>
                <c:pt idx="1316">
                  <c:v>35.6</c:v>
                </c:pt>
                <c:pt idx="1317">
                  <c:v>143</c:v>
                </c:pt>
                <c:pt idx="1318">
                  <c:v>21.900662251655628</c:v>
                </c:pt>
                <c:pt idx="1319">
                  <c:v>80.022494887525568</c:v>
                </c:pt>
                <c:pt idx="1320">
                  <c:v>35.520000000000003</c:v>
                </c:pt>
                <c:pt idx="1321">
                  <c:v>64.933333333333323</c:v>
                </c:pt>
                <c:pt idx="1322">
                  <c:v>60.965703745743475</c:v>
                </c:pt>
                <c:pt idx="1323">
                  <c:v>31.444155844155844</c:v>
                </c:pt>
                <c:pt idx="1324">
                  <c:v>81.949748743718587</c:v>
                </c:pt>
                <c:pt idx="1325">
                  <c:v>58.92763157894737</c:v>
                </c:pt>
                <c:pt idx="1326">
                  <c:v>157.29347633136095</c:v>
                </c:pt>
                <c:pt idx="1327">
                  <c:v>55.758509532062391</c:v>
                </c:pt>
                <c:pt idx="1328">
                  <c:v>83.802893802893806</c:v>
                </c:pt>
                <c:pt idx="1329">
                  <c:v>58.422210884353746</c:v>
                </c:pt>
                <c:pt idx="1330">
                  <c:v>270.57142857142856</c:v>
                </c:pt>
                <c:pt idx="1331">
                  <c:v>107.1</c:v>
                </c:pt>
                <c:pt idx="1332">
                  <c:v>47.180555555555557</c:v>
                </c:pt>
                <c:pt idx="1333">
                  <c:v>120.30882352941177</c:v>
                </c:pt>
                <c:pt idx="1334">
                  <c:v>27.59748427672956</c:v>
                </c:pt>
                <c:pt idx="1335">
                  <c:v>205.2987012987013</c:v>
                </c:pt>
                <c:pt idx="1336">
                  <c:v>35.547169811320757</c:v>
                </c:pt>
                <c:pt idx="1337">
                  <c:v>74.639488409272587</c:v>
                </c:pt>
                <c:pt idx="1338">
                  <c:v>47.058064516129029</c:v>
                </c:pt>
                <c:pt idx="1339">
                  <c:v>26.591351351351353</c:v>
                </c:pt>
                <c:pt idx="1340">
                  <c:v>36.774193548387096</c:v>
                </c:pt>
                <c:pt idx="1341">
                  <c:v>31.820544982698959</c:v>
                </c:pt>
                <c:pt idx="1342">
                  <c:v>27.576923076923077</c:v>
                </c:pt>
                <c:pt idx="1343">
                  <c:v>56</c:v>
                </c:pt>
                <c:pt idx="1344">
                  <c:v>21.555555555555557</c:v>
                </c:pt>
                <c:pt idx="1345">
                  <c:v>44.095238095238095</c:v>
                </c:pt>
                <c:pt idx="1346">
                  <c:v>63.87</c:v>
                </c:pt>
                <c:pt idx="1347">
                  <c:v>38.987654320987652</c:v>
                </c:pt>
                <c:pt idx="1348">
                  <c:v>80.185489510489504</c:v>
                </c:pt>
                <c:pt idx="1349">
                  <c:v>34.904761904761905</c:v>
                </c:pt>
                <c:pt idx="1350">
                  <c:v>89.100502512562812</c:v>
                </c:pt>
                <c:pt idx="1351">
                  <c:v>39.44</c:v>
                </c:pt>
                <c:pt idx="1352">
                  <c:v>136.9047619047619</c:v>
                </c:pt>
                <c:pt idx="1353">
                  <c:v>37.46</c:v>
                </c:pt>
                <c:pt idx="1354">
                  <c:v>31.96153846153846</c:v>
                </c:pt>
                <c:pt idx="1355">
                  <c:v>25.214285714285715</c:v>
                </c:pt>
                <c:pt idx="1356">
                  <c:v>10.040816326530612</c:v>
                </c:pt>
                <c:pt idx="1357">
                  <c:v>45.94202898550725</c:v>
                </c:pt>
                <c:pt idx="1358">
                  <c:v>85.75</c:v>
                </c:pt>
                <c:pt idx="1359">
                  <c:v>267</c:v>
                </c:pt>
                <c:pt idx="1360">
                  <c:v>373.55803571428572</c:v>
                </c:pt>
                <c:pt idx="1361">
                  <c:v>174.03846153846155</c:v>
                </c:pt>
                <c:pt idx="1362">
                  <c:v>93.695652173913047</c:v>
                </c:pt>
                <c:pt idx="1363">
                  <c:v>77.327718446601949</c:v>
                </c:pt>
                <c:pt idx="1364">
                  <c:v>92.222222222222229</c:v>
                </c:pt>
                <c:pt idx="1365">
                  <c:v>60.964285714285715</c:v>
                </c:pt>
                <c:pt idx="1366">
                  <c:v>91</c:v>
                </c:pt>
                <c:pt idx="1367">
                  <c:v>149.44486692015209</c:v>
                </c:pt>
                <c:pt idx="1368">
                  <c:v>71.237487309644663</c:v>
                </c:pt>
                <c:pt idx="1369">
                  <c:v>44.464318398474738</c:v>
                </c:pt>
                <c:pt idx="1370">
                  <c:v>164.94480519480518</c:v>
                </c:pt>
                <c:pt idx="1371">
                  <c:v>84.871516544117654</c:v>
                </c:pt>
                <c:pt idx="1372">
                  <c:v>53.945205479452056</c:v>
                </c:pt>
                <c:pt idx="1373">
                  <c:v>50.531468531468533</c:v>
                </c:pt>
                <c:pt idx="1374">
                  <c:v>108.00140845070422</c:v>
                </c:pt>
                <c:pt idx="1375">
                  <c:v>95.373770491803285</c:v>
                </c:pt>
                <c:pt idx="1376">
                  <c:v>57.631016333938291</c:v>
                </c:pt>
                <c:pt idx="1377">
                  <c:v>64.160481283422456</c:v>
                </c:pt>
                <c:pt idx="1378">
                  <c:v>92.387692307692305</c:v>
                </c:pt>
                <c:pt idx="1379">
                  <c:v>125.97972972972973</c:v>
                </c:pt>
                <c:pt idx="1380">
                  <c:v>94.637681159420296</c:v>
                </c:pt>
                <c:pt idx="1381">
                  <c:v>170.69942196531792</c:v>
                </c:pt>
                <c:pt idx="1382">
                  <c:v>40.762081784386616</c:v>
                </c:pt>
                <c:pt idx="1383">
                  <c:v>68.254054054054052</c:v>
                </c:pt>
                <c:pt idx="1384">
                  <c:v>95.48863636363636</c:v>
                </c:pt>
                <c:pt idx="1385">
                  <c:v>7.1902649656526005</c:v>
                </c:pt>
                <c:pt idx="1386">
                  <c:v>511.65486725663715</c:v>
                </c:pt>
                <c:pt idx="1387">
                  <c:v>261.74504950495049</c:v>
                </c:pt>
                <c:pt idx="1388">
                  <c:v>69.760961810466767</c:v>
                </c:pt>
                <c:pt idx="1389">
                  <c:v>77.229591836734699</c:v>
                </c:pt>
                <c:pt idx="1390">
                  <c:v>340.56521739130437</c:v>
                </c:pt>
                <c:pt idx="1391">
                  <c:v>67.417903225806455</c:v>
                </c:pt>
                <c:pt idx="1392">
                  <c:v>845.70270270270271</c:v>
                </c:pt>
                <c:pt idx="1393">
                  <c:v>97.191780821917803</c:v>
                </c:pt>
                <c:pt idx="1394">
                  <c:v>451.84033613445376</c:v>
                </c:pt>
                <c:pt idx="1395">
                  <c:v>138.66871165644173</c:v>
                </c:pt>
                <c:pt idx="1396">
                  <c:v>21.640147492625371</c:v>
                </c:pt>
                <c:pt idx="1397">
                  <c:v>169.51724137931035</c:v>
                </c:pt>
                <c:pt idx="1398">
                  <c:v>161.88210526315791</c:v>
                </c:pt>
                <c:pt idx="1399">
                  <c:v>493.13333333333333</c:v>
                </c:pt>
                <c:pt idx="1400">
                  <c:v>22.120418848167539</c:v>
                </c:pt>
                <c:pt idx="1401">
                  <c:v>18.235294117647058</c:v>
                </c:pt>
                <c:pt idx="1402">
                  <c:v>47</c:v>
                </c:pt>
                <c:pt idx="1403">
                  <c:v>66.666666666666671</c:v>
                </c:pt>
                <c:pt idx="1404">
                  <c:v>18.770491803278688</c:v>
                </c:pt>
                <c:pt idx="1405">
                  <c:v>66.111111111111114</c:v>
                </c:pt>
                <c:pt idx="1406">
                  <c:v>36.859154929577464</c:v>
                </c:pt>
                <c:pt idx="1407">
                  <c:v>39.810810810810814</c:v>
                </c:pt>
                <c:pt idx="1408">
                  <c:v>31.5</c:v>
                </c:pt>
                <c:pt idx="1409">
                  <c:v>102.5</c:v>
                </c:pt>
                <c:pt idx="1410">
                  <c:v>126.45833333333333</c:v>
                </c:pt>
                <c:pt idx="1411">
                  <c:v>47.878787878787875</c:v>
                </c:pt>
                <c:pt idx="1412">
                  <c:v>73.214285714285708</c:v>
                </c:pt>
                <c:pt idx="1413">
                  <c:v>89.666666666666671</c:v>
                </c:pt>
                <c:pt idx="1414">
                  <c:v>151.4623287671233</c:v>
                </c:pt>
                <c:pt idx="1415">
                  <c:v>25</c:v>
                </c:pt>
                <c:pt idx="1416">
                  <c:v>36.5</c:v>
                </c:pt>
                <c:pt idx="1417">
                  <c:v>44</c:v>
                </c:pt>
                <c:pt idx="1418">
                  <c:v>87.357553191489373</c:v>
                </c:pt>
                <c:pt idx="1419">
                  <c:v>36.474820143884891</c:v>
                </c:pt>
                <c:pt idx="1420">
                  <c:v>44.859538461538463</c:v>
                </c:pt>
                <c:pt idx="1421">
                  <c:v>42.903225806451616</c:v>
                </c:pt>
                <c:pt idx="1422">
                  <c:v>51.230769230769234</c:v>
                </c:pt>
                <c:pt idx="1423">
                  <c:v>33.944444444444443</c:v>
                </c:pt>
                <c:pt idx="1424">
                  <c:v>90.744680851063833</c:v>
                </c:pt>
                <c:pt idx="1425">
                  <c:v>50</c:v>
                </c:pt>
                <c:pt idx="1426">
                  <c:v>24.444444444444443</c:v>
                </c:pt>
                <c:pt idx="1427">
                  <c:v>44.25</c:v>
                </c:pt>
                <c:pt idx="1428">
                  <c:v>67.741935483870961</c:v>
                </c:pt>
                <c:pt idx="1429">
                  <c:v>65.376811594202906</c:v>
                </c:pt>
                <c:pt idx="1430">
                  <c:v>121.9047619047619</c:v>
                </c:pt>
                <c:pt idx="1431">
                  <c:v>47.456140350877192</c:v>
                </c:pt>
                <c:pt idx="1432">
                  <c:v>92.842592592592595</c:v>
                </c:pt>
                <c:pt idx="1433">
                  <c:v>68.253012048192772</c:v>
                </c:pt>
                <c:pt idx="1434">
                  <c:v>37.209583333333335</c:v>
                </c:pt>
                <c:pt idx="1435">
                  <c:v>25.25</c:v>
                </c:pt>
                <c:pt idx="1436">
                  <c:v>43.214285714285715</c:v>
                </c:pt>
                <c:pt idx="1437">
                  <c:v>25.130177514792898</c:v>
                </c:pt>
                <c:pt idx="1438">
                  <c:v>23.636363636363637</c:v>
                </c:pt>
                <c:pt idx="1439">
                  <c:v>103.95098039215686</c:v>
                </c:pt>
                <c:pt idx="1440">
                  <c:v>50.384615384615387</c:v>
                </c:pt>
                <c:pt idx="1441">
                  <c:v>13.6</c:v>
                </c:pt>
                <c:pt idx="1442">
                  <c:v>28.571428571428573</c:v>
                </c:pt>
                <c:pt idx="1443">
                  <c:v>63.829787234042556</c:v>
                </c:pt>
                <c:pt idx="1444">
                  <c:v>8.8571428571428577</c:v>
                </c:pt>
                <c:pt idx="1445">
                  <c:v>50.666666666666664</c:v>
                </c:pt>
                <c:pt idx="1446">
                  <c:v>60.784313725490193</c:v>
                </c:pt>
                <c:pt idx="1447">
                  <c:v>113.42105263157895</c:v>
                </c:pt>
                <c:pt idx="1448">
                  <c:v>104.56521739130434</c:v>
                </c:pt>
                <c:pt idx="1449">
                  <c:v>98.30927835051547</c:v>
                </c:pt>
                <c:pt idx="1450">
                  <c:v>35.039473684210527</c:v>
                </c:pt>
                <c:pt idx="1451">
                  <c:v>272.72727272727275</c:v>
                </c:pt>
                <c:pt idx="1452">
                  <c:v>63.846153846153847</c:v>
                </c:pt>
                <c:pt idx="1453">
                  <c:v>30.189368421052631</c:v>
                </c:pt>
                <c:pt idx="1454">
                  <c:v>83.51428571428572</c:v>
                </c:pt>
                <c:pt idx="1455">
                  <c:v>64.761904761904759</c:v>
                </c:pt>
                <c:pt idx="1456">
                  <c:v>20.118172043010752</c:v>
                </c:pt>
                <c:pt idx="1457">
                  <c:v>44.090909090909093</c:v>
                </c:pt>
                <c:pt idx="1458">
                  <c:v>40.476190476190474</c:v>
                </c:pt>
                <c:pt idx="1459">
                  <c:v>44.537037037037038</c:v>
                </c:pt>
                <c:pt idx="1460">
                  <c:v>125.80645161290323</c:v>
                </c:pt>
                <c:pt idx="1461">
                  <c:v>19.696969696969695</c:v>
                </c:pt>
                <c:pt idx="1462">
                  <c:v>43</c:v>
                </c:pt>
                <c:pt idx="1463">
                  <c:v>83.333333333333329</c:v>
                </c:pt>
                <c:pt idx="1464">
                  <c:v>30</c:v>
                </c:pt>
                <c:pt idx="1465">
                  <c:v>175.51020408163265</c:v>
                </c:pt>
                <c:pt idx="1466">
                  <c:v>231.66175879396985</c:v>
                </c:pt>
                <c:pt idx="1467">
                  <c:v>75</c:v>
                </c:pt>
                <c:pt idx="1468">
                  <c:v>112.14285714285714</c:v>
                </c:pt>
                <c:pt idx="1469">
                  <c:v>41.666666666666664</c:v>
                </c:pt>
                <c:pt idx="1470">
                  <c:v>255.17343750000001</c:v>
                </c:pt>
                <c:pt idx="1471">
                  <c:v>162.7741935483871</c:v>
                </c:pt>
                <c:pt idx="1472">
                  <c:v>88.333333333333329</c:v>
                </c:pt>
                <c:pt idx="1473">
                  <c:v>85.736842105263165</c:v>
                </c:pt>
                <c:pt idx="1474">
                  <c:v>47.574074074074076</c:v>
                </c:pt>
                <c:pt idx="1475">
                  <c:v>72.972972972972968</c:v>
                </c:pt>
                <c:pt idx="1476">
                  <c:v>90.538461538461533</c:v>
                </c:pt>
                <c:pt idx="1477">
                  <c:v>37.647058823529413</c:v>
                </c:pt>
                <c:pt idx="1478">
                  <c:v>36.363636363636367</c:v>
                </c:pt>
                <c:pt idx="1479">
                  <c:v>126.71875</c:v>
                </c:pt>
                <c:pt idx="1480">
                  <c:v>329.2</c:v>
                </c:pt>
                <c:pt idx="1481">
                  <c:v>81.242424242424249</c:v>
                </c:pt>
                <c:pt idx="1482">
                  <c:v>50.75</c:v>
                </c:pt>
                <c:pt idx="1483">
                  <c:v>60.9</c:v>
                </c:pt>
                <c:pt idx="1484">
                  <c:v>109.03061224489795</c:v>
                </c:pt>
                <c:pt idx="1485">
                  <c:v>25.692295918367346</c:v>
                </c:pt>
                <c:pt idx="1486">
                  <c:v>41.92307692307692</c:v>
                </c:pt>
                <c:pt idx="1487">
                  <c:v>88.7734375</c:v>
                </c:pt>
                <c:pt idx="1488">
                  <c:v>80.225352112676063</c:v>
                </c:pt>
                <c:pt idx="1489">
                  <c:v>78.936170212765958</c:v>
                </c:pt>
                <c:pt idx="1490">
                  <c:v>95.588235294117652</c:v>
                </c:pt>
                <c:pt idx="1491">
                  <c:v>69.890109890109883</c:v>
                </c:pt>
                <c:pt idx="1492">
                  <c:v>74.534883720930239</c:v>
                </c:pt>
                <c:pt idx="1493">
                  <c:v>123.94117647058823</c:v>
                </c:pt>
                <c:pt idx="1494">
                  <c:v>264.84848484848487</c:v>
                </c:pt>
                <c:pt idx="1495">
                  <c:v>58.620689655172413</c:v>
                </c:pt>
                <c:pt idx="1496">
                  <c:v>70.884955752212392</c:v>
                </c:pt>
                <c:pt idx="1497">
                  <c:v>8.5714285714285712</c:v>
                </c:pt>
                <c:pt idx="1498">
                  <c:v>113.56666666666666</c:v>
                </c:pt>
                <c:pt idx="1499">
                  <c:v>60.6875</c:v>
                </c:pt>
                <c:pt idx="1500">
                  <c:v>110.21739130434783</c:v>
                </c:pt>
                <c:pt idx="1501">
                  <c:v>136.45833333333334</c:v>
                </c:pt>
                <c:pt idx="1502">
                  <c:v>53.164948453608247</c:v>
                </c:pt>
                <c:pt idx="1503">
                  <c:v>86.491525423728817</c:v>
                </c:pt>
                <c:pt idx="1504">
                  <c:v>155.23827397260274</c:v>
                </c:pt>
                <c:pt idx="1505">
                  <c:v>115.08256880733946</c:v>
                </c:pt>
                <c:pt idx="1506">
                  <c:v>109.5945945945946</c:v>
                </c:pt>
                <c:pt idx="1507">
                  <c:v>45.214285714285715</c:v>
                </c:pt>
                <c:pt idx="1508">
                  <c:v>104.15169811320754</c:v>
                </c:pt>
                <c:pt idx="1509">
                  <c:v>35.714285714285715</c:v>
                </c:pt>
                <c:pt idx="1510">
                  <c:v>96.997252747252745</c:v>
                </c:pt>
                <c:pt idx="1511">
                  <c:v>370.37037037037038</c:v>
                </c:pt>
                <c:pt idx="1512">
                  <c:v>94.408602150537632</c:v>
                </c:pt>
                <c:pt idx="1513">
                  <c:v>48.984375</c:v>
                </c:pt>
                <c:pt idx="1514">
                  <c:v>45.590909090909093</c:v>
                </c:pt>
                <c:pt idx="1515">
                  <c:v>23.275254237288134</c:v>
                </c:pt>
                <c:pt idx="1516">
                  <c:v>63.2289156626506</c:v>
                </c:pt>
                <c:pt idx="1517">
                  <c:v>153.5204081632653</c:v>
                </c:pt>
                <c:pt idx="1518">
                  <c:v>90.2</c:v>
                </c:pt>
                <c:pt idx="1519">
                  <c:v>118.97113163972287</c:v>
                </c:pt>
                <c:pt idx="1520">
                  <c:v>80.25</c:v>
                </c:pt>
                <c:pt idx="1521">
                  <c:v>62.5</c:v>
                </c:pt>
                <c:pt idx="1522">
                  <c:v>131.37719999999999</c:v>
                </c:pt>
                <c:pt idx="1523">
                  <c:v>73.032980769230775</c:v>
                </c:pt>
                <c:pt idx="1524">
                  <c:v>178.52941176470588</c:v>
                </c:pt>
                <c:pt idx="1525">
                  <c:v>162.90974729241879</c:v>
                </c:pt>
                <c:pt idx="1526">
                  <c:v>108.24237288135593</c:v>
                </c:pt>
                <c:pt idx="1527">
                  <c:v>88.865979381443296</c:v>
                </c:pt>
                <c:pt idx="1528">
                  <c:v>54</c:v>
                </c:pt>
                <c:pt idx="1529">
                  <c:v>116.73076923076923</c:v>
                </c:pt>
                <c:pt idx="1530">
                  <c:v>233.8984375</c:v>
                </c:pt>
                <c:pt idx="1531">
                  <c:v>158</c:v>
                </c:pt>
                <c:pt idx="1532">
                  <c:v>14.84</c:v>
                </c:pt>
                <c:pt idx="1533">
                  <c:v>85.181818181818187</c:v>
                </c:pt>
                <c:pt idx="1534">
                  <c:v>146.69158878504672</c:v>
                </c:pt>
                <c:pt idx="1535">
                  <c:v>50.764811490125673</c:v>
                </c:pt>
                <c:pt idx="1536">
                  <c:v>87.7</c:v>
                </c:pt>
                <c:pt idx="1537">
                  <c:v>242.27777777777777</c:v>
                </c:pt>
                <c:pt idx="1538">
                  <c:v>146.44654088050314</c:v>
                </c:pt>
                <c:pt idx="1539">
                  <c:v>103.17073170731707</c:v>
                </c:pt>
                <c:pt idx="1540">
                  <c:v>80.464601769911511</c:v>
                </c:pt>
                <c:pt idx="1541">
                  <c:v>234.66666666666666</c:v>
                </c:pt>
                <c:pt idx="1542">
                  <c:v>50.689320388349515</c:v>
                </c:pt>
                <c:pt idx="1543">
                  <c:v>162.70967741935485</c:v>
                </c:pt>
                <c:pt idx="1544">
                  <c:v>120.16666666666667</c:v>
                </c:pt>
                <c:pt idx="1545">
                  <c:v>67.697802197802204</c:v>
                </c:pt>
                <c:pt idx="1546">
                  <c:v>52.103448275862071</c:v>
                </c:pt>
                <c:pt idx="1547">
                  <c:v>51.6</c:v>
                </c:pt>
                <c:pt idx="1548">
                  <c:v>164.3</c:v>
                </c:pt>
                <c:pt idx="1549">
                  <c:v>84.858585858585855</c:v>
                </c:pt>
                <c:pt idx="1550">
                  <c:v>94.548850574712645</c:v>
                </c:pt>
                <c:pt idx="1551">
                  <c:v>45.536585365853661</c:v>
                </c:pt>
                <c:pt idx="1552">
                  <c:v>51.724137931034484</c:v>
                </c:pt>
                <c:pt idx="1553">
                  <c:v>50.88</c:v>
                </c:pt>
                <c:pt idx="1554">
                  <c:v>191.13043478260869</c:v>
                </c:pt>
                <c:pt idx="1555">
                  <c:v>89.314285714285717</c:v>
                </c:pt>
                <c:pt idx="1556">
                  <c:v>88.588631921824103</c:v>
                </c:pt>
                <c:pt idx="1557">
                  <c:v>96.300911854103347</c:v>
                </c:pt>
                <c:pt idx="1558">
                  <c:v>33.3125</c:v>
                </c:pt>
                <c:pt idx="1559">
                  <c:v>37.222222222222221</c:v>
                </c:pt>
                <c:pt idx="1560">
                  <c:v>92.130423728813554</c:v>
                </c:pt>
                <c:pt idx="1561">
                  <c:v>76.785714285714292</c:v>
                </c:pt>
                <c:pt idx="1562">
                  <c:v>96.526315789473685</c:v>
                </c:pt>
                <c:pt idx="1563">
                  <c:v>51.891891891891895</c:v>
                </c:pt>
                <c:pt idx="1564">
                  <c:v>128.9140625</c:v>
                </c:pt>
                <c:pt idx="1565">
                  <c:v>84.108974358974365</c:v>
                </c:pt>
                <c:pt idx="1566">
                  <c:v>82.941562500000003</c:v>
                </c:pt>
                <c:pt idx="1567">
                  <c:v>259.94827586206895</c:v>
                </c:pt>
                <c:pt idx="1568">
                  <c:v>37.25</c:v>
                </c:pt>
                <c:pt idx="1569">
                  <c:v>177.02127659574469</c:v>
                </c:pt>
                <c:pt idx="1570">
                  <c:v>74.074074074074076</c:v>
                </c:pt>
                <c:pt idx="1571">
                  <c:v>70.666666666666671</c:v>
                </c:pt>
                <c:pt idx="1572">
                  <c:v>110.35211267605634</c:v>
                </c:pt>
                <c:pt idx="1573">
                  <c:v>41.421052631578945</c:v>
                </c:pt>
                <c:pt idx="1574">
                  <c:v>52</c:v>
                </c:pt>
                <c:pt idx="1575">
                  <c:v>33.990384615384613</c:v>
                </c:pt>
                <c:pt idx="1576">
                  <c:v>103.35294117647059</c:v>
                </c:pt>
                <c:pt idx="1577">
                  <c:v>34.791044776119406</c:v>
                </c:pt>
                <c:pt idx="1578">
                  <c:v>41.773858921161825</c:v>
                </c:pt>
                <c:pt idx="1579">
                  <c:v>64.268292682926827</c:v>
                </c:pt>
                <c:pt idx="1580">
                  <c:v>31.209370860927152</c:v>
                </c:pt>
                <c:pt idx="1581">
                  <c:v>62.921348314606739</c:v>
                </c:pt>
                <c:pt idx="1582">
                  <c:v>98.536585365853654</c:v>
                </c:pt>
                <c:pt idx="1583">
                  <c:v>82.608695652173907</c:v>
                </c:pt>
                <c:pt idx="1584">
                  <c:v>38.504230769230773</c:v>
                </c:pt>
                <c:pt idx="1585">
                  <c:v>80.15789473684211</c:v>
                </c:pt>
                <c:pt idx="1586">
                  <c:v>28.405405405405407</c:v>
                </c:pt>
                <c:pt idx="1587">
                  <c:v>80.730158730158735</c:v>
                </c:pt>
                <c:pt idx="1588">
                  <c:v>200.69444444444446</c:v>
                </c:pt>
                <c:pt idx="1589">
                  <c:v>37.591549295774648</c:v>
                </c:pt>
                <c:pt idx="1590">
                  <c:v>58.095238095238095</c:v>
                </c:pt>
                <c:pt idx="1591">
                  <c:v>60.300892473118282</c:v>
                </c:pt>
                <c:pt idx="1592">
                  <c:v>63.363636363636367</c:v>
                </c:pt>
                <c:pt idx="1593">
                  <c:v>50.901639344262293</c:v>
                </c:pt>
                <c:pt idx="1594">
                  <c:v>100.5</c:v>
                </c:pt>
                <c:pt idx="1595">
                  <c:v>31.619718309859156</c:v>
                </c:pt>
                <c:pt idx="1596">
                  <c:v>65.102564102564102</c:v>
                </c:pt>
                <c:pt idx="1597">
                  <c:v>79.310344827586206</c:v>
                </c:pt>
                <c:pt idx="1598">
                  <c:v>139.18918918918919</c:v>
                </c:pt>
                <c:pt idx="1599">
                  <c:v>131.91304347826087</c:v>
                </c:pt>
                <c:pt idx="1600">
                  <c:v>91.3</c:v>
                </c:pt>
                <c:pt idx="1601">
                  <c:v>39.672727272727272</c:v>
                </c:pt>
                <c:pt idx="1602">
                  <c:v>57.549019607843135</c:v>
                </c:pt>
                <c:pt idx="1603">
                  <c:v>33.025641025641029</c:v>
                </c:pt>
                <c:pt idx="1604">
                  <c:v>77.335806451612896</c:v>
                </c:pt>
                <c:pt idx="1605">
                  <c:v>31.933333333333334</c:v>
                </c:pt>
                <c:pt idx="1606">
                  <c:v>36.333333333333336</c:v>
                </c:pt>
                <c:pt idx="1607">
                  <c:v>46.768211920529801</c:v>
                </c:pt>
                <c:pt idx="1608">
                  <c:v>40.073529411764703</c:v>
                </c:pt>
                <c:pt idx="1609">
                  <c:v>100.21739130434783</c:v>
                </c:pt>
                <c:pt idx="1610">
                  <c:v>41.666666666666664</c:v>
                </c:pt>
                <c:pt idx="1611">
                  <c:v>46.714285714285715</c:v>
                </c:pt>
                <c:pt idx="1612">
                  <c:v>71.491803278688522</c:v>
                </c:pt>
                <c:pt idx="1613">
                  <c:v>63.109756097560975</c:v>
                </c:pt>
                <c:pt idx="1614">
                  <c:v>50.157964601769912</c:v>
                </c:pt>
                <c:pt idx="1615">
                  <c:v>62.883333333333333</c:v>
                </c:pt>
                <c:pt idx="1616">
                  <c:v>85.531055900621112</c:v>
                </c:pt>
                <c:pt idx="1617">
                  <c:v>53.723404255319146</c:v>
                </c:pt>
                <c:pt idx="1618">
                  <c:v>127.80851063829788</c:v>
                </c:pt>
                <c:pt idx="1619">
                  <c:v>106.57391304347826</c:v>
                </c:pt>
                <c:pt idx="1620">
                  <c:v>262.11194029850748</c:v>
                </c:pt>
                <c:pt idx="1621">
                  <c:v>57.171428571428571</c:v>
                </c:pt>
                <c:pt idx="1622">
                  <c:v>50.20192307692308</c:v>
                </c:pt>
                <c:pt idx="1623">
                  <c:v>66.586956521739125</c:v>
                </c:pt>
                <c:pt idx="1624">
                  <c:v>168.25210084033614</c:v>
                </c:pt>
                <c:pt idx="1625">
                  <c:v>256.37288135593218</c:v>
                </c:pt>
                <c:pt idx="1626">
                  <c:v>36.610619469026545</c:v>
                </c:pt>
                <c:pt idx="1627">
                  <c:v>37.142857142857146</c:v>
                </c:pt>
                <c:pt idx="1628">
                  <c:v>45.878378378378379</c:v>
                </c:pt>
                <c:pt idx="1629">
                  <c:v>141.71296296296296</c:v>
                </c:pt>
                <c:pt idx="1630">
                  <c:v>52.487179487179489</c:v>
                </c:pt>
                <c:pt idx="1631">
                  <c:v>59.523809523809526</c:v>
                </c:pt>
                <c:pt idx="1632">
                  <c:v>50</c:v>
                </c:pt>
                <c:pt idx="1633">
                  <c:v>193.62162162162161</c:v>
                </c:pt>
                <c:pt idx="1634">
                  <c:v>106.79702970297029</c:v>
                </c:pt>
                <c:pt idx="1635">
                  <c:v>77.21621621621621</c:v>
                </c:pt>
                <c:pt idx="1636">
                  <c:v>57.5</c:v>
                </c:pt>
                <c:pt idx="1637">
                  <c:v>50.46153846153846</c:v>
                </c:pt>
                <c:pt idx="1638">
                  <c:v>97.377049180327873</c:v>
                </c:pt>
                <c:pt idx="1639">
                  <c:v>34.91921739130435</c:v>
                </c:pt>
                <c:pt idx="1640">
                  <c:v>85.530386740331494</c:v>
                </c:pt>
                <c:pt idx="1641">
                  <c:v>182.90909090909091</c:v>
                </c:pt>
                <c:pt idx="1642">
                  <c:v>131.13620817843866</c:v>
                </c:pt>
                <c:pt idx="1643">
                  <c:v>39.810126582278478</c:v>
                </c:pt>
                <c:pt idx="1644">
                  <c:v>59.701730769230764</c:v>
                </c:pt>
                <c:pt idx="1645">
                  <c:v>88.735294117647058</c:v>
                </c:pt>
                <c:pt idx="1646">
                  <c:v>58.688622754491021</c:v>
                </c:pt>
                <c:pt idx="1647">
                  <c:v>69.56513661202186</c:v>
                </c:pt>
                <c:pt idx="1648">
                  <c:v>115.87323943661971</c:v>
                </c:pt>
                <c:pt idx="1649">
                  <c:v>23.869565217391305</c:v>
                </c:pt>
                <c:pt idx="1650">
                  <c:v>81.125925925925927</c:v>
                </c:pt>
                <c:pt idx="1651">
                  <c:v>57.626943005181346</c:v>
                </c:pt>
                <c:pt idx="1652">
                  <c:v>46.429824561403507</c:v>
                </c:pt>
                <c:pt idx="1653">
                  <c:v>60.475000000000001</c:v>
                </c:pt>
                <c:pt idx="1654">
                  <c:v>65.579545454545453</c:v>
                </c:pt>
                <c:pt idx="1655">
                  <c:v>119.1924882629108</c:v>
                </c:pt>
                <c:pt idx="1656">
                  <c:v>83.05</c:v>
                </c:pt>
                <c:pt idx="1657">
                  <c:v>57.52</c:v>
                </c:pt>
                <c:pt idx="1658">
                  <c:v>177.08695652173913</c:v>
                </c:pt>
                <c:pt idx="1659">
                  <c:v>70.771505376344081</c:v>
                </c:pt>
                <c:pt idx="1660">
                  <c:v>29.166666666666668</c:v>
                </c:pt>
                <c:pt idx="1661">
                  <c:v>72.76136363636364</c:v>
                </c:pt>
                <c:pt idx="1662">
                  <c:v>51.853414634146333</c:v>
                </c:pt>
                <c:pt idx="1663">
                  <c:v>98.2</c:v>
                </c:pt>
                <c:pt idx="1664">
                  <c:v>251.7381443298969</c:v>
                </c:pt>
                <c:pt idx="1665">
                  <c:v>74.821917808219183</c:v>
                </c:pt>
                <c:pt idx="1666">
                  <c:v>67.65306122448979</c:v>
                </c:pt>
                <c:pt idx="1667">
                  <c:v>93.81343283582089</c:v>
                </c:pt>
                <c:pt idx="1668">
                  <c:v>41.237647058823526</c:v>
                </c:pt>
                <c:pt idx="1669">
                  <c:v>52.551020408163268</c:v>
                </c:pt>
                <c:pt idx="1670">
                  <c:v>70.285714285714292</c:v>
                </c:pt>
                <c:pt idx="1671">
                  <c:v>48.325153374233132</c:v>
                </c:pt>
                <c:pt idx="1672">
                  <c:v>53.177083333333336</c:v>
                </c:pt>
                <c:pt idx="1673">
                  <c:v>60.952380952380949</c:v>
                </c:pt>
                <c:pt idx="1674">
                  <c:v>116</c:v>
                </c:pt>
                <c:pt idx="1675">
                  <c:v>61</c:v>
                </c:pt>
                <c:pt idx="1676">
                  <c:v>38.235294117647058</c:v>
                </c:pt>
                <c:pt idx="1677">
                  <c:v>106.50344827586207</c:v>
                </c:pt>
                <c:pt idx="1678">
                  <c:v>204.57142857142858</c:v>
                </c:pt>
                <c:pt idx="1679">
                  <c:v>54.912587412587413</c:v>
                </c:pt>
                <c:pt idx="1680">
                  <c:v>150.41666666666666</c:v>
                </c:pt>
                <c:pt idx="1681">
                  <c:v>52.58</c:v>
                </c:pt>
                <c:pt idx="1682">
                  <c:v>54.3</c:v>
                </c:pt>
                <c:pt idx="1683">
                  <c:v>76.029411764705884</c:v>
                </c:pt>
                <c:pt idx="1684">
                  <c:v>105.2063492063492</c:v>
                </c:pt>
                <c:pt idx="1685">
                  <c:v>68.666666666666671</c:v>
                </c:pt>
                <c:pt idx="1686">
                  <c:v>129.36170212765958</c:v>
                </c:pt>
                <c:pt idx="1687">
                  <c:v>134.26371308016877</c:v>
                </c:pt>
                <c:pt idx="1688">
                  <c:v>17.829787234042552</c:v>
                </c:pt>
                <c:pt idx="1689">
                  <c:v>203.2</c:v>
                </c:pt>
                <c:pt idx="1690">
                  <c:v>69.18518518518519</c:v>
                </c:pt>
                <c:pt idx="1691">
                  <c:v>125.12295081967213</c:v>
                </c:pt>
                <c:pt idx="1692">
                  <c:v>73.529411764705884</c:v>
                </c:pt>
                <c:pt idx="1693">
                  <c:v>48.437149758454105</c:v>
                </c:pt>
                <c:pt idx="1694">
                  <c:v>26.608400000000003</c:v>
                </c:pt>
                <c:pt idx="1695">
                  <c:v>33.666666666666664</c:v>
                </c:pt>
                <c:pt idx="1696">
                  <c:v>40.714285714285715</c:v>
                </c:pt>
                <c:pt idx="1697">
                  <c:v>19.266666666666666</c:v>
                </c:pt>
                <c:pt idx="1698">
                  <c:v>84.285714285714292</c:v>
                </c:pt>
                <c:pt idx="1699">
                  <c:v>29.583333333333332</c:v>
                </c:pt>
                <c:pt idx="1700">
                  <c:v>26.667037037037037</c:v>
                </c:pt>
                <c:pt idx="1701">
                  <c:v>45.978723404255319</c:v>
                </c:pt>
                <c:pt idx="1702">
                  <c:v>125.09090909090909</c:v>
                </c:pt>
                <c:pt idx="1703">
                  <c:v>141.29166666666666</c:v>
                </c:pt>
                <c:pt idx="1704">
                  <c:v>55.333333333333336</c:v>
                </c:pt>
                <c:pt idx="1705">
                  <c:v>46.420454545454547</c:v>
                </c:pt>
                <c:pt idx="1706">
                  <c:v>57.2</c:v>
                </c:pt>
                <c:pt idx="1707">
                  <c:v>173.7</c:v>
                </c:pt>
                <c:pt idx="1708">
                  <c:v>59.6</c:v>
                </c:pt>
                <c:pt idx="1709">
                  <c:v>89.585714285714289</c:v>
                </c:pt>
                <c:pt idx="1710">
                  <c:v>204.05</c:v>
                </c:pt>
                <c:pt idx="1711">
                  <c:v>48.703703703703702</c:v>
                </c:pt>
                <c:pt idx="1712">
                  <c:v>53.339999999999996</c:v>
                </c:pt>
                <c:pt idx="1713">
                  <c:v>75.087719298245617</c:v>
                </c:pt>
                <c:pt idx="1714">
                  <c:v>18</c:v>
                </c:pt>
                <c:pt idx="1715">
                  <c:v>209.83870967741936</c:v>
                </c:pt>
                <c:pt idx="1716">
                  <c:v>61.022222222222226</c:v>
                </c:pt>
                <c:pt idx="1717">
                  <c:v>61</c:v>
                </c:pt>
                <c:pt idx="1718">
                  <c:v>80.034482758620683</c:v>
                </c:pt>
                <c:pt idx="1719">
                  <c:v>29.068965517241381</c:v>
                </c:pt>
                <c:pt idx="1720">
                  <c:v>49.438202247191015</c:v>
                </c:pt>
                <c:pt idx="1721">
                  <c:v>93.977440000000001</c:v>
                </c:pt>
                <c:pt idx="1722">
                  <c:v>61.944444444444443</c:v>
                </c:pt>
                <c:pt idx="1723">
                  <c:v>78.5</c:v>
                </c:pt>
                <c:pt idx="1724">
                  <c:v>33.75</c:v>
                </c:pt>
                <c:pt idx="1725">
                  <c:v>66.44736842105263</c:v>
                </c:pt>
                <c:pt idx="1726">
                  <c:v>35.799999999999997</c:v>
                </c:pt>
                <c:pt idx="1727">
                  <c:v>145.65217391304347</c:v>
                </c:pt>
                <c:pt idx="1728">
                  <c:v>25.693877551020407</c:v>
                </c:pt>
                <c:pt idx="1729">
                  <c:v>152.5</c:v>
                </c:pt>
                <c:pt idx="1730">
                  <c:v>30</c:v>
                </c:pt>
                <c:pt idx="1731">
                  <c:v>142.28070175438597</c:v>
                </c:pt>
                <c:pt idx="1732">
                  <c:v>24.545454545454547</c:v>
                </c:pt>
                <c:pt idx="1733">
                  <c:v>292.77777777777777</c:v>
                </c:pt>
                <c:pt idx="1734">
                  <c:v>44.92307692307692</c:v>
                </c:pt>
                <c:pt idx="1735">
                  <c:v>23.10144927536232</c:v>
                </c:pt>
                <c:pt idx="1736">
                  <c:v>80.400000000000006</c:v>
                </c:pt>
                <c:pt idx="1737">
                  <c:v>72.289156626506028</c:v>
                </c:pt>
                <c:pt idx="1738">
                  <c:v>32.972972972972975</c:v>
                </c:pt>
                <c:pt idx="1739">
                  <c:v>116.65217391304348</c:v>
                </c:pt>
                <c:pt idx="1740">
                  <c:v>79.61904761904762</c:v>
                </c:pt>
                <c:pt idx="1741">
                  <c:v>27.777777777777779</c:v>
                </c:pt>
                <c:pt idx="1742">
                  <c:v>81.029411764705884</c:v>
                </c:pt>
                <c:pt idx="1743">
                  <c:v>136.84821428571428</c:v>
                </c:pt>
                <c:pt idx="1744">
                  <c:v>177.61702127659575</c:v>
                </c:pt>
                <c:pt idx="1745">
                  <c:v>109.07894736842105</c:v>
                </c:pt>
                <c:pt idx="1746">
                  <c:v>119.64285714285714</c:v>
                </c:pt>
                <c:pt idx="1747">
                  <c:v>78.205128205128204</c:v>
                </c:pt>
                <c:pt idx="1748">
                  <c:v>52.173913043478258</c:v>
                </c:pt>
                <c:pt idx="1749">
                  <c:v>114.125</c:v>
                </c:pt>
                <c:pt idx="1750">
                  <c:v>50</c:v>
                </c:pt>
                <c:pt idx="1751">
                  <c:v>91.666666666666671</c:v>
                </c:pt>
                <c:pt idx="1752">
                  <c:v>108.59090909090909</c:v>
                </c:pt>
                <c:pt idx="1753">
                  <c:v>69.822784810126578</c:v>
                </c:pt>
                <c:pt idx="1754">
                  <c:v>109.57142857142857</c:v>
                </c:pt>
                <c:pt idx="1755">
                  <c:v>71.666666666666671</c:v>
                </c:pt>
                <c:pt idx="1756">
                  <c:v>93.611111111111114</c:v>
                </c:pt>
                <c:pt idx="1757">
                  <c:v>76.8</c:v>
                </c:pt>
                <c:pt idx="1758">
                  <c:v>35.795454545454547</c:v>
                </c:pt>
                <c:pt idx="1759">
                  <c:v>55.6</c:v>
                </c:pt>
                <c:pt idx="1760">
                  <c:v>147.33333333333334</c:v>
                </c:pt>
                <c:pt idx="1761">
                  <c:v>56.333333333333336</c:v>
                </c:pt>
                <c:pt idx="1762">
                  <c:v>96.19047619047619</c:v>
                </c:pt>
                <c:pt idx="1763">
                  <c:v>63.574074074074076</c:v>
                </c:pt>
                <c:pt idx="1764">
                  <c:v>184.78260869565219</c:v>
                </c:pt>
                <c:pt idx="1765">
                  <c:v>126.72222222222223</c:v>
                </c:pt>
                <c:pt idx="1766">
                  <c:v>83.42647058823529</c:v>
                </c:pt>
                <c:pt idx="1767">
                  <c:v>54.5</c:v>
                </c:pt>
                <c:pt idx="1768">
                  <c:v>302.30769230769232</c:v>
                </c:pt>
                <c:pt idx="1769">
                  <c:v>44.138888888888886</c:v>
                </c:pt>
                <c:pt idx="1770">
                  <c:v>866.66666666666663</c:v>
                </c:pt>
                <c:pt idx="1771">
                  <c:v>61.388888888888886</c:v>
                </c:pt>
                <c:pt idx="1772">
                  <c:v>29.666666666666668</c:v>
                </c:pt>
                <c:pt idx="1773">
                  <c:v>45.478260869565219</c:v>
                </c:pt>
                <c:pt idx="1774">
                  <c:v>96.203703703703709</c:v>
                </c:pt>
                <c:pt idx="1775">
                  <c:v>67.92307692307692</c:v>
                </c:pt>
                <c:pt idx="1776">
                  <c:v>30.777777777777779</c:v>
                </c:pt>
                <c:pt idx="1777">
                  <c:v>38.333333333333336</c:v>
                </c:pt>
                <c:pt idx="1778">
                  <c:v>66.833333333333329</c:v>
                </c:pt>
                <c:pt idx="1779">
                  <c:v>71.730769230769226</c:v>
                </c:pt>
                <c:pt idx="1780">
                  <c:v>176.47058823529412</c:v>
                </c:pt>
                <c:pt idx="1781">
                  <c:v>421.10526315789474</c:v>
                </c:pt>
                <c:pt idx="1782">
                  <c:v>104.98701298701299</c:v>
                </c:pt>
                <c:pt idx="1783">
                  <c:v>28.19047619047619</c:v>
                </c:pt>
                <c:pt idx="1784">
                  <c:v>54.55263157894737</c:v>
                </c:pt>
                <c:pt idx="1785">
                  <c:v>111.89285714285714</c:v>
                </c:pt>
                <c:pt idx="1786">
                  <c:v>85.208333333333329</c:v>
                </c:pt>
                <c:pt idx="1787">
                  <c:v>76.652173913043484</c:v>
                </c:pt>
                <c:pt idx="1788">
                  <c:v>65.166666666666671</c:v>
                </c:pt>
                <c:pt idx="1789">
                  <c:v>93.760312499999998</c:v>
                </c:pt>
                <c:pt idx="1790">
                  <c:v>133.33333333333334</c:v>
                </c:pt>
                <c:pt idx="1791">
                  <c:v>51.219512195121951</c:v>
                </c:pt>
                <c:pt idx="1792">
                  <c:v>100.17142857142858</c:v>
                </c:pt>
                <c:pt idx="1793">
                  <c:v>34.6</c:v>
                </c:pt>
                <c:pt idx="1794">
                  <c:v>184.67741935483872</c:v>
                </c:pt>
                <c:pt idx="1795">
                  <c:v>69.818181818181813</c:v>
                </c:pt>
                <c:pt idx="1796">
                  <c:v>61.944444444444443</c:v>
                </c:pt>
                <c:pt idx="1797">
                  <c:v>41.666666666666664</c:v>
                </c:pt>
                <c:pt idx="1798">
                  <c:v>36.06818181818182</c:v>
                </c:pt>
                <c:pt idx="1799">
                  <c:v>29</c:v>
                </c:pt>
                <c:pt idx="1800">
                  <c:v>24.210526315789473</c:v>
                </c:pt>
                <c:pt idx="1801">
                  <c:v>55.892857142857146</c:v>
                </c:pt>
                <c:pt idx="1802">
                  <c:v>11.666666666666666</c:v>
                </c:pt>
                <c:pt idx="1803">
                  <c:v>68.353846153846149</c:v>
                </c:pt>
                <c:pt idx="1804">
                  <c:v>27.065217391304348</c:v>
                </c:pt>
                <c:pt idx="1805">
                  <c:v>118.12941176470588</c:v>
                </c:pt>
                <c:pt idx="1806">
                  <c:v>44.757575757575758</c:v>
                </c:pt>
                <c:pt idx="1807">
                  <c:v>99.787878787878782</c:v>
                </c:pt>
                <c:pt idx="1808">
                  <c:v>117.64705882352941</c:v>
                </c:pt>
                <c:pt idx="1809">
                  <c:v>203.33333333333334</c:v>
                </c:pt>
                <c:pt idx="1810">
                  <c:v>28.323529411764707</c:v>
                </c:pt>
                <c:pt idx="1811">
                  <c:v>110.23076923076923</c:v>
                </c:pt>
                <c:pt idx="1812">
                  <c:v>31.970149253731343</c:v>
                </c:pt>
                <c:pt idx="1813">
                  <c:v>58.611111111111114</c:v>
                </c:pt>
                <c:pt idx="1814">
                  <c:v>29.428571428571427</c:v>
                </c:pt>
                <c:pt idx="1815">
                  <c:v>81.375</c:v>
                </c:pt>
                <c:pt idx="1816">
                  <c:v>199.16666666666666</c:v>
                </c:pt>
                <c:pt idx="1817">
                  <c:v>115.38461538461539</c:v>
                </c:pt>
                <c:pt idx="1818">
                  <c:v>46.428571428571431</c:v>
                </c:pt>
                <c:pt idx="1819">
                  <c:v>70.568181818181813</c:v>
                </c:pt>
                <c:pt idx="1820">
                  <c:v>22.222222222222221</c:v>
                </c:pt>
                <c:pt idx="1821">
                  <c:v>159.46666666666667</c:v>
                </c:pt>
                <c:pt idx="1822">
                  <c:v>37.777999999999999</c:v>
                </c:pt>
                <c:pt idx="1823">
                  <c:v>72.053571428571431</c:v>
                </c:pt>
                <c:pt idx="1824">
                  <c:v>63.695652173913047</c:v>
                </c:pt>
                <c:pt idx="1825">
                  <c:v>28.411764705882351</c:v>
                </c:pt>
                <c:pt idx="1826">
                  <c:v>103.21428571428571</c:v>
                </c:pt>
                <c:pt idx="1827">
                  <c:v>71.152173913043484</c:v>
                </c:pt>
                <c:pt idx="1828">
                  <c:v>35</c:v>
                </c:pt>
                <c:pt idx="1829">
                  <c:v>81.776315789473685</c:v>
                </c:pt>
                <c:pt idx="1830">
                  <c:v>297.02980769230766</c:v>
                </c:pt>
                <c:pt idx="1831">
                  <c:v>46.609195402298852</c:v>
                </c:pt>
                <c:pt idx="1832">
                  <c:v>51.724137931034484</c:v>
                </c:pt>
                <c:pt idx="1833">
                  <c:v>40.294117647058826</c:v>
                </c:pt>
                <c:pt idx="1834">
                  <c:v>16.25</c:v>
                </c:pt>
                <c:pt idx="1835">
                  <c:v>30.152638888888887</c:v>
                </c:pt>
                <c:pt idx="1836">
                  <c:v>95.238095238095241</c:v>
                </c:pt>
                <c:pt idx="1837">
                  <c:v>52.214285714285715</c:v>
                </c:pt>
                <c:pt idx="1838">
                  <c:v>134.1549295774648</c:v>
                </c:pt>
                <c:pt idx="1839">
                  <c:v>62.827380952380949</c:v>
                </c:pt>
                <c:pt idx="1840">
                  <c:v>58.94736842105263</c:v>
                </c:pt>
                <c:pt idx="1841">
                  <c:v>143.1081081081081</c:v>
                </c:pt>
                <c:pt idx="1842">
                  <c:v>84.166666666666671</c:v>
                </c:pt>
                <c:pt idx="1843">
                  <c:v>186.07142857142858</c:v>
                </c:pt>
                <c:pt idx="1844">
                  <c:v>89.785555555555561</c:v>
                </c:pt>
                <c:pt idx="1845">
                  <c:v>64.157560975609755</c:v>
                </c:pt>
                <c:pt idx="1846">
                  <c:v>59.651162790697676</c:v>
                </c:pt>
                <c:pt idx="1847">
                  <c:v>31.25</c:v>
                </c:pt>
                <c:pt idx="1848">
                  <c:v>41.222222222222221</c:v>
                </c:pt>
                <c:pt idx="1849">
                  <c:v>43.35</c:v>
                </c:pt>
                <c:pt idx="1850">
                  <c:v>64.516129032258064</c:v>
                </c:pt>
                <c:pt idx="1851">
                  <c:v>43.28</c:v>
                </c:pt>
                <c:pt idx="1852">
                  <c:v>77</c:v>
                </c:pt>
                <c:pt idx="1853">
                  <c:v>51.222222222222221</c:v>
                </c:pt>
                <c:pt idx="1854">
                  <c:v>68.25</c:v>
                </c:pt>
                <c:pt idx="1855">
                  <c:v>19.487179487179485</c:v>
                </c:pt>
                <c:pt idx="1856">
                  <c:v>41.125</c:v>
                </c:pt>
                <c:pt idx="1857">
                  <c:v>41.405405405405403</c:v>
                </c:pt>
                <c:pt idx="1858">
                  <c:v>27.5</c:v>
                </c:pt>
                <c:pt idx="1859">
                  <c:v>33.571428571428569</c:v>
                </c:pt>
                <c:pt idx="1860">
                  <c:v>145.86956521739131</c:v>
                </c:pt>
                <c:pt idx="1861">
                  <c:v>358.6875</c:v>
                </c:pt>
                <c:pt idx="1862">
                  <c:v>50.981818181818184</c:v>
                </c:pt>
                <c:pt idx="1863">
                  <c:v>45.037037037037038</c:v>
                </c:pt>
                <c:pt idx="1864">
                  <c:v>17.527777777777779</c:v>
                </c:pt>
                <c:pt idx="1865">
                  <c:v>50</c:v>
                </c:pt>
                <c:pt idx="1866">
                  <c:v>57.916666666666664</c:v>
                </c:pt>
                <c:pt idx="1867">
                  <c:v>29.705882352941178</c:v>
                </c:pt>
                <c:pt idx="1868">
                  <c:v>90.684210526315795</c:v>
                </c:pt>
                <c:pt idx="1869">
                  <c:v>55.012688172043013</c:v>
                </c:pt>
                <c:pt idx="1870">
                  <c:v>57.222222222222221</c:v>
                </c:pt>
                <c:pt idx="1871">
                  <c:v>72.950819672131146</c:v>
                </c:pt>
                <c:pt idx="1872">
                  <c:v>64.468085106382972</c:v>
                </c:pt>
                <c:pt idx="1873">
                  <c:v>716.35294117647061</c:v>
                </c:pt>
                <c:pt idx="1874">
                  <c:v>50.396825396825399</c:v>
                </c:pt>
                <c:pt idx="1875">
                  <c:v>41.666666666666664</c:v>
                </c:pt>
                <c:pt idx="1876">
                  <c:v>35.766666666666666</c:v>
                </c:pt>
                <c:pt idx="1877">
                  <c:v>88.739130434782609</c:v>
                </c:pt>
                <c:pt idx="1878">
                  <c:v>148.4848484848485</c:v>
                </c:pt>
                <c:pt idx="1879">
                  <c:v>51.794871794871796</c:v>
                </c:pt>
                <c:pt idx="1880">
                  <c:v>20</c:v>
                </c:pt>
                <c:pt idx="1881">
                  <c:v>52</c:v>
                </c:pt>
                <c:pt idx="1882">
                  <c:v>53.230769230769234</c:v>
                </c:pt>
                <c:pt idx="1883">
                  <c:v>39.596491228070178</c:v>
                </c:pt>
                <c:pt idx="1884">
                  <c:v>34.25</c:v>
                </c:pt>
                <c:pt idx="1885">
                  <c:v>164.61538461538461</c:v>
                </c:pt>
                <c:pt idx="1886">
                  <c:v>125.05263157894737</c:v>
                </c:pt>
                <c:pt idx="1887">
                  <c:v>51.875</c:v>
                </c:pt>
                <c:pt idx="1888">
                  <c:v>40.285714285714285</c:v>
                </c:pt>
                <c:pt idx="1889">
                  <c:v>64.909090909090907</c:v>
                </c:pt>
                <c:pt idx="1890">
                  <c:v>55.333333333333336</c:v>
                </c:pt>
                <c:pt idx="1891">
                  <c:v>83.142857142857139</c:v>
                </c:pt>
                <c:pt idx="1892">
                  <c:v>38.712121212121211</c:v>
                </c:pt>
                <c:pt idx="1893">
                  <c:v>125.37931034482759</c:v>
                </c:pt>
                <c:pt idx="1894">
                  <c:v>78.263888888888886</c:v>
                </c:pt>
                <c:pt idx="1895">
                  <c:v>47.222222222222221</c:v>
                </c:pt>
                <c:pt idx="1896">
                  <c:v>79.099999999999994</c:v>
                </c:pt>
                <c:pt idx="1897">
                  <c:v>114.29199999999999</c:v>
                </c:pt>
                <c:pt idx="1898">
                  <c:v>51.724137931034484</c:v>
                </c:pt>
                <c:pt idx="1899">
                  <c:v>30.76923076923077</c:v>
                </c:pt>
                <c:pt idx="1900">
                  <c:v>74.208333333333329</c:v>
                </c:pt>
                <c:pt idx="1901">
                  <c:v>47.846153846153847</c:v>
                </c:pt>
                <c:pt idx="1902">
                  <c:v>34.408163265306122</c:v>
                </c:pt>
                <c:pt idx="1903">
                  <c:v>40.238095238095241</c:v>
                </c:pt>
                <c:pt idx="1904">
                  <c:v>60.285714285714285</c:v>
                </c:pt>
                <c:pt idx="1905">
                  <c:v>25.30952380952381</c:v>
                </c:pt>
                <c:pt idx="1906">
                  <c:v>35.952380952380949</c:v>
                </c:pt>
                <c:pt idx="1907">
                  <c:v>136</c:v>
                </c:pt>
                <c:pt idx="1908">
                  <c:v>70.763157894736835</c:v>
                </c:pt>
                <c:pt idx="1909">
                  <c:v>125</c:v>
                </c:pt>
                <c:pt idx="1910">
                  <c:v>66.512820512820511</c:v>
                </c:pt>
                <c:pt idx="1911">
                  <c:v>105</c:v>
                </c:pt>
                <c:pt idx="1912">
                  <c:v>145</c:v>
                </c:pt>
                <c:pt idx="1913">
                  <c:v>12</c:v>
                </c:pt>
                <c:pt idx="1914">
                  <c:v>96.666666666666671</c:v>
                </c:pt>
                <c:pt idx="1915">
                  <c:v>60.333333333333336</c:v>
                </c:pt>
                <c:pt idx="1916">
                  <c:v>79.89473684210526</c:v>
                </c:pt>
                <c:pt idx="1917">
                  <c:v>58.823529411764703</c:v>
                </c:pt>
                <c:pt idx="1918">
                  <c:v>75.340909090909093</c:v>
                </c:pt>
                <c:pt idx="1919">
                  <c:v>55</c:v>
                </c:pt>
                <c:pt idx="1920">
                  <c:v>66.956521739130437</c:v>
                </c:pt>
                <c:pt idx="1921">
                  <c:v>227.27272727272728</c:v>
                </c:pt>
                <c:pt idx="1922">
                  <c:v>307.69230769230768</c:v>
                </c:pt>
                <c:pt idx="1923">
                  <c:v>50.020909090909093</c:v>
                </c:pt>
                <c:pt idx="1924">
                  <c:v>72.392857142857139</c:v>
                </c:pt>
                <c:pt idx="1925">
                  <c:v>95.952380952380949</c:v>
                </c:pt>
                <c:pt idx="1926">
                  <c:v>45.615384615384613</c:v>
                </c:pt>
                <c:pt idx="1927">
                  <c:v>41.029411764705884</c:v>
                </c:pt>
                <c:pt idx="1928">
                  <c:v>56.825000000000003</c:v>
                </c:pt>
                <c:pt idx="1929">
                  <c:v>137.24324324324326</c:v>
                </c:pt>
                <c:pt idx="1930">
                  <c:v>75.714285714285708</c:v>
                </c:pt>
                <c:pt idx="1931">
                  <c:v>99</c:v>
                </c:pt>
                <c:pt idx="1932">
                  <c:v>81.569767441860463</c:v>
                </c:pt>
                <c:pt idx="1933">
                  <c:v>45.108108108108105</c:v>
                </c:pt>
                <c:pt idx="1934">
                  <c:v>36.666666666666664</c:v>
                </c:pt>
                <c:pt idx="1935">
                  <c:v>125</c:v>
                </c:pt>
                <c:pt idx="1936">
                  <c:v>49.230769230769234</c:v>
                </c:pt>
                <c:pt idx="1937">
                  <c:v>42.296296296296298</c:v>
                </c:pt>
                <c:pt idx="1938">
                  <c:v>78.875</c:v>
                </c:pt>
                <c:pt idx="1939">
                  <c:v>38.284313725490193</c:v>
                </c:pt>
                <c:pt idx="1940">
                  <c:v>44.847826086956523</c:v>
                </c:pt>
                <c:pt idx="1941">
                  <c:v>13.529411764705882</c:v>
                </c:pt>
                <c:pt idx="1942">
                  <c:v>43.5</c:v>
                </c:pt>
                <c:pt idx="1943">
                  <c:v>30.951807228915662</c:v>
                </c:pt>
                <c:pt idx="1944">
                  <c:v>55.230769230769234</c:v>
                </c:pt>
                <c:pt idx="1945">
                  <c:v>46.125</c:v>
                </c:pt>
                <c:pt idx="1946">
                  <c:v>39.375</c:v>
                </c:pt>
                <c:pt idx="1947">
                  <c:v>66.152941176470591</c:v>
                </c:pt>
                <c:pt idx="1948">
                  <c:v>54.137931034482762</c:v>
                </c:pt>
                <c:pt idx="1949">
                  <c:v>104.16666666666667</c:v>
                </c:pt>
                <c:pt idx="1950">
                  <c:v>31.375</c:v>
                </c:pt>
                <c:pt idx="1951">
                  <c:v>59.210526315789473</c:v>
                </c:pt>
                <c:pt idx="1952">
                  <c:v>119.17633928571429</c:v>
                </c:pt>
                <c:pt idx="1953">
                  <c:v>164.61538461538461</c:v>
                </c:pt>
                <c:pt idx="1954">
                  <c:v>24.285714285714285</c:v>
                </c:pt>
                <c:pt idx="1955">
                  <c:v>40.9375</c:v>
                </c:pt>
                <c:pt idx="1956">
                  <c:v>61.1</c:v>
                </c:pt>
                <c:pt idx="1957">
                  <c:v>38.65</c:v>
                </c:pt>
                <c:pt idx="1958">
                  <c:v>56.20192307692308</c:v>
                </c:pt>
                <c:pt idx="1959">
                  <c:v>107.00207547169811</c:v>
                </c:pt>
                <c:pt idx="1960">
                  <c:v>171.42857142857142</c:v>
                </c:pt>
                <c:pt idx="1961">
                  <c:v>110.5</c:v>
                </c:pt>
                <c:pt idx="1962">
                  <c:v>179.27598566308242</c:v>
                </c:pt>
                <c:pt idx="1963">
                  <c:v>22.90909090909091</c:v>
                </c:pt>
                <c:pt idx="1964">
                  <c:v>43.125</c:v>
                </c:pt>
                <c:pt idx="1965">
                  <c:v>46.891891891891895</c:v>
                </c:pt>
                <c:pt idx="1966">
                  <c:v>47.407407407407405</c:v>
                </c:pt>
                <c:pt idx="1967">
                  <c:v>15.129032258064516</c:v>
                </c:pt>
                <c:pt idx="1968">
                  <c:v>21.098000000000003</c:v>
                </c:pt>
                <c:pt idx="1969">
                  <c:v>59.117647058823529</c:v>
                </c:pt>
                <c:pt idx="1970">
                  <c:v>97.916666666666671</c:v>
                </c:pt>
                <c:pt idx="1971">
                  <c:v>55.131578947368418</c:v>
                </c:pt>
                <c:pt idx="1972">
                  <c:v>26.536585365853657</c:v>
                </c:pt>
                <c:pt idx="1973">
                  <c:v>58.421052631578945</c:v>
                </c:pt>
                <c:pt idx="1974">
                  <c:v>122.53658536585365</c:v>
                </c:pt>
                <c:pt idx="1975">
                  <c:v>87.961538461538467</c:v>
                </c:pt>
                <c:pt idx="1976">
                  <c:v>73.239999999999995</c:v>
                </c:pt>
                <c:pt idx="1977">
                  <c:v>55.555555555555557</c:v>
                </c:pt>
                <c:pt idx="1978">
                  <c:v>39.53846153846154</c:v>
                </c:pt>
                <c:pt idx="1979">
                  <c:v>136.77777777777777</c:v>
                </c:pt>
                <c:pt idx="1980">
                  <c:v>99.343137254901961</c:v>
                </c:pt>
                <c:pt idx="1981">
                  <c:v>20</c:v>
                </c:pt>
                <c:pt idx="1982">
                  <c:v>28.888888888888889</c:v>
                </c:pt>
                <c:pt idx="1983">
                  <c:v>40.545945945945945</c:v>
                </c:pt>
                <c:pt idx="1984">
                  <c:v>35.714285714285715</c:v>
                </c:pt>
                <c:pt idx="1985">
                  <c:v>37.962962962962962</c:v>
                </c:pt>
                <c:pt idx="1986">
                  <c:v>33.333333333333336</c:v>
                </c:pt>
                <c:pt idx="1987">
                  <c:v>58.571428571428569</c:v>
                </c:pt>
                <c:pt idx="1988">
                  <c:v>135.625</c:v>
                </c:pt>
                <c:pt idx="1989">
                  <c:v>30.9375</c:v>
                </c:pt>
                <c:pt idx="1990">
                  <c:v>176.08695652173913</c:v>
                </c:pt>
                <c:pt idx="1991">
                  <c:v>151.9814814814815</c:v>
                </c:pt>
                <c:pt idx="1992">
                  <c:v>22.607142857142858</c:v>
                </c:pt>
                <c:pt idx="1993">
                  <c:v>18.272727272727273</c:v>
                </c:pt>
                <c:pt idx="1994">
                  <c:v>82.258064516129039</c:v>
                </c:pt>
                <c:pt idx="1995">
                  <c:v>68.534246575342465</c:v>
                </c:pt>
                <c:pt idx="1996">
                  <c:v>68.055555555555557</c:v>
                </c:pt>
                <c:pt idx="1997">
                  <c:v>72.714285714285708</c:v>
                </c:pt>
                <c:pt idx="1998">
                  <c:v>77.186046511627907</c:v>
                </c:pt>
                <c:pt idx="1999">
                  <c:v>55.972222222222221</c:v>
                </c:pt>
                <c:pt idx="2000">
                  <c:v>49.693548387096776</c:v>
                </c:pt>
                <c:pt idx="2001">
                  <c:v>79</c:v>
                </c:pt>
                <c:pt idx="2002">
                  <c:v>77.727272727272734</c:v>
                </c:pt>
                <c:pt idx="2003">
                  <c:v>40.777777777777779</c:v>
                </c:pt>
                <c:pt idx="2004">
                  <c:v>59.411764705882355</c:v>
                </c:pt>
                <c:pt idx="2005">
                  <c:v>3.25</c:v>
                </c:pt>
                <c:pt idx="2006">
                  <c:v>39.377358490566039</c:v>
                </c:pt>
                <c:pt idx="2007">
                  <c:v>81.673469387755105</c:v>
                </c:pt>
                <c:pt idx="2008">
                  <c:v>44.912280701754383</c:v>
                </c:pt>
                <c:pt idx="2009">
                  <c:v>49.05797101449275</c:v>
                </c:pt>
                <c:pt idx="2010">
                  <c:v>30.666666666666668</c:v>
                </c:pt>
                <c:pt idx="2011">
                  <c:v>61.0625</c:v>
                </c:pt>
                <c:pt idx="2012">
                  <c:v>29</c:v>
                </c:pt>
                <c:pt idx="2013">
                  <c:v>29.62962962962963</c:v>
                </c:pt>
                <c:pt idx="2014">
                  <c:v>143.0952380952381</c:v>
                </c:pt>
                <c:pt idx="2015">
                  <c:v>52.354838709677416</c:v>
                </c:pt>
                <c:pt idx="2016">
                  <c:v>66.666666666666671</c:v>
                </c:pt>
                <c:pt idx="2017">
                  <c:v>126.66666666666667</c:v>
                </c:pt>
                <c:pt idx="2018">
                  <c:v>62.5</c:v>
                </c:pt>
                <c:pt idx="2019">
                  <c:v>35.492957746478872</c:v>
                </c:pt>
                <c:pt idx="2020">
                  <c:v>37.083333333333336</c:v>
                </c:pt>
                <c:pt idx="2021">
                  <c:v>69.333333333333329</c:v>
                </c:pt>
                <c:pt idx="2022">
                  <c:v>17.254901960784313</c:v>
                </c:pt>
                <c:pt idx="2023">
                  <c:v>36.071428571428569</c:v>
                </c:pt>
                <c:pt idx="2024">
                  <c:v>66.470588235294116</c:v>
                </c:pt>
                <c:pt idx="2025">
                  <c:v>56.065989847715734</c:v>
                </c:pt>
                <c:pt idx="2026">
                  <c:v>47.028571428571432</c:v>
                </c:pt>
                <c:pt idx="2027">
                  <c:v>47.666190476190479</c:v>
                </c:pt>
                <c:pt idx="2028">
                  <c:v>88.235294117647058</c:v>
                </c:pt>
                <c:pt idx="2029">
                  <c:v>80.717948717948715</c:v>
                </c:pt>
                <c:pt idx="2030">
                  <c:v>39.487179487179489</c:v>
                </c:pt>
                <c:pt idx="2031">
                  <c:v>84.854166666666671</c:v>
                </c:pt>
                <c:pt idx="2032">
                  <c:v>68.965517241379317</c:v>
                </c:pt>
                <c:pt idx="2033">
                  <c:v>550.04109589041093</c:v>
                </c:pt>
                <c:pt idx="2034">
                  <c:v>97.5</c:v>
                </c:pt>
                <c:pt idx="2035">
                  <c:v>29.411764705882351</c:v>
                </c:pt>
                <c:pt idx="2036">
                  <c:v>57.777777777777779</c:v>
                </c:pt>
                <c:pt idx="2037">
                  <c:v>44.235294117647058</c:v>
                </c:pt>
                <c:pt idx="2038">
                  <c:v>60.909090909090907</c:v>
                </c:pt>
                <c:pt idx="2039">
                  <c:v>68.84210526315789</c:v>
                </c:pt>
                <c:pt idx="2040">
                  <c:v>73.582278481012665</c:v>
                </c:pt>
                <c:pt idx="2041">
                  <c:v>115.02173913043478</c:v>
                </c:pt>
                <c:pt idx="2042">
                  <c:v>110.75</c:v>
                </c:pt>
                <c:pt idx="2043">
                  <c:v>75.5</c:v>
                </c:pt>
                <c:pt idx="2044">
                  <c:v>235.46153846153845</c:v>
                </c:pt>
                <c:pt idx="2045">
                  <c:v>11.363636363636363</c:v>
                </c:pt>
                <c:pt idx="2046">
                  <c:v>92.5</c:v>
                </c:pt>
                <c:pt idx="2047">
                  <c:v>202.85</c:v>
                </c:pt>
                <c:pt idx="2048">
                  <c:v>26</c:v>
                </c:pt>
                <c:pt idx="2049">
                  <c:v>46.05263157894737</c:v>
                </c:pt>
                <c:pt idx="2050">
                  <c:v>51</c:v>
                </c:pt>
                <c:pt idx="2051">
                  <c:v>31.578947368421051</c:v>
                </c:pt>
                <c:pt idx="2052">
                  <c:v>53.363965517241382</c:v>
                </c:pt>
                <c:pt idx="2053">
                  <c:v>36.964285714285715</c:v>
                </c:pt>
                <c:pt idx="2054">
                  <c:v>81.294117647058826</c:v>
                </c:pt>
                <c:pt idx="2055">
                  <c:v>20.083333333333332</c:v>
                </c:pt>
                <c:pt idx="2056">
                  <c:v>88.25</c:v>
                </c:pt>
                <c:pt idx="2057">
                  <c:v>53.438596491228068</c:v>
                </c:pt>
                <c:pt idx="2058">
                  <c:v>39.868421052631582</c:v>
                </c:pt>
                <c:pt idx="2059">
                  <c:v>145.16129032258064</c:v>
                </c:pt>
                <c:pt idx="2060">
                  <c:v>23.333333333333332</c:v>
                </c:pt>
                <c:pt idx="2061">
                  <c:v>64.375</c:v>
                </c:pt>
                <c:pt idx="2062">
                  <c:v>62.052763819095475</c:v>
                </c:pt>
                <c:pt idx="2063">
                  <c:v>66.129032258064512</c:v>
                </c:pt>
                <c:pt idx="2064">
                  <c:v>73.400000000000006</c:v>
                </c:pt>
                <c:pt idx="2065">
                  <c:v>99.5</c:v>
                </c:pt>
                <c:pt idx="2066">
                  <c:v>62.166666666666664</c:v>
                </c:pt>
                <c:pt idx="2067">
                  <c:v>62.328358208955223</c:v>
                </c:pt>
                <c:pt idx="2068">
                  <c:v>58.787878787878789</c:v>
                </c:pt>
                <c:pt idx="2069">
                  <c:v>45.347826086956523</c:v>
                </c:pt>
                <c:pt idx="2070">
                  <c:v>41.944444444444443</c:v>
                </c:pt>
                <c:pt idx="2071">
                  <c:v>59.166666666666664</c:v>
                </c:pt>
                <c:pt idx="2072">
                  <c:v>200.49</c:v>
                </c:pt>
                <c:pt idx="2073">
                  <c:v>83.974358974358978</c:v>
                </c:pt>
                <c:pt idx="2074">
                  <c:v>57.258064516129032</c:v>
                </c:pt>
                <c:pt idx="2075">
                  <c:v>58.064516129032256</c:v>
                </c:pt>
                <c:pt idx="2076">
                  <c:v>186.80291970802921</c:v>
                </c:pt>
                <c:pt idx="2077">
                  <c:v>74.117647058823536</c:v>
                </c:pt>
                <c:pt idx="2078">
                  <c:v>30.714285714285715</c:v>
                </c:pt>
                <c:pt idx="2079">
                  <c:v>62.666666666666664</c:v>
                </c:pt>
                <c:pt idx="2080">
                  <c:v>121.36363636363636</c:v>
                </c:pt>
                <c:pt idx="2081">
                  <c:v>39.743589743589745</c:v>
                </c:pt>
                <c:pt idx="2082">
                  <c:v>72</c:v>
                </c:pt>
                <c:pt idx="2083">
                  <c:v>40.632352941176471</c:v>
                </c:pt>
                <c:pt idx="2084">
                  <c:v>63</c:v>
                </c:pt>
                <c:pt idx="2085">
                  <c:v>33.666666666666664</c:v>
                </c:pt>
                <c:pt idx="2086">
                  <c:v>38.589743589743591</c:v>
                </c:pt>
                <c:pt idx="2087">
                  <c:v>155.95238095238096</c:v>
                </c:pt>
                <c:pt idx="2088">
                  <c:v>43.2</c:v>
                </c:pt>
                <c:pt idx="2089">
                  <c:v>15.148518518518518</c:v>
                </c:pt>
                <c:pt idx="2090">
                  <c:v>83.571428571428569</c:v>
                </c:pt>
                <c:pt idx="2091">
                  <c:v>140</c:v>
                </c:pt>
                <c:pt idx="2092">
                  <c:v>80.869565217391298</c:v>
                </c:pt>
                <c:pt idx="2093">
                  <c:v>53.846153846153847</c:v>
                </c:pt>
                <c:pt idx="2094">
                  <c:v>30.928571428571427</c:v>
                </c:pt>
                <c:pt idx="2095">
                  <c:v>67.962962962962962</c:v>
                </c:pt>
                <c:pt idx="2096">
                  <c:v>27.142857142857142</c:v>
                </c:pt>
                <c:pt idx="2097">
                  <c:v>110.86538461538461</c:v>
                </c:pt>
                <c:pt idx="2098">
                  <c:v>106.84210526315789</c:v>
                </c:pt>
                <c:pt idx="2099">
                  <c:v>105.51546391752578</c:v>
                </c:pt>
                <c:pt idx="2100">
                  <c:v>132.96296296296296</c:v>
                </c:pt>
                <c:pt idx="2101">
                  <c:v>51.916666666666664</c:v>
                </c:pt>
                <c:pt idx="2102">
                  <c:v>310</c:v>
                </c:pt>
                <c:pt idx="2103">
                  <c:v>26.021739130434781</c:v>
                </c:pt>
                <c:pt idx="2104">
                  <c:v>105</c:v>
                </c:pt>
                <c:pt idx="2105">
                  <c:v>86.224999999999994</c:v>
                </c:pt>
                <c:pt idx="2106">
                  <c:v>114.54545454545455</c:v>
                </c:pt>
                <c:pt idx="2107">
                  <c:v>47.657142857142858</c:v>
                </c:pt>
                <c:pt idx="2108">
                  <c:v>72.888888888888886</c:v>
                </c:pt>
                <c:pt idx="2109">
                  <c:v>49.545505617977533</c:v>
                </c:pt>
                <c:pt idx="2110">
                  <c:v>25.4</c:v>
                </c:pt>
                <c:pt idx="2111">
                  <c:v>62.586956521739133</c:v>
                </c:pt>
                <c:pt idx="2112">
                  <c:v>61.060606060606062</c:v>
                </c:pt>
                <c:pt idx="2113">
                  <c:v>99.538461538461533</c:v>
                </c:pt>
                <c:pt idx="2114">
                  <c:v>75</c:v>
                </c:pt>
                <c:pt idx="2115">
                  <c:v>215.25</c:v>
                </c:pt>
                <c:pt idx="2116">
                  <c:v>120.54545454545455</c:v>
                </c:pt>
                <c:pt idx="2117">
                  <c:v>37.666666666666664</c:v>
                </c:pt>
                <c:pt idx="2118">
                  <c:v>172.23333333333332</c:v>
                </c:pt>
                <c:pt idx="2119">
                  <c:v>111.11111111111111</c:v>
                </c:pt>
                <c:pt idx="2120">
                  <c:v>25.464285714285715</c:v>
                </c:pt>
                <c:pt idx="2121">
                  <c:v>267.64705882352939</c:v>
                </c:pt>
                <c:pt idx="2122">
                  <c:v>75.959999999999994</c:v>
                </c:pt>
                <c:pt idx="2123">
                  <c:v>59.03846153846154</c:v>
                </c:pt>
                <c:pt idx="2124">
                  <c:v>50.111022727272733</c:v>
                </c:pt>
                <c:pt idx="2125">
                  <c:v>55.502967032967035</c:v>
                </c:pt>
                <c:pt idx="2126">
                  <c:v>166.66666666666666</c:v>
                </c:pt>
                <c:pt idx="2127">
                  <c:v>47.428571428571431</c:v>
                </c:pt>
                <c:pt idx="2128">
                  <c:v>64.935064935064929</c:v>
                </c:pt>
                <c:pt idx="2129">
                  <c:v>55.555555555555557</c:v>
                </c:pt>
                <c:pt idx="2130">
                  <c:v>74.224299065420567</c:v>
                </c:pt>
                <c:pt idx="2131">
                  <c:v>106.9271875</c:v>
                </c:pt>
                <c:pt idx="2132">
                  <c:v>41.696428571428569</c:v>
                </c:pt>
                <c:pt idx="2133">
                  <c:v>74.243275862068955</c:v>
                </c:pt>
                <c:pt idx="2134">
                  <c:v>73.333333333333329</c:v>
                </c:pt>
                <c:pt idx="2135">
                  <c:v>100</c:v>
                </c:pt>
                <c:pt idx="2136">
                  <c:v>38.421052631578945</c:v>
                </c:pt>
                <c:pt idx="2137">
                  <c:v>166.96969696969697</c:v>
                </c:pt>
                <c:pt idx="2138">
                  <c:v>94.912280701754383</c:v>
                </c:pt>
                <c:pt idx="2139">
                  <c:v>100</c:v>
                </c:pt>
                <c:pt idx="2140">
                  <c:v>143.21428571428572</c:v>
                </c:pt>
                <c:pt idx="2141">
                  <c:v>90.819148936170208</c:v>
                </c:pt>
                <c:pt idx="2142">
                  <c:v>48.542372881355931</c:v>
                </c:pt>
                <c:pt idx="2143">
                  <c:v>70.027777777777771</c:v>
                </c:pt>
                <c:pt idx="2144">
                  <c:v>135.62608695652173</c:v>
                </c:pt>
                <c:pt idx="2145">
                  <c:v>100</c:v>
                </c:pt>
                <c:pt idx="2146">
                  <c:v>94.90384615384616</c:v>
                </c:pt>
                <c:pt idx="2147">
                  <c:v>75.370370370370367</c:v>
                </c:pt>
                <c:pt idx="2148">
                  <c:v>64.458333333333329</c:v>
                </c:pt>
                <c:pt idx="2149">
                  <c:v>115</c:v>
                </c:pt>
                <c:pt idx="2150">
                  <c:v>100.5</c:v>
                </c:pt>
                <c:pt idx="2151">
                  <c:v>93.774647887323937</c:v>
                </c:pt>
                <c:pt idx="2152">
                  <c:v>35.1</c:v>
                </c:pt>
                <c:pt idx="2153">
                  <c:v>41.666666666666664</c:v>
                </c:pt>
                <c:pt idx="2154">
                  <c:v>53.289473684210527</c:v>
                </c:pt>
                <c:pt idx="2155">
                  <c:v>70.230769230769226</c:v>
                </c:pt>
                <c:pt idx="2156">
                  <c:v>43.421052631578945</c:v>
                </c:pt>
                <c:pt idx="2157">
                  <c:v>199.18181818181819</c:v>
                </c:pt>
                <c:pt idx="2158">
                  <c:v>78.518148148148143</c:v>
                </c:pt>
                <c:pt idx="2159">
                  <c:v>61.823529411764703</c:v>
                </c:pt>
                <c:pt idx="2160">
                  <c:v>50.000500000000002</c:v>
                </c:pt>
                <c:pt idx="2161">
                  <c:v>48.339729729729726</c:v>
                </c:pt>
                <c:pt idx="2162">
                  <c:v>107.25</c:v>
                </c:pt>
                <c:pt idx="2163">
                  <c:v>57</c:v>
                </c:pt>
                <c:pt idx="2164">
                  <c:v>40.92307692307692</c:v>
                </c:pt>
                <c:pt idx="2165">
                  <c:v>21.5</c:v>
                </c:pt>
                <c:pt idx="2166">
                  <c:v>79.543478260869563</c:v>
                </c:pt>
                <c:pt idx="2167">
                  <c:v>72.381578947368425</c:v>
                </c:pt>
                <c:pt idx="2168">
                  <c:v>64.634146341463421</c:v>
                </c:pt>
                <c:pt idx="2169">
                  <c:v>38.571428571428569</c:v>
                </c:pt>
                <c:pt idx="2170">
                  <c:v>107.57142857142857</c:v>
                </c:pt>
                <c:pt idx="2171">
                  <c:v>27.5</c:v>
                </c:pt>
                <c:pt idx="2172">
                  <c:v>70.461538461538467</c:v>
                </c:pt>
                <c:pt idx="2173">
                  <c:v>178.57142857142858</c:v>
                </c:pt>
                <c:pt idx="2174">
                  <c:v>62.625</c:v>
                </c:pt>
                <c:pt idx="2175">
                  <c:v>75</c:v>
                </c:pt>
                <c:pt idx="2176">
                  <c:v>58.901111111111113</c:v>
                </c:pt>
                <c:pt idx="2177">
                  <c:v>139.55555555555554</c:v>
                </c:pt>
                <c:pt idx="2178">
                  <c:v>70</c:v>
                </c:pt>
                <c:pt idx="2179">
                  <c:v>57.385964912280699</c:v>
                </c:pt>
                <c:pt idx="2180">
                  <c:v>40</c:v>
                </c:pt>
                <c:pt idx="2181">
                  <c:v>64.285714285714292</c:v>
                </c:pt>
                <c:pt idx="2182">
                  <c:v>120.11764705882354</c:v>
                </c:pt>
                <c:pt idx="2183">
                  <c:v>1008.24</c:v>
                </c:pt>
                <c:pt idx="2184">
                  <c:v>63.28125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FA-4F7B-914F-61D5FE7079D4}"/>
            </c:ext>
          </c:extLst>
        </c:ser>
        <c:ser>
          <c:idx val="1"/>
          <c:order val="1"/>
          <c:tx>
            <c:v>Failed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Sheet11!$B:$B</c:f>
              <c:strCache>
                <c:ptCount val="1244"/>
                <c:pt idx="0">
                  <c:v>backers_count</c:v>
                </c:pt>
                <c:pt idx="1">
                  <c:v>1</c:v>
                </c:pt>
                <c:pt idx="2">
                  <c:v>10</c:v>
                </c:pt>
                <c:pt idx="3">
                  <c:v>7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10</c:v>
                </c:pt>
                <c:pt idx="8">
                  <c:v>10</c:v>
                </c:pt>
                <c:pt idx="9">
                  <c:v>1</c:v>
                </c:pt>
                <c:pt idx="10">
                  <c:v>26</c:v>
                </c:pt>
                <c:pt idx="11">
                  <c:v>7</c:v>
                </c:pt>
                <c:pt idx="12">
                  <c:v>2</c:v>
                </c:pt>
                <c:pt idx="13">
                  <c:v>13</c:v>
                </c:pt>
                <c:pt idx="14">
                  <c:v>4</c:v>
                </c:pt>
                <c:pt idx="15">
                  <c:v>12</c:v>
                </c:pt>
                <c:pt idx="16">
                  <c:v>2</c:v>
                </c:pt>
                <c:pt idx="17">
                  <c:v>10</c:v>
                </c:pt>
                <c:pt idx="18">
                  <c:v>5</c:v>
                </c:pt>
                <c:pt idx="19">
                  <c:v>5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19</c:v>
                </c:pt>
                <c:pt idx="25">
                  <c:v>8</c:v>
                </c:pt>
                <c:pt idx="26">
                  <c:v>6</c:v>
                </c:pt>
                <c:pt idx="27">
                  <c:v>18</c:v>
                </c:pt>
                <c:pt idx="28">
                  <c:v>7</c:v>
                </c:pt>
                <c:pt idx="29">
                  <c:v>8</c:v>
                </c:pt>
                <c:pt idx="30">
                  <c:v>1293</c:v>
                </c:pt>
                <c:pt idx="31">
                  <c:v>17</c:v>
                </c:pt>
                <c:pt idx="32">
                  <c:v>13</c:v>
                </c:pt>
                <c:pt idx="33">
                  <c:v>33</c:v>
                </c:pt>
                <c:pt idx="34">
                  <c:v>12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84</c:v>
                </c:pt>
                <c:pt idx="40">
                  <c:v>38</c:v>
                </c:pt>
                <c:pt idx="41">
                  <c:v>1</c:v>
                </c:pt>
                <c:pt idx="42">
                  <c:v>76</c:v>
                </c:pt>
                <c:pt idx="43">
                  <c:v>3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7</c:v>
                </c:pt>
                <c:pt idx="48">
                  <c:v>5</c:v>
                </c:pt>
                <c:pt idx="49">
                  <c:v>1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12</c:v>
                </c:pt>
                <c:pt idx="54">
                  <c:v>13</c:v>
                </c:pt>
                <c:pt idx="55">
                  <c:v>5</c:v>
                </c:pt>
                <c:pt idx="56">
                  <c:v>2</c:v>
                </c:pt>
                <c:pt idx="57">
                  <c:v>8</c:v>
                </c:pt>
                <c:pt idx="58">
                  <c:v>13</c:v>
                </c:pt>
                <c:pt idx="59">
                  <c:v>5</c:v>
                </c:pt>
                <c:pt idx="60">
                  <c:v>8</c:v>
                </c:pt>
                <c:pt idx="61">
                  <c:v>8</c:v>
                </c:pt>
                <c:pt idx="62">
                  <c:v>2</c:v>
                </c:pt>
                <c:pt idx="63">
                  <c:v>3</c:v>
                </c:pt>
                <c:pt idx="64">
                  <c:v>11</c:v>
                </c:pt>
                <c:pt idx="65">
                  <c:v>1</c:v>
                </c:pt>
                <c:pt idx="66">
                  <c:v>17</c:v>
                </c:pt>
                <c:pt idx="67">
                  <c:v>2</c:v>
                </c:pt>
                <c:pt idx="68">
                  <c:v>1</c:v>
                </c:pt>
                <c:pt idx="69">
                  <c:v>2</c:v>
                </c:pt>
                <c:pt idx="70">
                  <c:v>16</c:v>
                </c:pt>
                <c:pt idx="71">
                  <c:v>1</c:v>
                </c:pt>
                <c:pt idx="72">
                  <c:v>4</c:v>
                </c:pt>
                <c:pt idx="73">
                  <c:v>5</c:v>
                </c:pt>
                <c:pt idx="74">
                  <c:v>7</c:v>
                </c:pt>
                <c:pt idx="75">
                  <c:v>12</c:v>
                </c:pt>
                <c:pt idx="76">
                  <c:v>2</c:v>
                </c:pt>
                <c:pt idx="77">
                  <c:v>5</c:v>
                </c:pt>
                <c:pt idx="78">
                  <c:v>2</c:v>
                </c:pt>
                <c:pt idx="79">
                  <c:v>3</c:v>
                </c:pt>
                <c:pt idx="80">
                  <c:v>49</c:v>
                </c:pt>
                <c:pt idx="81">
                  <c:v>1</c:v>
                </c:pt>
                <c:pt idx="82">
                  <c:v>2</c:v>
                </c:pt>
                <c:pt idx="83">
                  <c:v>11</c:v>
                </c:pt>
                <c:pt idx="84">
                  <c:v>1</c:v>
                </c:pt>
                <c:pt idx="85">
                  <c:v>8</c:v>
                </c:pt>
                <c:pt idx="86">
                  <c:v>5</c:v>
                </c:pt>
                <c:pt idx="87">
                  <c:v>39</c:v>
                </c:pt>
                <c:pt idx="88">
                  <c:v>2</c:v>
                </c:pt>
                <c:pt idx="89">
                  <c:v>170</c:v>
                </c:pt>
                <c:pt idx="90">
                  <c:v>5</c:v>
                </c:pt>
                <c:pt idx="91">
                  <c:v>14</c:v>
                </c:pt>
                <c:pt idx="92">
                  <c:v>1</c:v>
                </c:pt>
                <c:pt idx="93">
                  <c:v>124</c:v>
                </c:pt>
                <c:pt idx="94">
                  <c:v>55</c:v>
                </c:pt>
                <c:pt idx="95">
                  <c:v>140</c:v>
                </c:pt>
                <c:pt idx="96">
                  <c:v>21</c:v>
                </c:pt>
                <c:pt idx="97">
                  <c:v>1</c:v>
                </c:pt>
                <c:pt idx="98">
                  <c:v>147</c:v>
                </c:pt>
                <c:pt idx="99">
                  <c:v>11</c:v>
                </c:pt>
                <c:pt idx="100">
                  <c:v>125</c:v>
                </c:pt>
                <c:pt idx="101">
                  <c:v>1</c:v>
                </c:pt>
                <c:pt idx="102">
                  <c:v>3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6">
                  <c:v>22</c:v>
                </c:pt>
                <c:pt idx="107">
                  <c:v>26</c:v>
                </c:pt>
                <c:pt idx="108">
                  <c:v>4</c:v>
                </c:pt>
                <c:pt idx="109">
                  <c:v>4</c:v>
                </c:pt>
                <c:pt idx="110">
                  <c:v>9</c:v>
                </c:pt>
                <c:pt idx="111">
                  <c:v>5</c:v>
                </c:pt>
                <c:pt idx="112">
                  <c:v>14</c:v>
                </c:pt>
                <c:pt idx="113">
                  <c:v>1</c:v>
                </c:pt>
                <c:pt idx="114">
                  <c:v>10</c:v>
                </c:pt>
                <c:pt idx="115">
                  <c:v>3</c:v>
                </c:pt>
                <c:pt idx="116">
                  <c:v>1</c:v>
                </c:pt>
                <c:pt idx="117">
                  <c:v>5</c:v>
                </c:pt>
                <c:pt idx="118">
                  <c:v>2</c:v>
                </c:pt>
                <c:pt idx="119">
                  <c:v>68</c:v>
                </c:pt>
                <c:pt idx="120">
                  <c:v>3</c:v>
                </c:pt>
                <c:pt idx="121">
                  <c:v>34</c:v>
                </c:pt>
                <c:pt idx="122">
                  <c:v>3</c:v>
                </c:pt>
                <c:pt idx="123">
                  <c:v>70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34</c:v>
                </c:pt>
                <c:pt idx="130">
                  <c:v>2</c:v>
                </c:pt>
                <c:pt idx="131">
                  <c:v>1</c:v>
                </c:pt>
                <c:pt idx="132">
                  <c:v>8</c:v>
                </c:pt>
                <c:pt idx="133">
                  <c:v>4</c:v>
                </c:pt>
                <c:pt idx="134">
                  <c:v>28</c:v>
                </c:pt>
                <c:pt idx="135">
                  <c:v>6</c:v>
                </c:pt>
                <c:pt idx="136">
                  <c:v>22</c:v>
                </c:pt>
                <c:pt idx="137">
                  <c:v>1</c:v>
                </c:pt>
                <c:pt idx="138">
                  <c:v>20</c:v>
                </c:pt>
                <c:pt idx="139">
                  <c:v>1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5</c:v>
                </c:pt>
                <c:pt idx="146">
                  <c:v>1</c:v>
                </c:pt>
                <c:pt idx="147">
                  <c:v>1</c:v>
                </c:pt>
                <c:pt idx="148">
                  <c:v>2</c:v>
                </c:pt>
                <c:pt idx="149">
                  <c:v>9</c:v>
                </c:pt>
                <c:pt idx="150">
                  <c:v>4</c:v>
                </c:pt>
                <c:pt idx="151">
                  <c:v>4</c:v>
                </c:pt>
                <c:pt idx="152">
                  <c:v>1</c:v>
                </c:pt>
                <c:pt idx="153">
                  <c:v>1</c:v>
                </c:pt>
                <c:pt idx="154">
                  <c:v>7</c:v>
                </c:pt>
                <c:pt idx="155">
                  <c:v>5</c:v>
                </c:pt>
                <c:pt idx="156">
                  <c:v>1</c:v>
                </c:pt>
                <c:pt idx="157">
                  <c:v>1</c:v>
                </c:pt>
                <c:pt idx="158">
                  <c:v>2</c:v>
                </c:pt>
                <c:pt idx="159">
                  <c:v>4</c:v>
                </c:pt>
                <c:pt idx="160">
                  <c:v>7</c:v>
                </c:pt>
                <c:pt idx="161">
                  <c:v>2</c:v>
                </c:pt>
                <c:pt idx="162">
                  <c:v>1</c:v>
                </c:pt>
                <c:pt idx="163">
                  <c:v>9</c:v>
                </c:pt>
                <c:pt idx="164">
                  <c:v>2</c:v>
                </c:pt>
                <c:pt idx="165">
                  <c:v>1</c:v>
                </c:pt>
                <c:pt idx="166">
                  <c:v>7</c:v>
                </c:pt>
                <c:pt idx="167">
                  <c:v>2</c:v>
                </c:pt>
                <c:pt idx="168">
                  <c:v>8</c:v>
                </c:pt>
                <c:pt idx="169">
                  <c:v>2</c:v>
                </c:pt>
                <c:pt idx="170">
                  <c:v>2</c:v>
                </c:pt>
                <c:pt idx="171">
                  <c:v>7</c:v>
                </c:pt>
                <c:pt idx="172">
                  <c:v>2</c:v>
                </c:pt>
                <c:pt idx="173">
                  <c:v>18</c:v>
                </c:pt>
                <c:pt idx="174">
                  <c:v>9</c:v>
                </c:pt>
                <c:pt idx="175">
                  <c:v>4</c:v>
                </c:pt>
                <c:pt idx="176">
                  <c:v>7</c:v>
                </c:pt>
                <c:pt idx="177">
                  <c:v>29</c:v>
                </c:pt>
                <c:pt idx="178">
                  <c:v>12</c:v>
                </c:pt>
                <c:pt idx="179">
                  <c:v>4</c:v>
                </c:pt>
                <c:pt idx="180">
                  <c:v>28</c:v>
                </c:pt>
                <c:pt idx="181">
                  <c:v>25</c:v>
                </c:pt>
                <c:pt idx="182">
                  <c:v>28</c:v>
                </c:pt>
                <c:pt idx="183">
                  <c:v>310</c:v>
                </c:pt>
                <c:pt idx="184">
                  <c:v>15</c:v>
                </c:pt>
                <c:pt idx="185">
                  <c:v>215</c:v>
                </c:pt>
                <c:pt idx="186">
                  <c:v>3</c:v>
                </c:pt>
                <c:pt idx="187">
                  <c:v>2</c:v>
                </c:pt>
                <c:pt idx="188">
                  <c:v>26</c:v>
                </c:pt>
                <c:pt idx="189">
                  <c:v>24</c:v>
                </c:pt>
                <c:pt idx="190">
                  <c:v>96</c:v>
                </c:pt>
                <c:pt idx="191">
                  <c:v>17</c:v>
                </c:pt>
                <c:pt idx="192">
                  <c:v>94</c:v>
                </c:pt>
                <c:pt idx="193">
                  <c:v>129</c:v>
                </c:pt>
                <c:pt idx="194">
                  <c:v>1</c:v>
                </c:pt>
                <c:pt idx="195">
                  <c:v>4</c:v>
                </c:pt>
                <c:pt idx="196">
                  <c:v>3</c:v>
                </c:pt>
                <c:pt idx="197">
                  <c:v>135</c:v>
                </c:pt>
                <c:pt idx="198">
                  <c:v>10</c:v>
                </c:pt>
                <c:pt idx="199">
                  <c:v>6</c:v>
                </c:pt>
                <c:pt idx="200">
                  <c:v>36</c:v>
                </c:pt>
                <c:pt idx="201">
                  <c:v>336</c:v>
                </c:pt>
                <c:pt idx="202">
                  <c:v>34</c:v>
                </c:pt>
                <c:pt idx="203">
                  <c:v>10</c:v>
                </c:pt>
                <c:pt idx="204">
                  <c:v>201</c:v>
                </c:pt>
                <c:pt idx="205">
                  <c:v>296</c:v>
                </c:pt>
                <c:pt idx="206">
                  <c:v>7</c:v>
                </c:pt>
                <c:pt idx="207">
                  <c:v>7</c:v>
                </c:pt>
                <c:pt idx="208">
                  <c:v>1</c:v>
                </c:pt>
                <c:pt idx="209">
                  <c:v>114</c:v>
                </c:pt>
                <c:pt idx="210">
                  <c:v>29</c:v>
                </c:pt>
                <c:pt idx="211">
                  <c:v>890</c:v>
                </c:pt>
                <c:pt idx="212">
                  <c:v>31</c:v>
                </c:pt>
                <c:pt idx="213">
                  <c:v>21</c:v>
                </c:pt>
                <c:pt idx="214">
                  <c:v>37</c:v>
                </c:pt>
                <c:pt idx="215">
                  <c:v>7</c:v>
                </c:pt>
                <c:pt idx="216">
                  <c:v>4</c:v>
                </c:pt>
                <c:pt idx="217">
                  <c:v>5</c:v>
                </c:pt>
                <c:pt idx="218">
                  <c:v>456</c:v>
                </c:pt>
                <c:pt idx="219">
                  <c:v>369</c:v>
                </c:pt>
                <c:pt idx="220">
                  <c:v>2</c:v>
                </c:pt>
                <c:pt idx="221">
                  <c:v>338</c:v>
                </c:pt>
                <c:pt idx="222">
                  <c:v>4</c:v>
                </c:pt>
                <c:pt idx="223">
                  <c:v>1</c:v>
                </c:pt>
                <c:pt idx="224">
                  <c:v>28</c:v>
                </c:pt>
                <c:pt idx="225">
                  <c:v>12</c:v>
                </c:pt>
                <c:pt idx="226">
                  <c:v>16</c:v>
                </c:pt>
                <c:pt idx="227">
                  <c:v>4</c:v>
                </c:pt>
                <c:pt idx="228">
                  <c:v>4</c:v>
                </c:pt>
                <c:pt idx="229">
                  <c:v>10</c:v>
                </c:pt>
                <c:pt idx="230">
                  <c:v>6</c:v>
                </c:pt>
                <c:pt idx="231">
                  <c:v>1</c:v>
                </c:pt>
                <c:pt idx="232">
                  <c:v>44</c:v>
                </c:pt>
                <c:pt idx="233">
                  <c:v>3</c:v>
                </c:pt>
                <c:pt idx="234">
                  <c:v>52</c:v>
                </c:pt>
                <c:pt idx="235">
                  <c:v>1</c:v>
                </c:pt>
                <c:pt idx="236">
                  <c:v>1</c:v>
                </c:pt>
                <c:pt idx="237">
                  <c:v>2</c:v>
                </c:pt>
                <c:pt idx="238">
                  <c:v>9</c:v>
                </c:pt>
                <c:pt idx="239">
                  <c:v>5</c:v>
                </c:pt>
                <c:pt idx="240">
                  <c:v>57</c:v>
                </c:pt>
                <c:pt idx="241">
                  <c:v>3</c:v>
                </c:pt>
                <c:pt idx="242">
                  <c:v>1</c:v>
                </c:pt>
                <c:pt idx="243">
                  <c:v>6</c:v>
                </c:pt>
                <c:pt idx="244">
                  <c:v>48</c:v>
                </c:pt>
                <c:pt idx="245">
                  <c:v>2</c:v>
                </c:pt>
                <c:pt idx="246">
                  <c:v>4</c:v>
                </c:pt>
                <c:pt idx="247">
                  <c:v>5</c:v>
                </c:pt>
                <c:pt idx="248">
                  <c:v>79</c:v>
                </c:pt>
                <c:pt idx="249">
                  <c:v>2</c:v>
                </c:pt>
                <c:pt idx="250">
                  <c:v>11</c:v>
                </c:pt>
                <c:pt idx="251">
                  <c:v>11</c:v>
                </c:pt>
                <c:pt idx="252">
                  <c:v>1</c:v>
                </c:pt>
                <c:pt idx="253">
                  <c:v>3</c:v>
                </c:pt>
                <c:pt idx="254">
                  <c:v>5</c:v>
                </c:pt>
                <c:pt idx="255">
                  <c:v>12</c:v>
                </c:pt>
                <c:pt idx="256">
                  <c:v>2</c:v>
                </c:pt>
                <c:pt idx="257">
                  <c:v>5</c:v>
                </c:pt>
                <c:pt idx="258">
                  <c:v>21</c:v>
                </c:pt>
                <c:pt idx="259">
                  <c:v>45</c:v>
                </c:pt>
                <c:pt idx="260">
                  <c:v>29</c:v>
                </c:pt>
                <c:pt idx="261">
                  <c:v>2</c:v>
                </c:pt>
                <c:pt idx="262">
                  <c:v>30</c:v>
                </c:pt>
                <c:pt idx="263">
                  <c:v>8</c:v>
                </c:pt>
                <c:pt idx="264">
                  <c:v>1</c:v>
                </c:pt>
                <c:pt idx="265">
                  <c:v>14</c:v>
                </c:pt>
                <c:pt idx="266">
                  <c:v>24</c:v>
                </c:pt>
                <c:pt idx="267">
                  <c:v>2</c:v>
                </c:pt>
                <c:pt idx="268">
                  <c:v>21</c:v>
                </c:pt>
                <c:pt idx="269">
                  <c:v>7</c:v>
                </c:pt>
                <c:pt idx="270">
                  <c:v>4</c:v>
                </c:pt>
                <c:pt idx="271">
                  <c:v>32</c:v>
                </c:pt>
                <c:pt idx="272">
                  <c:v>4</c:v>
                </c:pt>
                <c:pt idx="273">
                  <c:v>9</c:v>
                </c:pt>
                <c:pt idx="274">
                  <c:v>17</c:v>
                </c:pt>
                <c:pt idx="275">
                  <c:v>5</c:v>
                </c:pt>
                <c:pt idx="276">
                  <c:v>53</c:v>
                </c:pt>
                <c:pt idx="277">
                  <c:v>7</c:v>
                </c:pt>
                <c:pt idx="278">
                  <c:v>72</c:v>
                </c:pt>
                <c:pt idx="279">
                  <c:v>2</c:v>
                </c:pt>
                <c:pt idx="280">
                  <c:v>8</c:v>
                </c:pt>
                <c:pt idx="281">
                  <c:v>2</c:v>
                </c:pt>
                <c:pt idx="282">
                  <c:v>3</c:v>
                </c:pt>
                <c:pt idx="283">
                  <c:v>4</c:v>
                </c:pt>
                <c:pt idx="284">
                  <c:v>3</c:v>
                </c:pt>
                <c:pt idx="285">
                  <c:v>6</c:v>
                </c:pt>
                <c:pt idx="286">
                  <c:v>8</c:v>
                </c:pt>
                <c:pt idx="287">
                  <c:v>5</c:v>
                </c:pt>
                <c:pt idx="288">
                  <c:v>2</c:v>
                </c:pt>
                <c:pt idx="289">
                  <c:v>24</c:v>
                </c:pt>
                <c:pt idx="290">
                  <c:v>9</c:v>
                </c:pt>
                <c:pt idx="291">
                  <c:v>1</c:v>
                </c:pt>
                <c:pt idx="292">
                  <c:v>10</c:v>
                </c:pt>
                <c:pt idx="293">
                  <c:v>1</c:v>
                </c:pt>
                <c:pt idx="294">
                  <c:v>20</c:v>
                </c:pt>
                <c:pt idx="295">
                  <c:v>30</c:v>
                </c:pt>
                <c:pt idx="296">
                  <c:v>6</c:v>
                </c:pt>
                <c:pt idx="297">
                  <c:v>15</c:v>
                </c:pt>
                <c:pt idx="298">
                  <c:v>5</c:v>
                </c:pt>
                <c:pt idx="299">
                  <c:v>28</c:v>
                </c:pt>
                <c:pt idx="300">
                  <c:v>5</c:v>
                </c:pt>
                <c:pt idx="301">
                  <c:v>7</c:v>
                </c:pt>
                <c:pt idx="302">
                  <c:v>30</c:v>
                </c:pt>
                <c:pt idx="303">
                  <c:v>2</c:v>
                </c:pt>
                <c:pt idx="304">
                  <c:v>30</c:v>
                </c:pt>
                <c:pt idx="305">
                  <c:v>2</c:v>
                </c:pt>
                <c:pt idx="306">
                  <c:v>2</c:v>
                </c:pt>
                <c:pt idx="307">
                  <c:v>1</c:v>
                </c:pt>
                <c:pt idx="308">
                  <c:v>2</c:v>
                </c:pt>
                <c:pt idx="309">
                  <c:v>14</c:v>
                </c:pt>
                <c:pt idx="310">
                  <c:v>31</c:v>
                </c:pt>
                <c:pt idx="311">
                  <c:v>16</c:v>
                </c:pt>
                <c:pt idx="312">
                  <c:v>12</c:v>
                </c:pt>
                <c:pt idx="313">
                  <c:v>96</c:v>
                </c:pt>
                <c:pt idx="314">
                  <c:v>16</c:v>
                </c:pt>
                <c:pt idx="315">
                  <c:v>5</c:v>
                </c:pt>
                <c:pt idx="316">
                  <c:v>8</c:v>
                </c:pt>
                <c:pt idx="317">
                  <c:v>7</c:v>
                </c:pt>
                <c:pt idx="318">
                  <c:v>24</c:v>
                </c:pt>
                <c:pt idx="319">
                  <c:v>121</c:v>
                </c:pt>
                <c:pt idx="320">
                  <c:v>196</c:v>
                </c:pt>
                <c:pt idx="321">
                  <c:v>5</c:v>
                </c:pt>
                <c:pt idx="322">
                  <c:v>73</c:v>
                </c:pt>
                <c:pt idx="323">
                  <c:v>93</c:v>
                </c:pt>
                <c:pt idx="324">
                  <c:v>17</c:v>
                </c:pt>
                <c:pt idx="325">
                  <c:v>7</c:v>
                </c:pt>
                <c:pt idx="326">
                  <c:v>17</c:v>
                </c:pt>
                <c:pt idx="327">
                  <c:v>171</c:v>
                </c:pt>
                <c:pt idx="328">
                  <c:v>188</c:v>
                </c:pt>
                <c:pt idx="329">
                  <c:v>110</c:v>
                </c:pt>
                <c:pt idx="330">
                  <c:v>37</c:v>
                </c:pt>
                <c:pt idx="331">
                  <c:v>9</c:v>
                </c:pt>
                <c:pt idx="332">
                  <c:v>29</c:v>
                </c:pt>
                <c:pt idx="333">
                  <c:v>6</c:v>
                </c:pt>
                <c:pt idx="334">
                  <c:v>30</c:v>
                </c:pt>
                <c:pt idx="335">
                  <c:v>81</c:v>
                </c:pt>
                <c:pt idx="336">
                  <c:v>4</c:v>
                </c:pt>
                <c:pt idx="337">
                  <c:v>11</c:v>
                </c:pt>
                <c:pt idx="338">
                  <c:v>14</c:v>
                </c:pt>
                <c:pt idx="339">
                  <c:v>5</c:v>
                </c:pt>
                <c:pt idx="340">
                  <c:v>45</c:v>
                </c:pt>
                <c:pt idx="341">
                  <c:v>8</c:v>
                </c:pt>
                <c:pt idx="342">
                  <c:v>3</c:v>
                </c:pt>
                <c:pt idx="343">
                  <c:v>24</c:v>
                </c:pt>
                <c:pt idx="344">
                  <c:v>18</c:v>
                </c:pt>
                <c:pt idx="345">
                  <c:v>12</c:v>
                </c:pt>
                <c:pt idx="346">
                  <c:v>123</c:v>
                </c:pt>
                <c:pt idx="347">
                  <c:v>96</c:v>
                </c:pt>
                <c:pt idx="348">
                  <c:v>31</c:v>
                </c:pt>
                <c:pt idx="349">
                  <c:v>4</c:v>
                </c:pt>
                <c:pt idx="350">
                  <c:v>3</c:v>
                </c:pt>
                <c:pt idx="351">
                  <c:v>179</c:v>
                </c:pt>
                <c:pt idx="352">
                  <c:v>3</c:v>
                </c:pt>
                <c:pt idx="353">
                  <c:v>23</c:v>
                </c:pt>
                <c:pt idx="354">
                  <c:v>23</c:v>
                </c:pt>
                <c:pt idx="355">
                  <c:v>41</c:v>
                </c:pt>
                <c:pt idx="356">
                  <c:v>32</c:v>
                </c:pt>
                <c:pt idx="357">
                  <c:v>2</c:v>
                </c:pt>
                <c:pt idx="358">
                  <c:v>7</c:v>
                </c:pt>
                <c:pt idx="359">
                  <c:v>4</c:v>
                </c:pt>
                <c:pt idx="360">
                  <c:v>196</c:v>
                </c:pt>
                <c:pt idx="361">
                  <c:v>11</c:v>
                </c:pt>
                <c:pt idx="362">
                  <c:v>9</c:v>
                </c:pt>
                <c:pt idx="363">
                  <c:v>5</c:v>
                </c:pt>
                <c:pt idx="364">
                  <c:v>8</c:v>
                </c:pt>
                <c:pt idx="365">
                  <c:v>229</c:v>
                </c:pt>
                <c:pt idx="366">
                  <c:v>40</c:v>
                </c:pt>
                <c:pt idx="367">
                  <c:v>123</c:v>
                </c:pt>
                <c:pt idx="368">
                  <c:v>5</c:v>
                </c:pt>
                <c:pt idx="369">
                  <c:v>148</c:v>
                </c:pt>
                <c:pt idx="370">
                  <c:v>10</c:v>
                </c:pt>
                <c:pt idx="371">
                  <c:v>4</c:v>
                </c:pt>
                <c:pt idx="372">
                  <c:v>21</c:v>
                </c:pt>
                <c:pt idx="373">
                  <c:v>2</c:v>
                </c:pt>
                <c:pt idx="374">
                  <c:v>4</c:v>
                </c:pt>
                <c:pt idx="375">
                  <c:v>1</c:v>
                </c:pt>
                <c:pt idx="376">
                  <c:v>30</c:v>
                </c:pt>
                <c:pt idx="377">
                  <c:v>3</c:v>
                </c:pt>
                <c:pt idx="378">
                  <c:v>975</c:v>
                </c:pt>
                <c:pt idx="379">
                  <c:v>167</c:v>
                </c:pt>
                <c:pt idx="380">
                  <c:v>5</c:v>
                </c:pt>
                <c:pt idx="381">
                  <c:v>18</c:v>
                </c:pt>
                <c:pt idx="382">
                  <c:v>98</c:v>
                </c:pt>
                <c:pt idx="383">
                  <c:v>4</c:v>
                </c:pt>
                <c:pt idx="384">
                  <c:v>3</c:v>
                </c:pt>
                <c:pt idx="385">
                  <c:v>1</c:v>
                </c:pt>
                <c:pt idx="386">
                  <c:v>9</c:v>
                </c:pt>
                <c:pt idx="387">
                  <c:v>2</c:v>
                </c:pt>
                <c:pt idx="388">
                  <c:v>147</c:v>
                </c:pt>
                <c:pt idx="389">
                  <c:v>49</c:v>
                </c:pt>
                <c:pt idx="390">
                  <c:v>1</c:v>
                </c:pt>
                <c:pt idx="391">
                  <c:v>2</c:v>
                </c:pt>
                <c:pt idx="392">
                  <c:v>7</c:v>
                </c:pt>
                <c:pt idx="393">
                  <c:v>4</c:v>
                </c:pt>
                <c:pt idx="394">
                  <c:v>27</c:v>
                </c:pt>
                <c:pt idx="395">
                  <c:v>94</c:v>
                </c:pt>
                <c:pt idx="396">
                  <c:v>29</c:v>
                </c:pt>
                <c:pt idx="397">
                  <c:v>7</c:v>
                </c:pt>
                <c:pt idx="398">
                  <c:v>22</c:v>
                </c:pt>
                <c:pt idx="399">
                  <c:v>1</c:v>
                </c:pt>
                <c:pt idx="400">
                  <c:v>10</c:v>
                </c:pt>
                <c:pt idx="401">
                  <c:v>6</c:v>
                </c:pt>
                <c:pt idx="402">
                  <c:v>24</c:v>
                </c:pt>
                <c:pt idx="403">
                  <c:v>15</c:v>
                </c:pt>
                <c:pt idx="404">
                  <c:v>37</c:v>
                </c:pt>
                <c:pt idx="405">
                  <c:v>20</c:v>
                </c:pt>
                <c:pt idx="406">
                  <c:v>7</c:v>
                </c:pt>
                <c:pt idx="407">
                  <c:v>21</c:v>
                </c:pt>
                <c:pt idx="408">
                  <c:v>3</c:v>
                </c:pt>
                <c:pt idx="409">
                  <c:v>11</c:v>
                </c:pt>
                <c:pt idx="410">
                  <c:v>1</c:v>
                </c:pt>
                <c:pt idx="411">
                  <c:v>312</c:v>
                </c:pt>
                <c:pt idx="412">
                  <c:v>1</c:v>
                </c:pt>
                <c:pt idx="413">
                  <c:v>3</c:v>
                </c:pt>
                <c:pt idx="414">
                  <c:v>4</c:v>
                </c:pt>
                <c:pt idx="415">
                  <c:v>10</c:v>
                </c:pt>
                <c:pt idx="416">
                  <c:v>8</c:v>
                </c:pt>
                <c:pt idx="417">
                  <c:v>3</c:v>
                </c:pt>
                <c:pt idx="418">
                  <c:v>1</c:v>
                </c:pt>
                <c:pt idx="419">
                  <c:v>5</c:v>
                </c:pt>
                <c:pt idx="420">
                  <c:v>3</c:v>
                </c:pt>
                <c:pt idx="421">
                  <c:v>7</c:v>
                </c:pt>
                <c:pt idx="422">
                  <c:v>2</c:v>
                </c:pt>
                <c:pt idx="423">
                  <c:v>23</c:v>
                </c:pt>
                <c:pt idx="424">
                  <c:v>1</c:v>
                </c:pt>
                <c:pt idx="425">
                  <c:v>2</c:v>
                </c:pt>
                <c:pt idx="426">
                  <c:v>3</c:v>
                </c:pt>
                <c:pt idx="427">
                  <c:v>13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6</c:v>
                </c:pt>
                <c:pt idx="432">
                  <c:v>39</c:v>
                </c:pt>
                <c:pt idx="433">
                  <c:v>4</c:v>
                </c:pt>
                <c:pt idx="434">
                  <c:v>1</c:v>
                </c:pt>
                <c:pt idx="435">
                  <c:v>8</c:v>
                </c:pt>
                <c:pt idx="436">
                  <c:v>1</c:v>
                </c:pt>
                <c:pt idx="437">
                  <c:v>12</c:v>
                </c:pt>
                <c:pt idx="438">
                  <c:v>3</c:v>
                </c:pt>
                <c:pt idx="439">
                  <c:v>2</c:v>
                </c:pt>
                <c:pt idx="440">
                  <c:v>6</c:v>
                </c:pt>
                <c:pt idx="441">
                  <c:v>15</c:v>
                </c:pt>
                <c:pt idx="442">
                  <c:v>1</c:v>
                </c:pt>
                <c:pt idx="443">
                  <c:v>3</c:v>
                </c:pt>
                <c:pt idx="444">
                  <c:v>8</c:v>
                </c:pt>
                <c:pt idx="445">
                  <c:v>3</c:v>
                </c:pt>
                <c:pt idx="446">
                  <c:v>3</c:v>
                </c:pt>
                <c:pt idx="447">
                  <c:v>19</c:v>
                </c:pt>
                <c:pt idx="448">
                  <c:v>2</c:v>
                </c:pt>
                <c:pt idx="449">
                  <c:v>25</c:v>
                </c:pt>
                <c:pt idx="450">
                  <c:v>8</c:v>
                </c:pt>
                <c:pt idx="451">
                  <c:v>16</c:v>
                </c:pt>
                <c:pt idx="452">
                  <c:v>3</c:v>
                </c:pt>
                <c:pt idx="453">
                  <c:v>3</c:v>
                </c:pt>
                <c:pt idx="454">
                  <c:v>2</c:v>
                </c:pt>
                <c:pt idx="455">
                  <c:v>1</c:v>
                </c:pt>
                <c:pt idx="456">
                  <c:v>1</c:v>
                </c:pt>
                <c:pt idx="457">
                  <c:v>19</c:v>
                </c:pt>
                <c:pt idx="458">
                  <c:v>9</c:v>
                </c:pt>
                <c:pt idx="459">
                  <c:v>1</c:v>
                </c:pt>
                <c:pt idx="460">
                  <c:v>1</c:v>
                </c:pt>
                <c:pt idx="461">
                  <c:v>5</c:v>
                </c:pt>
                <c:pt idx="462">
                  <c:v>85</c:v>
                </c:pt>
                <c:pt idx="463">
                  <c:v>3</c:v>
                </c:pt>
                <c:pt idx="464">
                  <c:v>4</c:v>
                </c:pt>
                <c:pt idx="465">
                  <c:v>3</c:v>
                </c:pt>
                <c:pt idx="466">
                  <c:v>5</c:v>
                </c:pt>
                <c:pt idx="467">
                  <c:v>17</c:v>
                </c:pt>
                <c:pt idx="468">
                  <c:v>3</c:v>
                </c:pt>
                <c:pt idx="469">
                  <c:v>2</c:v>
                </c:pt>
                <c:pt idx="470">
                  <c:v>6</c:v>
                </c:pt>
                <c:pt idx="471">
                  <c:v>1</c:v>
                </c:pt>
                <c:pt idx="472">
                  <c:v>3</c:v>
                </c:pt>
                <c:pt idx="473">
                  <c:v>13</c:v>
                </c:pt>
                <c:pt idx="474">
                  <c:v>1</c:v>
                </c:pt>
                <c:pt idx="475">
                  <c:v>1</c:v>
                </c:pt>
                <c:pt idx="476">
                  <c:v>9</c:v>
                </c:pt>
                <c:pt idx="477">
                  <c:v>2</c:v>
                </c:pt>
                <c:pt idx="478">
                  <c:v>1</c:v>
                </c:pt>
                <c:pt idx="479">
                  <c:v>10</c:v>
                </c:pt>
                <c:pt idx="480">
                  <c:v>3</c:v>
                </c:pt>
                <c:pt idx="481">
                  <c:v>2</c:v>
                </c:pt>
                <c:pt idx="482">
                  <c:v>2</c:v>
                </c:pt>
                <c:pt idx="483">
                  <c:v>1</c:v>
                </c:pt>
                <c:pt idx="484">
                  <c:v>14</c:v>
                </c:pt>
                <c:pt idx="485">
                  <c:v>4</c:v>
                </c:pt>
                <c:pt idx="486">
                  <c:v>3</c:v>
                </c:pt>
                <c:pt idx="487">
                  <c:v>5</c:v>
                </c:pt>
                <c:pt idx="488">
                  <c:v>47</c:v>
                </c:pt>
                <c:pt idx="489">
                  <c:v>10</c:v>
                </c:pt>
                <c:pt idx="490">
                  <c:v>11</c:v>
                </c:pt>
                <c:pt idx="491">
                  <c:v>2</c:v>
                </c:pt>
                <c:pt idx="492">
                  <c:v>2</c:v>
                </c:pt>
                <c:pt idx="493">
                  <c:v>22</c:v>
                </c:pt>
                <c:pt idx="494">
                  <c:v>8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3</c:v>
                </c:pt>
                <c:pt idx="499">
                  <c:v>1</c:v>
                </c:pt>
                <c:pt idx="500">
                  <c:v>6</c:v>
                </c:pt>
                <c:pt idx="501">
                  <c:v>1</c:v>
                </c:pt>
                <c:pt idx="502">
                  <c:v>2</c:v>
                </c:pt>
                <c:pt idx="503">
                  <c:v>3</c:v>
                </c:pt>
                <c:pt idx="504">
                  <c:v>3</c:v>
                </c:pt>
                <c:pt idx="505">
                  <c:v>6</c:v>
                </c:pt>
                <c:pt idx="506">
                  <c:v>19</c:v>
                </c:pt>
                <c:pt idx="507">
                  <c:v>1</c:v>
                </c:pt>
                <c:pt idx="508">
                  <c:v>2</c:v>
                </c:pt>
                <c:pt idx="509">
                  <c:v>11</c:v>
                </c:pt>
                <c:pt idx="510">
                  <c:v>1</c:v>
                </c:pt>
                <c:pt idx="511">
                  <c:v>3</c:v>
                </c:pt>
                <c:pt idx="512">
                  <c:v>1</c:v>
                </c:pt>
                <c:pt idx="513">
                  <c:v>15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11</c:v>
                </c:pt>
                <c:pt idx="519">
                  <c:v>1</c:v>
                </c:pt>
                <c:pt idx="520">
                  <c:v>6</c:v>
                </c:pt>
                <c:pt idx="521">
                  <c:v>7</c:v>
                </c:pt>
                <c:pt idx="522">
                  <c:v>16</c:v>
                </c:pt>
                <c:pt idx="523">
                  <c:v>12</c:v>
                </c:pt>
                <c:pt idx="524">
                  <c:v>1</c:v>
                </c:pt>
                <c:pt idx="525">
                  <c:v>3</c:v>
                </c:pt>
                <c:pt idx="526">
                  <c:v>1</c:v>
                </c:pt>
                <c:pt idx="527">
                  <c:v>4</c:v>
                </c:pt>
                <c:pt idx="528">
                  <c:v>1</c:v>
                </c:pt>
                <c:pt idx="529">
                  <c:v>3</c:v>
                </c:pt>
                <c:pt idx="530">
                  <c:v>1</c:v>
                </c:pt>
                <c:pt idx="531">
                  <c:v>12</c:v>
                </c:pt>
                <c:pt idx="532">
                  <c:v>1</c:v>
                </c:pt>
                <c:pt idx="533">
                  <c:v>2</c:v>
                </c:pt>
                <c:pt idx="534">
                  <c:v>92</c:v>
                </c:pt>
                <c:pt idx="535">
                  <c:v>3</c:v>
                </c:pt>
                <c:pt idx="536">
                  <c:v>10</c:v>
                </c:pt>
                <c:pt idx="537">
                  <c:v>7</c:v>
                </c:pt>
                <c:pt idx="538">
                  <c:v>3</c:v>
                </c:pt>
                <c:pt idx="539">
                  <c:v>1</c:v>
                </c:pt>
                <c:pt idx="540">
                  <c:v>9</c:v>
                </c:pt>
                <c:pt idx="541">
                  <c:v>2</c:v>
                </c:pt>
                <c:pt idx="542">
                  <c:v>1</c:v>
                </c:pt>
                <c:pt idx="543">
                  <c:v>2</c:v>
                </c:pt>
                <c:pt idx="544">
                  <c:v>11</c:v>
                </c:pt>
                <c:pt idx="545">
                  <c:v>9</c:v>
                </c:pt>
                <c:pt idx="546">
                  <c:v>4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17</c:v>
                </c:pt>
                <c:pt idx="551">
                  <c:v>2</c:v>
                </c:pt>
                <c:pt idx="552">
                  <c:v>3</c:v>
                </c:pt>
                <c:pt idx="553">
                  <c:v>41</c:v>
                </c:pt>
                <c:pt idx="554">
                  <c:v>2</c:v>
                </c:pt>
                <c:pt idx="555">
                  <c:v>3</c:v>
                </c:pt>
                <c:pt idx="556">
                  <c:v>8</c:v>
                </c:pt>
                <c:pt idx="557">
                  <c:v>1</c:v>
                </c:pt>
                <c:pt idx="558">
                  <c:v>3</c:v>
                </c:pt>
                <c:pt idx="559">
                  <c:v>4</c:v>
                </c:pt>
                <c:pt idx="560">
                  <c:v>9</c:v>
                </c:pt>
                <c:pt idx="561">
                  <c:v>16</c:v>
                </c:pt>
                <c:pt idx="562">
                  <c:v>1</c:v>
                </c:pt>
                <c:pt idx="563">
                  <c:v>7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15</c:v>
                </c:pt>
                <c:pt idx="568">
                  <c:v>1</c:v>
                </c:pt>
                <c:pt idx="569">
                  <c:v>1</c:v>
                </c:pt>
                <c:pt idx="570">
                  <c:v>39</c:v>
                </c:pt>
                <c:pt idx="571">
                  <c:v>103</c:v>
                </c:pt>
                <c:pt idx="572">
                  <c:v>39</c:v>
                </c:pt>
                <c:pt idx="573">
                  <c:v>15</c:v>
                </c:pt>
                <c:pt idx="574">
                  <c:v>22</c:v>
                </c:pt>
                <c:pt idx="575">
                  <c:v>92</c:v>
                </c:pt>
                <c:pt idx="576">
                  <c:v>25</c:v>
                </c:pt>
                <c:pt idx="577">
                  <c:v>19</c:v>
                </c:pt>
                <c:pt idx="578">
                  <c:v>19</c:v>
                </c:pt>
                <c:pt idx="579">
                  <c:v>13</c:v>
                </c:pt>
                <c:pt idx="580">
                  <c:v>124</c:v>
                </c:pt>
                <c:pt idx="581">
                  <c:v>4</c:v>
                </c:pt>
                <c:pt idx="582">
                  <c:v>10</c:v>
                </c:pt>
                <c:pt idx="583">
                  <c:v>15</c:v>
                </c:pt>
                <c:pt idx="584">
                  <c:v>38</c:v>
                </c:pt>
                <c:pt idx="585">
                  <c:v>152</c:v>
                </c:pt>
                <c:pt idx="586">
                  <c:v>24</c:v>
                </c:pt>
                <c:pt idx="587">
                  <c:v>76</c:v>
                </c:pt>
                <c:pt idx="588">
                  <c:v>185</c:v>
                </c:pt>
                <c:pt idx="589">
                  <c:v>33</c:v>
                </c:pt>
                <c:pt idx="590">
                  <c:v>108</c:v>
                </c:pt>
                <c:pt idx="591">
                  <c:v>29</c:v>
                </c:pt>
                <c:pt idx="592">
                  <c:v>24</c:v>
                </c:pt>
                <c:pt idx="593">
                  <c:v>4</c:v>
                </c:pt>
                <c:pt idx="594">
                  <c:v>4</c:v>
                </c:pt>
                <c:pt idx="595">
                  <c:v>15</c:v>
                </c:pt>
                <c:pt idx="596">
                  <c:v>4</c:v>
                </c:pt>
                <c:pt idx="597">
                  <c:v>139</c:v>
                </c:pt>
                <c:pt idx="598">
                  <c:v>2</c:v>
                </c:pt>
                <c:pt idx="599">
                  <c:v>18</c:v>
                </c:pt>
                <c:pt idx="600">
                  <c:v>81</c:v>
                </c:pt>
                <c:pt idx="601">
                  <c:v>86</c:v>
                </c:pt>
                <c:pt idx="602">
                  <c:v>140</c:v>
                </c:pt>
                <c:pt idx="603">
                  <c:v>37</c:v>
                </c:pt>
                <c:pt idx="604">
                  <c:v>6</c:v>
                </c:pt>
                <c:pt idx="605">
                  <c:v>113</c:v>
                </c:pt>
                <c:pt idx="606">
                  <c:v>37</c:v>
                </c:pt>
                <c:pt idx="607">
                  <c:v>18</c:v>
                </c:pt>
                <c:pt idx="608">
                  <c:v>75</c:v>
                </c:pt>
                <c:pt idx="609">
                  <c:v>52</c:v>
                </c:pt>
                <c:pt idx="610">
                  <c:v>122</c:v>
                </c:pt>
                <c:pt idx="611">
                  <c:v>8</c:v>
                </c:pt>
                <c:pt idx="612">
                  <c:v>8</c:v>
                </c:pt>
                <c:pt idx="613">
                  <c:v>96</c:v>
                </c:pt>
                <c:pt idx="614">
                  <c:v>9</c:v>
                </c:pt>
                <c:pt idx="615">
                  <c:v>2</c:v>
                </c:pt>
                <c:pt idx="616">
                  <c:v>26</c:v>
                </c:pt>
                <c:pt idx="617">
                  <c:v>23</c:v>
                </c:pt>
                <c:pt idx="618">
                  <c:v>140</c:v>
                </c:pt>
                <c:pt idx="619">
                  <c:v>6</c:v>
                </c:pt>
                <c:pt idx="620">
                  <c:v>100</c:v>
                </c:pt>
                <c:pt idx="621">
                  <c:v>4</c:v>
                </c:pt>
                <c:pt idx="622">
                  <c:v>8</c:v>
                </c:pt>
                <c:pt idx="623">
                  <c:v>16</c:v>
                </c:pt>
                <c:pt idx="624">
                  <c:v>2</c:v>
                </c:pt>
                <c:pt idx="625">
                  <c:v>48</c:v>
                </c:pt>
                <c:pt idx="626">
                  <c:v>2</c:v>
                </c:pt>
                <c:pt idx="627">
                  <c:v>2</c:v>
                </c:pt>
                <c:pt idx="628">
                  <c:v>1</c:v>
                </c:pt>
                <c:pt idx="629">
                  <c:v>17</c:v>
                </c:pt>
                <c:pt idx="630">
                  <c:v>11</c:v>
                </c:pt>
                <c:pt idx="631">
                  <c:v>95</c:v>
                </c:pt>
                <c:pt idx="632">
                  <c:v>13</c:v>
                </c:pt>
                <c:pt idx="633">
                  <c:v>2</c:v>
                </c:pt>
                <c:pt idx="634">
                  <c:v>2</c:v>
                </c:pt>
                <c:pt idx="635">
                  <c:v>3</c:v>
                </c:pt>
                <c:pt idx="636">
                  <c:v>2</c:v>
                </c:pt>
                <c:pt idx="637">
                  <c:v>24</c:v>
                </c:pt>
                <c:pt idx="638">
                  <c:v>25</c:v>
                </c:pt>
                <c:pt idx="639">
                  <c:v>3</c:v>
                </c:pt>
                <c:pt idx="640">
                  <c:v>41</c:v>
                </c:pt>
                <c:pt idx="641">
                  <c:v>2</c:v>
                </c:pt>
                <c:pt idx="642">
                  <c:v>4</c:v>
                </c:pt>
                <c:pt idx="643">
                  <c:v>99</c:v>
                </c:pt>
                <c:pt idx="644">
                  <c:v>4</c:v>
                </c:pt>
                <c:pt idx="645">
                  <c:v>4</c:v>
                </c:pt>
                <c:pt idx="646">
                  <c:v>38</c:v>
                </c:pt>
                <c:pt idx="647">
                  <c:v>285</c:v>
                </c:pt>
                <c:pt idx="648">
                  <c:v>1</c:v>
                </c:pt>
                <c:pt idx="649">
                  <c:v>42</c:v>
                </c:pt>
                <c:pt idx="650">
                  <c:v>26</c:v>
                </c:pt>
                <c:pt idx="651">
                  <c:v>2</c:v>
                </c:pt>
                <c:pt idx="652">
                  <c:v>4</c:v>
                </c:pt>
                <c:pt idx="653">
                  <c:v>6</c:v>
                </c:pt>
                <c:pt idx="654">
                  <c:v>70</c:v>
                </c:pt>
                <c:pt idx="655">
                  <c:v>9</c:v>
                </c:pt>
                <c:pt idx="656">
                  <c:v>8</c:v>
                </c:pt>
                <c:pt idx="657">
                  <c:v>105</c:v>
                </c:pt>
                <c:pt idx="658">
                  <c:v>12</c:v>
                </c:pt>
                <c:pt idx="659">
                  <c:v>16</c:v>
                </c:pt>
                <c:pt idx="660">
                  <c:v>7</c:v>
                </c:pt>
                <c:pt idx="661">
                  <c:v>4</c:v>
                </c:pt>
                <c:pt idx="662">
                  <c:v>1</c:v>
                </c:pt>
                <c:pt idx="663">
                  <c:v>28</c:v>
                </c:pt>
                <c:pt idx="664">
                  <c:v>1</c:v>
                </c:pt>
                <c:pt idx="665">
                  <c:v>1</c:v>
                </c:pt>
                <c:pt idx="666">
                  <c:v>5</c:v>
                </c:pt>
                <c:pt idx="667">
                  <c:v>3</c:v>
                </c:pt>
                <c:pt idx="668">
                  <c:v>2</c:v>
                </c:pt>
                <c:pt idx="669">
                  <c:v>3</c:v>
                </c:pt>
                <c:pt idx="670">
                  <c:v>3</c:v>
                </c:pt>
                <c:pt idx="671">
                  <c:v>7</c:v>
                </c:pt>
                <c:pt idx="672">
                  <c:v>25</c:v>
                </c:pt>
                <c:pt idx="673">
                  <c:v>10</c:v>
                </c:pt>
                <c:pt idx="674">
                  <c:v>3</c:v>
                </c:pt>
                <c:pt idx="675">
                  <c:v>5</c:v>
                </c:pt>
                <c:pt idx="676">
                  <c:v>5</c:v>
                </c:pt>
                <c:pt idx="677">
                  <c:v>27</c:v>
                </c:pt>
                <c:pt idx="678">
                  <c:v>2</c:v>
                </c:pt>
                <c:pt idx="679">
                  <c:v>236</c:v>
                </c:pt>
                <c:pt idx="680">
                  <c:v>1</c:v>
                </c:pt>
                <c:pt idx="681">
                  <c:v>12</c:v>
                </c:pt>
                <c:pt idx="682">
                  <c:v>4</c:v>
                </c:pt>
                <c:pt idx="683">
                  <c:v>3</c:v>
                </c:pt>
                <c:pt idx="684">
                  <c:v>99</c:v>
                </c:pt>
                <c:pt idx="685">
                  <c:v>3</c:v>
                </c:pt>
                <c:pt idx="686">
                  <c:v>3</c:v>
                </c:pt>
                <c:pt idx="687">
                  <c:v>22</c:v>
                </c:pt>
                <c:pt idx="688">
                  <c:v>4</c:v>
                </c:pt>
                <c:pt idx="689">
                  <c:v>534</c:v>
                </c:pt>
                <c:pt idx="690">
                  <c:v>12</c:v>
                </c:pt>
                <c:pt idx="691">
                  <c:v>56</c:v>
                </c:pt>
                <c:pt idx="692">
                  <c:v>11</c:v>
                </c:pt>
                <c:pt idx="693">
                  <c:v>12</c:v>
                </c:pt>
                <c:pt idx="694">
                  <c:v>5</c:v>
                </c:pt>
                <c:pt idx="695">
                  <c:v>24</c:v>
                </c:pt>
                <c:pt idx="696">
                  <c:v>89</c:v>
                </c:pt>
                <c:pt idx="697">
                  <c:v>1</c:v>
                </c:pt>
                <c:pt idx="698">
                  <c:v>55</c:v>
                </c:pt>
                <c:pt idx="699">
                  <c:v>2</c:v>
                </c:pt>
                <c:pt idx="700">
                  <c:v>4</c:v>
                </c:pt>
                <c:pt idx="701">
                  <c:v>6</c:v>
                </c:pt>
                <c:pt idx="702">
                  <c:v>4</c:v>
                </c:pt>
                <c:pt idx="703">
                  <c:v>4</c:v>
                </c:pt>
                <c:pt idx="704">
                  <c:v>2</c:v>
                </c:pt>
                <c:pt idx="705">
                  <c:v>5</c:v>
                </c:pt>
                <c:pt idx="706">
                  <c:v>83</c:v>
                </c:pt>
                <c:pt idx="707">
                  <c:v>57</c:v>
                </c:pt>
                <c:pt idx="708">
                  <c:v>311</c:v>
                </c:pt>
                <c:pt idx="709">
                  <c:v>2</c:v>
                </c:pt>
                <c:pt idx="710">
                  <c:v>16</c:v>
                </c:pt>
                <c:pt idx="711">
                  <c:v>9</c:v>
                </c:pt>
                <c:pt idx="712">
                  <c:v>1</c:v>
                </c:pt>
                <c:pt idx="713">
                  <c:v>12</c:v>
                </c:pt>
                <c:pt idx="714">
                  <c:v>20</c:v>
                </c:pt>
                <c:pt idx="715">
                  <c:v>16</c:v>
                </c:pt>
                <c:pt idx="716">
                  <c:v>33</c:v>
                </c:pt>
                <c:pt idx="717">
                  <c:v>2</c:v>
                </c:pt>
                <c:pt idx="718">
                  <c:v>6</c:v>
                </c:pt>
                <c:pt idx="719">
                  <c:v>3</c:v>
                </c:pt>
                <c:pt idx="720">
                  <c:v>3</c:v>
                </c:pt>
                <c:pt idx="721">
                  <c:v>13</c:v>
                </c:pt>
                <c:pt idx="722">
                  <c:v>6</c:v>
                </c:pt>
                <c:pt idx="723">
                  <c:v>1</c:v>
                </c:pt>
                <c:pt idx="724">
                  <c:v>5</c:v>
                </c:pt>
                <c:pt idx="725">
                  <c:v>36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9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4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4</c:v>
                </c:pt>
                <c:pt idx="739">
                  <c:v>2</c:v>
                </c:pt>
                <c:pt idx="740">
                  <c:v>1</c:v>
                </c:pt>
                <c:pt idx="741">
                  <c:v>2</c:v>
                </c:pt>
                <c:pt idx="742">
                  <c:v>7</c:v>
                </c:pt>
                <c:pt idx="743">
                  <c:v>5</c:v>
                </c:pt>
                <c:pt idx="744">
                  <c:v>2</c:v>
                </c:pt>
                <c:pt idx="745">
                  <c:v>28</c:v>
                </c:pt>
                <c:pt idx="746">
                  <c:v>2</c:v>
                </c:pt>
                <c:pt idx="747">
                  <c:v>4</c:v>
                </c:pt>
                <c:pt idx="748">
                  <c:v>12</c:v>
                </c:pt>
                <c:pt idx="749">
                  <c:v>33</c:v>
                </c:pt>
                <c:pt idx="750">
                  <c:v>4</c:v>
                </c:pt>
                <c:pt idx="751">
                  <c:v>11</c:v>
                </c:pt>
                <c:pt idx="752">
                  <c:v>1</c:v>
                </c:pt>
                <c:pt idx="753">
                  <c:v>5</c:v>
                </c:pt>
                <c:pt idx="754">
                  <c:v>1</c:v>
                </c:pt>
                <c:pt idx="755">
                  <c:v>1</c:v>
                </c:pt>
                <c:pt idx="756">
                  <c:v>6</c:v>
                </c:pt>
                <c:pt idx="757">
                  <c:v>8</c:v>
                </c:pt>
                <c:pt idx="758">
                  <c:v>1</c:v>
                </c:pt>
                <c:pt idx="759">
                  <c:v>2</c:v>
                </c:pt>
                <c:pt idx="760">
                  <c:v>1</c:v>
                </c:pt>
                <c:pt idx="761">
                  <c:v>1</c:v>
                </c:pt>
                <c:pt idx="762">
                  <c:v>19</c:v>
                </c:pt>
                <c:pt idx="763">
                  <c:v>27</c:v>
                </c:pt>
                <c:pt idx="764">
                  <c:v>7</c:v>
                </c:pt>
                <c:pt idx="765">
                  <c:v>14</c:v>
                </c:pt>
                <c:pt idx="766">
                  <c:v>5</c:v>
                </c:pt>
                <c:pt idx="767">
                  <c:v>30</c:v>
                </c:pt>
                <c:pt idx="768">
                  <c:v>1</c:v>
                </c:pt>
                <c:pt idx="769">
                  <c:v>60</c:v>
                </c:pt>
                <c:pt idx="770">
                  <c:v>84</c:v>
                </c:pt>
                <c:pt idx="771">
                  <c:v>47</c:v>
                </c:pt>
                <c:pt idx="772">
                  <c:v>66</c:v>
                </c:pt>
                <c:pt idx="773">
                  <c:v>171</c:v>
                </c:pt>
                <c:pt idx="774">
                  <c:v>29</c:v>
                </c:pt>
                <c:pt idx="775">
                  <c:v>9</c:v>
                </c:pt>
                <c:pt idx="776">
                  <c:v>27</c:v>
                </c:pt>
                <c:pt idx="777">
                  <c:v>2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20</c:v>
                </c:pt>
                <c:pt idx="782">
                  <c:v>3</c:v>
                </c:pt>
                <c:pt idx="783">
                  <c:v>4</c:v>
                </c:pt>
                <c:pt idx="784">
                  <c:v>1</c:v>
                </c:pt>
                <c:pt idx="785">
                  <c:v>14</c:v>
                </c:pt>
                <c:pt idx="786">
                  <c:v>1</c:v>
                </c:pt>
                <c:pt idx="787">
                  <c:v>118</c:v>
                </c:pt>
                <c:pt idx="788">
                  <c:v>2</c:v>
                </c:pt>
                <c:pt idx="789">
                  <c:v>1</c:v>
                </c:pt>
                <c:pt idx="790">
                  <c:v>3</c:v>
                </c:pt>
                <c:pt idx="791">
                  <c:v>1</c:v>
                </c:pt>
                <c:pt idx="792">
                  <c:v>3</c:v>
                </c:pt>
                <c:pt idx="793">
                  <c:v>38</c:v>
                </c:pt>
                <c:pt idx="794">
                  <c:v>52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18</c:v>
                </c:pt>
                <c:pt idx="799">
                  <c:v>22</c:v>
                </c:pt>
                <c:pt idx="800">
                  <c:v>49</c:v>
                </c:pt>
                <c:pt idx="801">
                  <c:v>19</c:v>
                </c:pt>
                <c:pt idx="802">
                  <c:v>4</c:v>
                </c:pt>
                <c:pt idx="803">
                  <c:v>4</c:v>
                </c:pt>
                <c:pt idx="804">
                  <c:v>2</c:v>
                </c:pt>
                <c:pt idx="805">
                  <c:v>14</c:v>
                </c:pt>
                <c:pt idx="806">
                  <c:v>8</c:v>
                </c:pt>
                <c:pt idx="807">
                  <c:v>15</c:v>
                </c:pt>
                <c:pt idx="808">
                  <c:v>33</c:v>
                </c:pt>
                <c:pt idx="809">
                  <c:v>2</c:v>
                </c:pt>
                <c:pt idx="810">
                  <c:v>6</c:v>
                </c:pt>
                <c:pt idx="811">
                  <c:v>2</c:v>
                </c:pt>
                <c:pt idx="812">
                  <c:v>4</c:v>
                </c:pt>
                <c:pt idx="813">
                  <c:v>1</c:v>
                </c:pt>
                <c:pt idx="814">
                  <c:v>3</c:v>
                </c:pt>
                <c:pt idx="815">
                  <c:v>4</c:v>
                </c:pt>
                <c:pt idx="816">
                  <c:v>4</c:v>
                </c:pt>
                <c:pt idx="817">
                  <c:v>3</c:v>
                </c:pt>
                <c:pt idx="818">
                  <c:v>34</c:v>
                </c:pt>
                <c:pt idx="819">
                  <c:v>2</c:v>
                </c:pt>
                <c:pt idx="820">
                  <c:v>33</c:v>
                </c:pt>
                <c:pt idx="821">
                  <c:v>1</c:v>
                </c:pt>
                <c:pt idx="822">
                  <c:v>13</c:v>
                </c:pt>
                <c:pt idx="823">
                  <c:v>2</c:v>
                </c:pt>
                <c:pt idx="824">
                  <c:v>36</c:v>
                </c:pt>
                <c:pt idx="825">
                  <c:v>1</c:v>
                </c:pt>
                <c:pt idx="826">
                  <c:v>15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39</c:v>
                </c:pt>
                <c:pt idx="831">
                  <c:v>3</c:v>
                </c:pt>
                <c:pt idx="832">
                  <c:v>1</c:v>
                </c:pt>
                <c:pt idx="833">
                  <c:v>13</c:v>
                </c:pt>
                <c:pt idx="834">
                  <c:v>6</c:v>
                </c:pt>
                <c:pt idx="835">
                  <c:v>14</c:v>
                </c:pt>
                <c:pt idx="836">
                  <c:v>5</c:v>
                </c:pt>
                <c:pt idx="837">
                  <c:v>6</c:v>
                </c:pt>
                <c:pt idx="838">
                  <c:v>15</c:v>
                </c:pt>
                <c:pt idx="839">
                  <c:v>1</c:v>
                </c:pt>
                <c:pt idx="840">
                  <c:v>9</c:v>
                </c:pt>
                <c:pt idx="841">
                  <c:v>3</c:v>
                </c:pt>
                <c:pt idx="842">
                  <c:v>3</c:v>
                </c:pt>
                <c:pt idx="843">
                  <c:v>1</c:v>
                </c:pt>
                <c:pt idx="844">
                  <c:v>3</c:v>
                </c:pt>
                <c:pt idx="845">
                  <c:v>2</c:v>
                </c:pt>
                <c:pt idx="846">
                  <c:v>10</c:v>
                </c:pt>
                <c:pt idx="847">
                  <c:v>60</c:v>
                </c:pt>
                <c:pt idx="848">
                  <c:v>5</c:v>
                </c:pt>
                <c:pt idx="849">
                  <c:v>9</c:v>
                </c:pt>
                <c:pt idx="850">
                  <c:v>13</c:v>
                </c:pt>
                <c:pt idx="851">
                  <c:v>8</c:v>
                </c:pt>
                <c:pt idx="852">
                  <c:v>3</c:v>
                </c:pt>
                <c:pt idx="853">
                  <c:v>3</c:v>
                </c:pt>
                <c:pt idx="854">
                  <c:v>6</c:v>
                </c:pt>
                <c:pt idx="855">
                  <c:v>4</c:v>
                </c:pt>
                <c:pt idx="856">
                  <c:v>1</c:v>
                </c:pt>
                <c:pt idx="857">
                  <c:v>29</c:v>
                </c:pt>
                <c:pt idx="858">
                  <c:v>4</c:v>
                </c:pt>
                <c:pt idx="859">
                  <c:v>5</c:v>
                </c:pt>
                <c:pt idx="860">
                  <c:v>4</c:v>
                </c:pt>
                <c:pt idx="861">
                  <c:v>5</c:v>
                </c:pt>
                <c:pt idx="862">
                  <c:v>1</c:v>
                </c:pt>
                <c:pt idx="863">
                  <c:v>1</c:v>
                </c:pt>
                <c:pt idx="864">
                  <c:v>14</c:v>
                </c:pt>
                <c:pt idx="865">
                  <c:v>3</c:v>
                </c:pt>
                <c:pt idx="866">
                  <c:v>10</c:v>
                </c:pt>
                <c:pt idx="867">
                  <c:v>17</c:v>
                </c:pt>
                <c:pt idx="868">
                  <c:v>2</c:v>
                </c:pt>
                <c:pt idx="869">
                  <c:v>4</c:v>
                </c:pt>
                <c:pt idx="870">
                  <c:v>12</c:v>
                </c:pt>
                <c:pt idx="871">
                  <c:v>3</c:v>
                </c:pt>
                <c:pt idx="872">
                  <c:v>12</c:v>
                </c:pt>
                <c:pt idx="873">
                  <c:v>7</c:v>
                </c:pt>
                <c:pt idx="874">
                  <c:v>2</c:v>
                </c:pt>
                <c:pt idx="875">
                  <c:v>1</c:v>
                </c:pt>
                <c:pt idx="876">
                  <c:v>4</c:v>
                </c:pt>
                <c:pt idx="877">
                  <c:v>4</c:v>
                </c:pt>
                <c:pt idx="878">
                  <c:v>17</c:v>
                </c:pt>
                <c:pt idx="879">
                  <c:v>7</c:v>
                </c:pt>
                <c:pt idx="880">
                  <c:v>2</c:v>
                </c:pt>
                <c:pt idx="881">
                  <c:v>5</c:v>
                </c:pt>
                <c:pt idx="882">
                  <c:v>1</c:v>
                </c:pt>
                <c:pt idx="883">
                  <c:v>1</c:v>
                </c:pt>
                <c:pt idx="884">
                  <c:v>14</c:v>
                </c:pt>
                <c:pt idx="885">
                  <c:v>26</c:v>
                </c:pt>
                <c:pt idx="886">
                  <c:v>2</c:v>
                </c:pt>
                <c:pt idx="887">
                  <c:v>1</c:v>
                </c:pt>
                <c:pt idx="888">
                  <c:v>3</c:v>
                </c:pt>
                <c:pt idx="889">
                  <c:v>7</c:v>
                </c:pt>
                <c:pt idx="890">
                  <c:v>9</c:v>
                </c:pt>
                <c:pt idx="891">
                  <c:v>20</c:v>
                </c:pt>
                <c:pt idx="892">
                  <c:v>6</c:v>
                </c:pt>
                <c:pt idx="893">
                  <c:v>13</c:v>
                </c:pt>
                <c:pt idx="894">
                  <c:v>1</c:v>
                </c:pt>
                <c:pt idx="895">
                  <c:v>202</c:v>
                </c:pt>
                <c:pt idx="896">
                  <c:v>1</c:v>
                </c:pt>
                <c:pt idx="897">
                  <c:v>2</c:v>
                </c:pt>
                <c:pt idx="898">
                  <c:v>13</c:v>
                </c:pt>
                <c:pt idx="899">
                  <c:v>9</c:v>
                </c:pt>
                <c:pt idx="900">
                  <c:v>2</c:v>
                </c:pt>
                <c:pt idx="901">
                  <c:v>35</c:v>
                </c:pt>
                <c:pt idx="902">
                  <c:v>2</c:v>
                </c:pt>
                <c:pt idx="903">
                  <c:v>3</c:v>
                </c:pt>
                <c:pt idx="904">
                  <c:v>1</c:v>
                </c:pt>
                <c:pt idx="905">
                  <c:v>3</c:v>
                </c:pt>
                <c:pt idx="906">
                  <c:v>11</c:v>
                </c:pt>
                <c:pt idx="907">
                  <c:v>6</c:v>
                </c:pt>
                <c:pt idx="908">
                  <c:v>67</c:v>
                </c:pt>
                <c:pt idx="909">
                  <c:v>23</c:v>
                </c:pt>
                <c:pt idx="910">
                  <c:v>72</c:v>
                </c:pt>
                <c:pt idx="911">
                  <c:v>2</c:v>
                </c:pt>
                <c:pt idx="912">
                  <c:v>15</c:v>
                </c:pt>
                <c:pt idx="913">
                  <c:v>1</c:v>
                </c:pt>
                <c:pt idx="914">
                  <c:v>2</c:v>
                </c:pt>
                <c:pt idx="915">
                  <c:v>7</c:v>
                </c:pt>
                <c:pt idx="916">
                  <c:v>16</c:v>
                </c:pt>
                <c:pt idx="917">
                  <c:v>117</c:v>
                </c:pt>
                <c:pt idx="918">
                  <c:v>2</c:v>
                </c:pt>
                <c:pt idx="919">
                  <c:v>7</c:v>
                </c:pt>
                <c:pt idx="920">
                  <c:v>3</c:v>
                </c:pt>
                <c:pt idx="921">
                  <c:v>20</c:v>
                </c:pt>
                <c:pt idx="922">
                  <c:v>50</c:v>
                </c:pt>
                <c:pt idx="923">
                  <c:v>2</c:v>
                </c:pt>
                <c:pt idx="924">
                  <c:v>3</c:v>
                </c:pt>
                <c:pt idx="925">
                  <c:v>27</c:v>
                </c:pt>
                <c:pt idx="926">
                  <c:v>7</c:v>
                </c:pt>
                <c:pt idx="927">
                  <c:v>5</c:v>
                </c:pt>
                <c:pt idx="928">
                  <c:v>3</c:v>
                </c:pt>
                <c:pt idx="929">
                  <c:v>6</c:v>
                </c:pt>
                <c:pt idx="930">
                  <c:v>9</c:v>
                </c:pt>
                <c:pt idx="931">
                  <c:v>3</c:v>
                </c:pt>
                <c:pt idx="932">
                  <c:v>2</c:v>
                </c:pt>
                <c:pt idx="933">
                  <c:v>3</c:v>
                </c:pt>
                <c:pt idx="934">
                  <c:v>45</c:v>
                </c:pt>
                <c:pt idx="935">
                  <c:v>9</c:v>
                </c:pt>
                <c:pt idx="936">
                  <c:v>9</c:v>
                </c:pt>
                <c:pt idx="937">
                  <c:v>21</c:v>
                </c:pt>
                <c:pt idx="938">
                  <c:v>17</c:v>
                </c:pt>
                <c:pt idx="939">
                  <c:v>1</c:v>
                </c:pt>
                <c:pt idx="940">
                  <c:v>1</c:v>
                </c:pt>
                <c:pt idx="941">
                  <c:v>14</c:v>
                </c:pt>
                <c:pt idx="942">
                  <c:v>42</c:v>
                </c:pt>
                <c:pt idx="943">
                  <c:v>27</c:v>
                </c:pt>
                <c:pt idx="944">
                  <c:v>5</c:v>
                </c:pt>
                <c:pt idx="945">
                  <c:v>13</c:v>
                </c:pt>
                <c:pt idx="946">
                  <c:v>12</c:v>
                </c:pt>
                <c:pt idx="947">
                  <c:v>90</c:v>
                </c:pt>
                <c:pt idx="948">
                  <c:v>2</c:v>
                </c:pt>
                <c:pt idx="949">
                  <c:v>5</c:v>
                </c:pt>
                <c:pt idx="950">
                  <c:v>31</c:v>
                </c:pt>
                <c:pt idx="951">
                  <c:v>4</c:v>
                </c:pt>
                <c:pt idx="952">
                  <c:v>29</c:v>
                </c:pt>
                <c:pt idx="953">
                  <c:v>2</c:v>
                </c:pt>
                <c:pt idx="954">
                  <c:v>114</c:v>
                </c:pt>
                <c:pt idx="955">
                  <c:v>1</c:v>
                </c:pt>
                <c:pt idx="956">
                  <c:v>76</c:v>
                </c:pt>
                <c:pt idx="957">
                  <c:v>9</c:v>
                </c:pt>
                <c:pt idx="958">
                  <c:v>37</c:v>
                </c:pt>
                <c:pt idx="959">
                  <c:v>1</c:v>
                </c:pt>
                <c:pt idx="960">
                  <c:v>10</c:v>
                </c:pt>
                <c:pt idx="961">
                  <c:v>1</c:v>
                </c:pt>
                <c:pt idx="962">
                  <c:v>2</c:v>
                </c:pt>
                <c:pt idx="963">
                  <c:v>1</c:v>
                </c:pt>
                <c:pt idx="964">
                  <c:v>10</c:v>
                </c:pt>
                <c:pt idx="965">
                  <c:v>9</c:v>
                </c:pt>
                <c:pt idx="966">
                  <c:v>19</c:v>
                </c:pt>
                <c:pt idx="967">
                  <c:v>4</c:v>
                </c:pt>
                <c:pt idx="968">
                  <c:v>8</c:v>
                </c:pt>
                <c:pt idx="969">
                  <c:v>24</c:v>
                </c:pt>
                <c:pt idx="970">
                  <c:v>39</c:v>
                </c:pt>
                <c:pt idx="971">
                  <c:v>6</c:v>
                </c:pt>
                <c:pt idx="972">
                  <c:v>4</c:v>
                </c:pt>
                <c:pt idx="973">
                  <c:v>3</c:v>
                </c:pt>
                <c:pt idx="974">
                  <c:v>53</c:v>
                </c:pt>
                <c:pt idx="975">
                  <c:v>1</c:v>
                </c:pt>
                <c:pt idx="976">
                  <c:v>2</c:v>
                </c:pt>
                <c:pt idx="977">
                  <c:v>25</c:v>
                </c:pt>
                <c:pt idx="978">
                  <c:v>6</c:v>
                </c:pt>
                <c:pt idx="979">
                  <c:v>12</c:v>
                </c:pt>
                <c:pt idx="980">
                  <c:v>36</c:v>
                </c:pt>
                <c:pt idx="981">
                  <c:v>2</c:v>
                </c:pt>
                <c:pt idx="982">
                  <c:v>1</c:v>
                </c:pt>
                <c:pt idx="983">
                  <c:v>59</c:v>
                </c:pt>
                <c:pt idx="984">
                  <c:v>1</c:v>
                </c:pt>
                <c:pt idx="985">
                  <c:v>31</c:v>
                </c:pt>
                <c:pt idx="986">
                  <c:v>18</c:v>
                </c:pt>
                <c:pt idx="987">
                  <c:v>10</c:v>
                </c:pt>
                <c:pt idx="988">
                  <c:v>14</c:v>
                </c:pt>
                <c:pt idx="989">
                  <c:v>2</c:v>
                </c:pt>
                <c:pt idx="990">
                  <c:v>1</c:v>
                </c:pt>
                <c:pt idx="991">
                  <c:v>3</c:v>
                </c:pt>
                <c:pt idx="992">
                  <c:v>2</c:v>
                </c:pt>
                <c:pt idx="993">
                  <c:v>12</c:v>
                </c:pt>
                <c:pt idx="994">
                  <c:v>1</c:v>
                </c:pt>
                <c:pt idx="995">
                  <c:v>8</c:v>
                </c:pt>
                <c:pt idx="996">
                  <c:v>2</c:v>
                </c:pt>
                <c:pt idx="997">
                  <c:v>31</c:v>
                </c:pt>
                <c:pt idx="998">
                  <c:v>5</c:v>
                </c:pt>
                <c:pt idx="999">
                  <c:v>1</c:v>
                </c:pt>
                <c:pt idx="1000">
                  <c:v>12</c:v>
                </c:pt>
                <c:pt idx="1001">
                  <c:v>4</c:v>
                </c:pt>
                <c:pt idx="1002">
                  <c:v>7</c:v>
                </c:pt>
                <c:pt idx="1003">
                  <c:v>2</c:v>
                </c:pt>
                <c:pt idx="1004">
                  <c:v>1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14</c:v>
                </c:pt>
                <c:pt idx="1009">
                  <c:v>4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2</c:v>
                </c:pt>
                <c:pt idx="1016">
                  <c:v>24</c:v>
                </c:pt>
                <c:pt idx="1017">
                  <c:v>1</c:v>
                </c:pt>
                <c:pt idx="1018">
                  <c:v>2</c:v>
                </c:pt>
                <c:pt idx="1019">
                  <c:v>1</c:v>
                </c:pt>
                <c:pt idx="1020">
                  <c:v>37</c:v>
                </c:pt>
                <c:pt idx="1021">
                  <c:v>5</c:v>
                </c:pt>
                <c:pt idx="1022">
                  <c:v>4</c:v>
                </c:pt>
                <c:pt idx="1023">
                  <c:v>16</c:v>
                </c:pt>
                <c:pt idx="1024">
                  <c:v>9</c:v>
                </c:pt>
                <c:pt idx="1025">
                  <c:v>40</c:v>
                </c:pt>
                <c:pt idx="1026">
                  <c:v>2</c:v>
                </c:pt>
                <c:pt idx="1027">
                  <c:v>1</c:v>
                </c:pt>
                <c:pt idx="1028">
                  <c:v>9</c:v>
                </c:pt>
                <c:pt idx="1029">
                  <c:v>34</c:v>
                </c:pt>
                <c:pt idx="1030">
                  <c:v>23</c:v>
                </c:pt>
                <c:pt idx="1031">
                  <c:v>19</c:v>
                </c:pt>
                <c:pt idx="1032">
                  <c:v>50</c:v>
                </c:pt>
                <c:pt idx="1033">
                  <c:v>12</c:v>
                </c:pt>
                <c:pt idx="1034">
                  <c:v>8</c:v>
                </c:pt>
                <c:pt idx="1035">
                  <c:v>9</c:v>
                </c:pt>
                <c:pt idx="1036">
                  <c:v>43</c:v>
                </c:pt>
                <c:pt idx="1037">
                  <c:v>28</c:v>
                </c:pt>
                <c:pt idx="1038">
                  <c:v>4</c:v>
                </c:pt>
                <c:pt idx="1039">
                  <c:v>24</c:v>
                </c:pt>
                <c:pt idx="1040">
                  <c:v>2</c:v>
                </c:pt>
                <c:pt idx="1041">
                  <c:v>2</c:v>
                </c:pt>
                <c:pt idx="1042">
                  <c:v>20</c:v>
                </c:pt>
                <c:pt idx="1043">
                  <c:v>1</c:v>
                </c:pt>
                <c:pt idx="1044">
                  <c:v>1</c:v>
                </c:pt>
                <c:pt idx="1045">
                  <c:v>4</c:v>
                </c:pt>
                <c:pt idx="1046">
                  <c:v>1</c:v>
                </c:pt>
                <c:pt idx="1047">
                  <c:v>1</c:v>
                </c:pt>
                <c:pt idx="1048">
                  <c:v>13</c:v>
                </c:pt>
                <c:pt idx="1049">
                  <c:v>1</c:v>
                </c:pt>
                <c:pt idx="1050">
                  <c:v>1</c:v>
                </c:pt>
                <c:pt idx="1051">
                  <c:v>3</c:v>
                </c:pt>
                <c:pt idx="1052">
                  <c:v>14</c:v>
                </c:pt>
                <c:pt idx="1053">
                  <c:v>2</c:v>
                </c:pt>
                <c:pt idx="1054">
                  <c:v>5</c:v>
                </c:pt>
                <c:pt idx="1055">
                  <c:v>14</c:v>
                </c:pt>
                <c:pt idx="1056">
                  <c:v>9</c:v>
                </c:pt>
                <c:pt idx="1057">
                  <c:v>8</c:v>
                </c:pt>
                <c:pt idx="1058">
                  <c:v>7</c:v>
                </c:pt>
                <c:pt idx="1059">
                  <c:v>84</c:v>
                </c:pt>
                <c:pt idx="1060">
                  <c:v>11</c:v>
                </c:pt>
                <c:pt idx="1061">
                  <c:v>1</c:v>
                </c:pt>
                <c:pt idx="1062">
                  <c:v>4</c:v>
                </c:pt>
                <c:pt idx="1063">
                  <c:v>10</c:v>
                </c:pt>
                <c:pt idx="1064">
                  <c:v>16</c:v>
                </c:pt>
                <c:pt idx="1065">
                  <c:v>2</c:v>
                </c:pt>
                <c:pt idx="1066">
                  <c:v>5</c:v>
                </c:pt>
                <c:pt idx="1067">
                  <c:v>1</c:v>
                </c:pt>
                <c:pt idx="1068">
                  <c:v>31</c:v>
                </c:pt>
                <c:pt idx="1069">
                  <c:v>2</c:v>
                </c:pt>
                <c:pt idx="1070">
                  <c:v>7</c:v>
                </c:pt>
                <c:pt idx="1071">
                  <c:v>16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36</c:v>
                </c:pt>
                <c:pt idx="1077">
                  <c:v>1</c:v>
                </c:pt>
                <c:pt idx="1078">
                  <c:v>7</c:v>
                </c:pt>
                <c:pt idx="1079">
                  <c:v>27</c:v>
                </c:pt>
                <c:pt idx="1080">
                  <c:v>1</c:v>
                </c:pt>
                <c:pt idx="1081">
                  <c:v>1</c:v>
                </c:pt>
                <c:pt idx="1082">
                  <c:v>3</c:v>
                </c:pt>
                <c:pt idx="1083">
                  <c:v>3</c:v>
                </c:pt>
                <c:pt idx="1084">
                  <c:v>3</c:v>
                </c:pt>
                <c:pt idx="1085">
                  <c:v>6</c:v>
                </c:pt>
                <c:pt idx="1086">
                  <c:v>17</c:v>
                </c:pt>
                <c:pt idx="1087">
                  <c:v>40</c:v>
                </c:pt>
                <c:pt idx="1088">
                  <c:v>3</c:v>
                </c:pt>
                <c:pt idx="1089">
                  <c:v>1</c:v>
                </c:pt>
                <c:pt idx="1090">
                  <c:v>2</c:v>
                </c:pt>
                <c:pt idx="1091">
                  <c:v>7</c:v>
                </c:pt>
                <c:pt idx="1092">
                  <c:v>14</c:v>
                </c:pt>
                <c:pt idx="1093">
                  <c:v>1</c:v>
                </c:pt>
                <c:pt idx="1094">
                  <c:v>12</c:v>
                </c:pt>
                <c:pt idx="1095">
                  <c:v>12</c:v>
                </c:pt>
                <c:pt idx="1096">
                  <c:v>23</c:v>
                </c:pt>
                <c:pt idx="1097">
                  <c:v>10</c:v>
                </c:pt>
                <c:pt idx="1098">
                  <c:v>5</c:v>
                </c:pt>
                <c:pt idx="1099">
                  <c:v>1</c:v>
                </c:pt>
                <c:pt idx="1100">
                  <c:v>2</c:v>
                </c:pt>
                <c:pt idx="1101">
                  <c:v>2</c:v>
                </c:pt>
                <c:pt idx="1102">
                  <c:v>13</c:v>
                </c:pt>
                <c:pt idx="1103">
                  <c:v>1</c:v>
                </c:pt>
                <c:pt idx="1104">
                  <c:v>5</c:v>
                </c:pt>
                <c:pt idx="1105">
                  <c:v>2</c:v>
                </c:pt>
                <c:pt idx="1106">
                  <c:v>32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8</c:v>
                </c:pt>
                <c:pt idx="1111">
                  <c:v>1</c:v>
                </c:pt>
                <c:pt idx="1112">
                  <c:v>16</c:v>
                </c:pt>
                <c:pt idx="1113">
                  <c:v>12</c:v>
                </c:pt>
                <c:pt idx="1114">
                  <c:v>4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4</c:v>
                </c:pt>
                <c:pt idx="1119">
                  <c:v>2</c:v>
                </c:pt>
                <c:pt idx="1120">
                  <c:v>10</c:v>
                </c:pt>
                <c:pt idx="1121">
                  <c:v>11</c:v>
                </c:pt>
                <c:pt idx="1122">
                  <c:v>6</c:v>
                </c:pt>
                <c:pt idx="1123">
                  <c:v>2</c:v>
                </c:pt>
                <c:pt idx="1124">
                  <c:v>6</c:v>
                </c:pt>
                <c:pt idx="1125">
                  <c:v>8</c:v>
                </c:pt>
                <c:pt idx="1126">
                  <c:v>37</c:v>
                </c:pt>
                <c:pt idx="1127">
                  <c:v>11</c:v>
                </c:pt>
                <c:pt idx="1128">
                  <c:v>10</c:v>
                </c:pt>
                <c:pt idx="1129">
                  <c:v>6</c:v>
                </c:pt>
                <c:pt idx="1130">
                  <c:v>8</c:v>
                </c:pt>
                <c:pt idx="1131">
                  <c:v>6</c:v>
                </c:pt>
                <c:pt idx="1132">
                  <c:v>7</c:v>
                </c:pt>
                <c:pt idx="1133">
                  <c:v>7</c:v>
                </c:pt>
                <c:pt idx="1134">
                  <c:v>5</c:v>
                </c:pt>
                <c:pt idx="1135">
                  <c:v>46</c:v>
                </c:pt>
                <c:pt idx="1136">
                  <c:v>10</c:v>
                </c:pt>
                <c:pt idx="1137">
                  <c:v>19</c:v>
                </c:pt>
                <c:pt idx="1138">
                  <c:v>13</c:v>
                </c:pt>
                <c:pt idx="1139">
                  <c:v>13</c:v>
                </c:pt>
                <c:pt idx="1140">
                  <c:v>4</c:v>
                </c:pt>
                <c:pt idx="1141">
                  <c:v>3</c:v>
                </c:pt>
                <c:pt idx="1142">
                  <c:v>1</c:v>
                </c:pt>
                <c:pt idx="1143">
                  <c:v>9</c:v>
                </c:pt>
                <c:pt idx="1144">
                  <c:v>1</c:v>
                </c:pt>
                <c:pt idx="1145">
                  <c:v>1</c:v>
                </c:pt>
                <c:pt idx="1146">
                  <c:v>4</c:v>
                </c:pt>
                <c:pt idx="1147">
                  <c:v>17</c:v>
                </c:pt>
                <c:pt idx="1148">
                  <c:v>12</c:v>
                </c:pt>
                <c:pt idx="1149">
                  <c:v>14</c:v>
                </c:pt>
                <c:pt idx="1150">
                  <c:v>1</c:v>
                </c:pt>
                <c:pt idx="1151">
                  <c:v>14</c:v>
                </c:pt>
                <c:pt idx="1152">
                  <c:v>4</c:v>
                </c:pt>
                <c:pt idx="1153">
                  <c:v>2</c:v>
                </c:pt>
                <c:pt idx="1154">
                  <c:v>1</c:v>
                </c:pt>
                <c:pt idx="1155">
                  <c:v>2</c:v>
                </c:pt>
                <c:pt idx="1156">
                  <c:v>1</c:v>
                </c:pt>
                <c:pt idx="1157">
                  <c:v>1</c:v>
                </c:pt>
                <c:pt idx="1158">
                  <c:v>4</c:v>
                </c:pt>
                <c:pt idx="1159">
                  <c:v>3</c:v>
                </c:pt>
                <c:pt idx="1160">
                  <c:v>38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7</c:v>
                </c:pt>
                <c:pt idx="1165">
                  <c:v>2</c:v>
                </c:pt>
                <c:pt idx="1166">
                  <c:v>4</c:v>
                </c:pt>
                <c:pt idx="1167">
                  <c:v>4</c:v>
                </c:pt>
                <c:pt idx="1168">
                  <c:v>3</c:v>
                </c:pt>
                <c:pt idx="1169">
                  <c:v>2</c:v>
                </c:pt>
                <c:pt idx="1170">
                  <c:v>197</c:v>
                </c:pt>
                <c:pt idx="1171">
                  <c:v>1</c:v>
                </c:pt>
                <c:pt idx="1172">
                  <c:v>4</c:v>
                </c:pt>
                <c:pt idx="1173">
                  <c:v>7</c:v>
                </c:pt>
                <c:pt idx="1174">
                  <c:v>11</c:v>
                </c:pt>
                <c:pt idx="1175">
                  <c:v>6</c:v>
                </c:pt>
                <c:pt idx="1176">
                  <c:v>7</c:v>
                </c:pt>
                <c:pt idx="1177">
                  <c:v>94</c:v>
                </c:pt>
                <c:pt idx="1178">
                  <c:v>2</c:v>
                </c:pt>
                <c:pt idx="1179">
                  <c:v>25</c:v>
                </c:pt>
                <c:pt idx="1180">
                  <c:v>17</c:v>
                </c:pt>
                <c:pt idx="1181">
                  <c:v>2</c:v>
                </c:pt>
                <c:pt idx="1182">
                  <c:v>4</c:v>
                </c:pt>
                <c:pt idx="1183">
                  <c:v>5</c:v>
                </c:pt>
                <c:pt idx="1184">
                  <c:v>2</c:v>
                </c:pt>
                <c:pt idx="1185">
                  <c:v>2</c:v>
                </c:pt>
                <c:pt idx="1186">
                  <c:v>3</c:v>
                </c:pt>
                <c:pt idx="1187">
                  <c:v>4</c:v>
                </c:pt>
                <c:pt idx="1188">
                  <c:v>1</c:v>
                </c:pt>
                <c:pt idx="1189">
                  <c:v>12</c:v>
                </c:pt>
                <c:pt idx="1190">
                  <c:v>4</c:v>
                </c:pt>
                <c:pt idx="1191">
                  <c:v>91</c:v>
                </c:pt>
                <c:pt idx="1192">
                  <c:v>1</c:v>
                </c:pt>
                <c:pt idx="1193">
                  <c:v>1</c:v>
                </c:pt>
                <c:pt idx="1194">
                  <c:v>13</c:v>
                </c:pt>
                <c:pt idx="1195">
                  <c:v>2</c:v>
                </c:pt>
                <c:pt idx="1196">
                  <c:v>21</c:v>
                </c:pt>
                <c:pt idx="1197">
                  <c:v>9</c:v>
                </c:pt>
                <c:pt idx="1198">
                  <c:v>6</c:v>
                </c:pt>
                <c:pt idx="1199">
                  <c:v>4</c:v>
                </c:pt>
                <c:pt idx="1200">
                  <c:v>7</c:v>
                </c:pt>
                <c:pt idx="1201">
                  <c:v>5</c:v>
                </c:pt>
                <c:pt idx="1202">
                  <c:v>3</c:v>
                </c:pt>
                <c:pt idx="1203">
                  <c:v>9</c:v>
                </c:pt>
                <c:pt idx="1204">
                  <c:v>6</c:v>
                </c:pt>
                <c:pt idx="1205">
                  <c:v>4</c:v>
                </c:pt>
                <c:pt idx="1206">
                  <c:v>1</c:v>
                </c:pt>
                <c:pt idx="1207">
                  <c:v>17</c:v>
                </c:pt>
                <c:pt idx="1208">
                  <c:v>1</c:v>
                </c:pt>
                <c:pt idx="1209">
                  <c:v>13</c:v>
                </c:pt>
                <c:pt idx="1210">
                  <c:v>6</c:v>
                </c:pt>
                <c:pt idx="1211">
                  <c:v>2</c:v>
                </c:pt>
                <c:pt idx="1212">
                  <c:v>2</c:v>
                </c:pt>
                <c:pt idx="1213">
                  <c:v>21</c:v>
                </c:pt>
                <c:pt idx="1214">
                  <c:v>13</c:v>
                </c:pt>
                <c:pt idx="1215">
                  <c:v>6</c:v>
                </c:pt>
                <c:pt idx="1216">
                  <c:v>1</c:v>
                </c:pt>
                <c:pt idx="1217">
                  <c:v>12</c:v>
                </c:pt>
                <c:pt idx="1218">
                  <c:v>2</c:v>
                </c:pt>
                <c:pt idx="1219">
                  <c:v>6</c:v>
                </c:pt>
                <c:pt idx="1220">
                  <c:v>1</c:v>
                </c:pt>
                <c:pt idx="1221">
                  <c:v>1</c:v>
                </c:pt>
                <c:pt idx="1222">
                  <c:v>5</c:v>
                </c:pt>
                <c:pt idx="1223">
                  <c:v>3</c:v>
                </c:pt>
                <c:pt idx="1224">
                  <c:v>8</c:v>
                </c:pt>
                <c:pt idx="1225">
                  <c:v>3</c:v>
                </c:pt>
                <c:pt idx="1226">
                  <c:v>8</c:v>
                </c:pt>
                <c:pt idx="1227">
                  <c:v>1</c:v>
                </c:pt>
                <c:pt idx="1228">
                  <c:v>4</c:v>
                </c:pt>
                <c:pt idx="1229">
                  <c:v>8</c:v>
                </c:pt>
                <c:pt idx="1230">
                  <c:v>1</c:v>
                </c:pt>
                <c:pt idx="1231">
                  <c:v>5</c:v>
                </c:pt>
                <c:pt idx="1232">
                  <c:v>1</c:v>
                </c:pt>
                <c:pt idx="1233">
                  <c:v>6</c:v>
                </c:pt>
                <c:pt idx="1234">
                  <c:v>6</c:v>
                </c:pt>
                <c:pt idx="1235">
                  <c:v>14</c:v>
                </c:pt>
                <c:pt idx="1236">
                  <c:v>6</c:v>
                </c:pt>
                <c:pt idx="1237">
                  <c:v>33</c:v>
                </c:pt>
                <c:pt idx="1238">
                  <c:v>4</c:v>
                </c:pt>
                <c:pt idx="1239">
                  <c:v>1</c:v>
                </c:pt>
                <c:pt idx="1240">
                  <c:v>6</c:v>
                </c:pt>
                <c:pt idx="1241">
                  <c:v>6</c:v>
                </c:pt>
                <c:pt idx="1242">
                  <c:v>1</c:v>
                </c:pt>
                <c:pt idx="1243">
                  <c:v>3</c:v>
                </c:pt>
              </c:strCache>
            </c:strRef>
          </c:xVal>
          <c:yVal>
            <c:numRef>
              <c:f>Sheet11!$C:$C</c:f>
              <c:numCache>
                <c:formatCode>"$"#,##0.00</c:formatCode>
                <c:ptCount val="1048576"/>
                <c:pt idx="0" formatCode="General">
                  <c:v>0</c:v>
                </c:pt>
                <c:pt idx="1">
                  <c:v>5</c:v>
                </c:pt>
                <c:pt idx="2">
                  <c:v>43.5</c:v>
                </c:pt>
                <c:pt idx="3">
                  <c:v>91.428571428571431</c:v>
                </c:pt>
                <c:pt idx="4">
                  <c:v>3000</c:v>
                </c:pt>
                <c:pt idx="5">
                  <c:v>5.5</c:v>
                </c:pt>
                <c:pt idx="6">
                  <c:v>108.33333333333333</c:v>
                </c:pt>
                <c:pt idx="7">
                  <c:v>56</c:v>
                </c:pt>
                <c:pt idx="8">
                  <c:v>32.5</c:v>
                </c:pt>
                <c:pt idx="9">
                  <c:v>1</c:v>
                </c:pt>
                <c:pt idx="10">
                  <c:v>49.884615384615387</c:v>
                </c:pt>
                <c:pt idx="11">
                  <c:v>25.714285714285715</c:v>
                </c:pt>
                <c:pt idx="12">
                  <c:v>100</c:v>
                </c:pt>
                <c:pt idx="13">
                  <c:v>30.846153846153847</c:v>
                </c:pt>
                <c:pt idx="14">
                  <c:v>180.5</c:v>
                </c:pt>
                <c:pt idx="15">
                  <c:v>373.5</c:v>
                </c:pt>
                <c:pt idx="16">
                  <c:v>25.5</c:v>
                </c:pt>
                <c:pt idx="17">
                  <c:v>220</c:v>
                </c:pt>
                <c:pt idx="18">
                  <c:v>160</c:v>
                </c:pt>
                <c:pt idx="19">
                  <c:v>69</c:v>
                </c:pt>
                <c:pt idx="20">
                  <c:v>50</c:v>
                </c:pt>
                <c:pt idx="21">
                  <c:v>83.333333333333329</c:v>
                </c:pt>
                <c:pt idx="22">
                  <c:v>5.666666666666667</c:v>
                </c:pt>
                <c:pt idx="23">
                  <c:v>1</c:v>
                </c:pt>
                <c:pt idx="24">
                  <c:v>77.10526315789474</c:v>
                </c:pt>
                <c:pt idx="25">
                  <c:v>32.75</c:v>
                </c:pt>
                <c:pt idx="26">
                  <c:v>46.5</c:v>
                </c:pt>
                <c:pt idx="27">
                  <c:v>87.308333333333337</c:v>
                </c:pt>
                <c:pt idx="28">
                  <c:v>54.285714285714285</c:v>
                </c:pt>
                <c:pt idx="29">
                  <c:v>93.25</c:v>
                </c:pt>
                <c:pt idx="30">
                  <c:v>117.68368136117556</c:v>
                </c:pt>
                <c:pt idx="31">
                  <c:v>76.470588235294116</c:v>
                </c:pt>
                <c:pt idx="32">
                  <c:v>163.84615384615384</c:v>
                </c:pt>
                <c:pt idx="33">
                  <c:v>91.818181818181813</c:v>
                </c:pt>
                <c:pt idx="34">
                  <c:v>185.83333333333334</c:v>
                </c:pt>
                <c:pt idx="35">
                  <c:v>1</c:v>
                </c:pt>
                <c:pt idx="36">
                  <c:v>20</c:v>
                </c:pt>
                <c:pt idx="37">
                  <c:v>1</c:v>
                </c:pt>
                <c:pt idx="38">
                  <c:v>10</c:v>
                </c:pt>
                <c:pt idx="39">
                  <c:v>331.53833333333336</c:v>
                </c:pt>
                <c:pt idx="40">
                  <c:v>314.28947368421052</c:v>
                </c:pt>
                <c:pt idx="41">
                  <c:v>100</c:v>
                </c:pt>
                <c:pt idx="42">
                  <c:v>115.98684210526316</c:v>
                </c:pt>
                <c:pt idx="43">
                  <c:v>120</c:v>
                </c:pt>
                <c:pt idx="44">
                  <c:v>65</c:v>
                </c:pt>
                <c:pt idx="45">
                  <c:v>125</c:v>
                </c:pt>
                <c:pt idx="46">
                  <c:v>30</c:v>
                </c:pt>
                <c:pt idx="47">
                  <c:v>15.714285714285714</c:v>
                </c:pt>
                <c:pt idx="48">
                  <c:v>80.2</c:v>
                </c:pt>
                <c:pt idx="49">
                  <c:v>50</c:v>
                </c:pt>
                <c:pt idx="50">
                  <c:v>50</c:v>
                </c:pt>
                <c:pt idx="51">
                  <c:v>4.833333333333333</c:v>
                </c:pt>
                <c:pt idx="52">
                  <c:v>50.166666666666664</c:v>
                </c:pt>
                <c:pt idx="53">
                  <c:v>35.833333333333336</c:v>
                </c:pt>
                <c:pt idx="54">
                  <c:v>11.76923076923077</c:v>
                </c:pt>
                <c:pt idx="55">
                  <c:v>40.78</c:v>
                </c:pt>
                <c:pt idx="56">
                  <c:v>3</c:v>
                </c:pt>
                <c:pt idx="57">
                  <c:v>16.625</c:v>
                </c:pt>
                <c:pt idx="58">
                  <c:v>52</c:v>
                </c:pt>
                <c:pt idx="59">
                  <c:v>4.8</c:v>
                </c:pt>
                <c:pt idx="60">
                  <c:v>51.875</c:v>
                </c:pt>
                <c:pt idx="61">
                  <c:v>71.25</c:v>
                </c:pt>
                <c:pt idx="62">
                  <c:v>62.5</c:v>
                </c:pt>
                <c:pt idx="63">
                  <c:v>1</c:v>
                </c:pt>
                <c:pt idx="64">
                  <c:v>170.54545454545453</c:v>
                </c:pt>
                <c:pt idx="65">
                  <c:v>5</c:v>
                </c:pt>
                <c:pt idx="66">
                  <c:v>393.58823529411762</c:v>
                </c:pt>
                <c:pt idx="67">
                  <c:v>5</c:v>
                </c:pt>
                <c:pt idx="68">
                  <c:v>50</c:v>
                </c:pt>
                <c:pt idx="69">
                  <c:v>1</c:v>
                </c:pt>
                <c:pt idx="70">
                  <c:v>47.875</c:v>
                </c:pt>
                <c:pt idx="71">
                  <c:v>5</c:v>
                </c:pt>
                <c:pt idx="72">
                  <c:v>20.502500000000001</c:v>
                </c:pt>
                <c:pt idx="73">
                  <c:v>9</c:v>
                </c:pt>
                <c:pt idx="74">
                  <c:v>56.571428571428569</c:v>
                </c:pt>
                <c:pt idx="75">
                  <c:v>40</c:v>
                </c:pt>
                <c:pt idx="76">
                  <c:v>13</c:v>
                </c:pt>
                <c:pt idx="77">
                  <c:v>16.399999999999999</c:v>
                </c:pt>
                <c:pt idx="78">
                  <c:v>22.5</c:v>
                </c:pt>
                <c:pt idx="79">
                  <c:v>20.333333333333332</c:v>
                </c:pt>
                <c:pt idx="80">
                  <c:v>16.755102040816325</c:v>
                </c:pt>
                <c:pt idx="81">
                  <c:v>25</c:v>
                </c:pt>
                <c:pt idx="82">
                  <c:v>12.5</c:v>
                </c:pt>
                <c:pt idx="83">
                  <c:v>113.63636363636364</c:v>
                </c:pt>
                <c:pt idx="84">
                  <c:v>1</c:v>
                </c:pt>
                <c:pt idx="85">
                  <c:v>17.25</c:v>
                </c:pt>
                <c:pt idx="86">
                  <c:v>15.2</c:v>
                </c:pt>
                <c:pt idx="87">
                  <c:v>110.64102564102564</c:v>
                </c:pt>
                <c:pt idx="88">
                  <c:v>25.5</c:v>
                </c:pt>
                <c:pt idx="89">
                  <c:v>38.476470588235294</c:v>
                </c:pt>
                <c:pt idx="90">
                  <c:v>28.2</c:v>
                </c:pt>
                <c:pt idx="91">
                  <c:v>61.5</c:v>
                </c:pt>
                <c:pt idx="92">
                  <c:v>1</c:v>
                </c:pt>
                <c:pt idx="93">
                  <c:v>39.569274193548388</c:v>
                </c:pt>
                <c:pt idx="94">
                  <c:v>88.8</c:v>
                </c:pt>
                <c:pt idx="95">
                  <c:v>55.457142857142856</c:v>
                </c:pt>
                <c:pt idx="96">
                  <c:v>87.142857142857139</c:v>
                </c:pt>
                <c:pt idx="97">
                  <c:v>10</c:v>
                </c:pt>
                <c:pt idx="98">
                  <c:v>51.224489795918366</c:v>
                </c:pt>
                <c:pt idx="99">
                  <c:v>13.545454545454545</c:v>
                </c:pt>
                <c:pt idx="100">
                  <c:v>66.520080000000007</c:v>
                </c:pt>
                <c:pt idx="101">
                  <c:v>50</c:v>
                </c:pt>
                <c:pt idx="102">
                  <c:v>71.666666666666671</c:v>
                </c:pt>
                <c:pt idx="103">
                  <c:v>10.333333333333334</c:v>
                </c:pt>
                <c:pt idx="104">
                  <c:v>1</c:v>
                </c:pt>
                <c:pt idx="105">
                  <c:v>10</c:v>
                </c:pt>
                <c:pt idx="106">
                  <c:v>136.09090909090909</c:v>
                </c:pt>
                <c:pt idx="107">
                  <c:v>73.461538461538467</c:v>
                </c:pt>
                <c:pt idx="108">
                  <c:v>53.75</c:v>
                </c:pt>
                <c:pt idx="109">
                  <c:v>57.5</c:v>
                </c:pt>
                <c:pt idx="110">
                  <c:v>12.666666666666666</c:v>
                </c:pt>
                <c:pt idx="111">
                  <c:v>67</c:v>
                </c:pt>
                <c:pt idx="112">
                  <c:v>3.7142857142857144</c:v>
                </c:pt>
                <c:pt idx="113">
                  <c:v>250</c:v>
                </c:pt>
                <c:pt idx="114">
                  <c:v>64</c:v>
                </c:pt>
                <c:pt idx="115">
                  <c:v>133.33333333333334</c:v>
                </c:pt>
                <c:pt idx="116">
                  <c:v>10</c:v>
                </c:pt>
                <c:pt idx="117">
                  <c:v>30</c:v>
                </c:pt>
                <c:pt idx="118">
                  <c:v>5.5</c:v>
                </c:pt>
                <c:pt idx="119">
                  <c:v>102.38235294117646</c:v>
                </c:pt>
                <c:pt idx="120">
                  <c:v>16.666666666666668</c:v>
                </c:pt>
                <c:pt idx="121">
                  <c:v>725.02941176470586</c:v>
                </c:pt>
                <c:pt idx="122">
                  <c:v>68.333333333333329</c:v>
                </c:pt>
                <c:pt idx="123">
                  <c:v>39.228571428571428</c:v>
                </c:pt>
                <c:pt idx="124">
                  <c:v>1</c:v>
                </c:pt>
                <c:pt idx="125">
                  <c:v>25</c:v>
                </c:pt>
                <c:pt idx="126">
                  <c:v>1</c:v>
                </c:pt>
                <c:pt idx="127">
                  <c:v>35</c:v>
                </c:pt>
                <c:pt idx="128">
                  <c:v>3</c:v>
                </c:pt>
                <c:pt idx="129">
                  <c:v>402.70588235294116</c:v>
                </c:pt>
                <c:pt idx="130">
                  <c:v>26</c:v>
                </c:pt>
                <c:pt idx="131">
                  <c:v>9</c:v>
                </c:pt>
                <c:pt idx="132">
                  <c:v>8.5</c:v>
                </c:pt>
                <c:pt idx="133">
                  <c:v>8.75</c:v>
                </c:pt>
                <c:pt idx="134">
                  <c:v>135.03571428571428</c:v>
                </c:pt>
                <c:pt idx="135">
                  <c:v>20.5</c:v>
                </c:pt>
                <c:pt idx="136">
                  <c:v>64.36363636363636</c:v>
                </c:pt>
                <c:pt idx="137">
                  <c:v>200</c:v>
                </c:pt>
                <c:pt idx="138">
                  <c:v>68.3</c:v>
                </c:pt>
                <c:pt idx="139">
                  <c:v>50</c:v>
                </c:pt>
                <c:pt idx="140">
                  <c:v>4</c:v>
                </c:pt>
                <c:pt idx="141">
                  <c:v>27.5</c:v>
                </c:pt>
                <c:pt idx="142">
                  <c:v>34</c:v>
                </c:pt>
                <c:pt idx="143">
                  <c:v>1</c:v>
                </c:pt>
                <c:pt idx="144">
                  <c:v>1</c:v>
                </c:pt>
                <c:pt idx="145">
                  <c:v>49</c:v>
                </c:pt>
                <c:pt idx="146">
                  <c:v>20</c:v>
                </c:pt>
                <c:pt idx="147">
                  <c:v>142</c:v>
                </c:pt>
                <c:pt idx="148">
                  <c:v>53</c:v>
                </c:pt>
                <c:pt idx="149">
                  <c:v>38.444444444444443</c:v>
                </c:pt>
                <c:pt idx="150">
                  <c:v>20</c:v>
                </c:pt>
                <c:pt idx="151">
                  <c:v>64.75</c:v>
                </c:pt>
                <c:pt idx="152">
                  <c:v>1</c:v>
                </c:pt>
                <c:pt idx="153">
                  <c:v>10</c:v>
                </c:pt>
                <c:pt idx="154">
                  <c:v>2</c:v>
                </c:pt>
                <c:pt idx="155">
                  <c:v>35</c:v>
                </c:pt>
                <c:pt idx="156">
                  <c:v>1</c:v>
                </c:pt>
                <c:pt idx="157">
                  <c:v>1</c:v>
                </c:pt>
                <c:pt idx="158">
                  <c:v>5</c:v>
                </c:pt>
                <c:pt idx="159">
                  <c:v>14</c:v>
                </c:pt>
                <c:pt idx="160">
                  <c:v>389.28571428571428</c:v>
                </c:pt>
                <c:pt idx="161">
                  <c:v>150.5</c:v>
                </c:pt>
                <c:pt idx="162">
                  <c:v>1</c:v>
                </c:pt>
                <c:pt idx="163">
                  <c:v>24.777777777777779</c:v>
                </c:pt>
                <c:pt idx="164">
                  <c:v>30.5</c:v>
                </c:pt>
                <c:pt idx="165">
                  <c:v>250</c:v>
                </c:pt>
                <c:pt idx="166">
                  <c:v>16.428571428571427</c:v>
                </c:pt>
                <c:pt idx="167">
                  <c:v>13</c:v>
                </c:pt>
                <c:pt idx="168">
                  <c:v>53.25</c:v>
                </c:pt>
                <c:pt idx="169">
                  <c:v>3</c:v>
                </c:pt>
                <c:pt idx="170">
                  <c:v>10</c:v>
                </c:pt>
                <c:pt idx="171">
                  <c:v>121.42857142857143</c:v>
                </c:pt>
                <c:pt idx="172">
                  <c:v>15.5</c:v>
                </c:pt>
                <c:pt idx="173">
                  <c:v>84.944444444444443</c:v>
                </c:pt>
                <c:pt idx="174">
                  <c:v>10.555555555555555</c:v>
                </c:pt>
                <c:pt idx="175">
                  <c:v>39</c:v>
                </c:pt>
                <c:pt idx="176">
                  <c:v>100</c:v>
                </c:pt>
                <c:pt idx="177">
                  <c:v>31.172413793103448</c:v>
                </c:pt>
                <c:pt idx="178">
                  <c:v>155.33333333333334</c:v>
                </c:pt>
                <c:pt idx="179">
                  <c:v>2</c:v>
                </c:pt>
                <c:pt idx="180">
                  <c:v>178.92857142857142</c:v>
                </c:pt>
                <c:pt idx="181">
                  <c:v>27.36</c:v>
                </c:pt>
                <c:pt idx="182">
                  <c:v>1536.25</c:v>
                </c:pt>
                <c:pt idx="183">
                  <c:v>84.99677419354839</c:v>
                </c:pt>
                <c:pt idx="184">
                  <c:v>788.5333333333333</c:v>
                </c:pt>
                <c:pt idx="185">
                  <c:v>50.29767441860465</c:v>
                </c:pt>
                <c:pt idx="186">
                  <c:v>68.333333333333329</c:v>
                </c:pt>
                <c:pt idx="187">
                  <c:v>7.5</c:v>
                </c:pt>
                <c:pt idx="188">
                  <c:v>34.269230769230766</c:v>
                </c:pt>
                <c:pt idx="189">
                  <c:v>61.291666666666664</c:v>
                </c:pt>
                <c:pt idx="190">
                  <c:v>133.25</c:v>
                </c:pt>
                <c:pt idx="191">
                  <c:v>65.17647058823529</c:v>
                </c:pt>
                <c:pt idx="192">
                  <c:v>93.90425531914893</c:v>
                </c:pt>
                <c:pt idx="193">
                  <c:v>150.65116279069767</c:v>
                </c:pt>
                <c:pt idx="194">
                  <c:v>1</c:v>
                </c:pt>
                <c:pt idx="195">
                  <c:v>13.25</c:v>
                </c:pt>
                <c:pt idx="196">
                  <c:v>99.333333333333329</c:v>
                </c:pt>
                <c:pt idx="197">
                  <c:v>177.39259259259259</c:v>
                </c:pt>
                <c:pt idx="198">
                  <c:v>55.3</c:v>
                </c:pt>
                <c:pt idx="199">
                  <c:v>591.66666666666663</c:v>
                </c:pt>
                <c:pt idx="200">
                  <c:v>405.5</c:v>
                </c:pt>
                <c:pt idx="201">
                  <c:v>343.14732142857144</c:v>
                </c:pt>
                <c:pt idx="202">
                  <c:v>72.588235294117652</c:v>
                </c:pt>
                <c:pt idx="203">
                  <c:v>26</c:v>
                </c:pt>
                <c:pt idx="204">
                  <c:v>6.4975124378109452</c:v>
                </c:pt>
                <c:pt idx="205">
                  <c:v>119.38513513513513</c:v>
                </c:pt>
                <c:pt idx="206">
                  <c:v>84.285714285714292</c:v>
                </c:pt>
                <c:pt idx="207">
                  <c:v>90.857142857142861</c:v>
                </c:pt>
                <c:pt idx="208">
                  <c:v>1</c:v>
                </c:pt>
                <c:pt idx="209">
                  <c:v>20.342105263157894</c:v>
                </c:pt>
                <c:pt idx="210">
                  <c:v>530.68965517241384</c:v>
                </c:pt>
                <c:pt idx="211">
                  <c:v>120.39184269662923</c:v>
                </c:pt>
                <c:pt idx="212">
                  <c:v>13</c:v>
                </c:pt>
                <c:pt idx="213">
                  <c:v>291.33333333333331</c:v>
                </c:pt>
                <c:pt idx="214">
                  <c:v>124.9191891891892</c:v>
                </c:pt>
                <c:pt idx="215">
                  <c:v>119.57142857142857</c:v>
                </c:pt>
                <c:pt idx="216">
                  <c:v>120.25</c:v>
                </c:pt>
                <c:pt idx="217">
                  <c:v>195.4</c:v>
                </c:pt>
                <c:pt idx="218">
                  <c:v>117.69868421052631</c:v>
                </c:pt>
                <c:pt idx="219">
                  <c:v>23.948509485094849</c:v>
                </c:pt>
                <c:pt idx="220">
                  <c:v>30.5</c:v>
                </c:pt>
                <c:pt idx="221">
                  <c:v>99.973372781065095</c:v>
                </c:pt>
                <c:pt idx="222">
                  <c:v>26.25</c:v>
                </c:pt>
                <c:pt idx="223">
                  <c:v>199</c:v>
                </c:pt>
                <c:pt idx="224">
                  <c:v>80.321428571428569</c:v>
                </c:pt>
                <c:pt idx="225">
                  <c:v>115.75</c:v>
                </c:pt>
                <c:pt idx="226">
                  <c:v>44.6875</c:v>
                </c:pt>
                <c:pt idx="227">
                  <c:v>76.25</c:v>
                </c:pt>
                <c:pt idx="228">
                  <c:v>22.5</c:v>
                </c:pt>
                <c:pt idx="229">
                  <c:v>19.399999999999999</c:v>
                </c:pt>
                <c:pt idx="230">
                  <c:v>39.166666666666664</c:v>
                </c:pt>
                <c:pt idx="231">
                  <c:v>5</c:v>
                </c:pt>
                <c:pt idx="232">
                  <c:v>57.295454545454547</c:v>
                </c:pt>
                <c:pt idx="233">
                  <c:v>59</c:v>
                </c:pt>
                <c:pt idx="234">
                  <c:v>31.846153846153847</c:v>
                </c:pt>
                <c:pt idx="235">
                  <c:v>10</c:v>
                </c:pt>
                <c:pt idx="236">
                  <c:v>50</c:v>
                </c:pt>
                <c:pt idx="237">
                  <c:v>16</c:v>
                </c:pt>
                <c:pt idx="238">
                  <c:v>39</c:v>
                </c:pt>
                <c:pt idx="239">
                  <c:v>34</c:v>
                </c:pt>
                <c:pt idx="240">
                  <c:v>63.122807017543863</c:v>
                </c:pt>
                <c:pt idx="241">
                  <c:v>7</c:v>
                </c:pt>
                <c:pt idx="242">
                  <c:v>2</c:v>
                </c:pt>
                <c:pt idx="243">
                  <c:v>66.666666666666671</c:v>
                </c:pt>
                <c:pt idx="244">
                  <c:v>52.916666666666664</c:v>
                </c:pt>
                <c:pt idx="245">
                  <c:v>50.5</c:v>
                </c:pt>
                <c:pt idx="246">
                  <c:v>42.5</c:v>
                </c:pt>
                <c:pt idx="247">
                  <c:v>18</c:v>
                </c:pt>
                <c:pt idx="248">
                  <c:v>34.177215189873415</c:v>
                </c:pt>
                <c:pt idx="249">
                  <c:v>22.5</c:v>
                </c:pt>
                <c:pt idx="250">
                  <c:v>58.18181818181818</c:v>
                </c:pt>
                <c:pt idx="251">
                  <c:v>109.18181818181819</c:v>
                </c:pt>
                <c:pt idx="252">
                  <c:v>50</c:v>
                </c:pt>
                <c:pt idx="253">
                  <c:v>346.66666666666669</c:v>
                </c:pt>
                <c:pt idx="254">
                  <c:v>12.4</c:v>
                </c:pt>
                <c:pt idx="255">
                  <c:v>27.083333333333332</c:v>
                </c:pt>
                <c:pt idx="256">
                  <c:v>32.5</c:v>
                </c:pt>
                <c:pt idx="257">
                  <c:v>9</c:v>
                </c:pt>
                <c:pt idx="258">
                  <c:v>34.761904761904759</c:v>
                </c:pt>
                <c:pt idx="259">
                  <c:v>28.577777777777779</c:v>
                </c:pt>
                <c:pt idx="260">
                  <c:v>46.586206896551722</c:v>
                </c:pt>
                <c:pt idx="261">
                  <c:v>32.5</c:v>
                </c:pt>
                <c:pt idx="262">
                  <c:v>21.466666666666665</c:v>
                </c:pt>
                <c:pt idx="263">
                  <c:v>14.125</c:v>
                </c:pt>
                <c:pt idx="264">
                  <c:v>30</c:v>
                </c:pt>
                <c:pt idx="265">
                  <c:v>21.571428571428573</c:v>
                </c:pt>
                <c:pt idx="266">
                  <c:v>83.375</c:v>
                </c:pt>
                <c:pt idx="267">
                  <c:v>10</c:v>
                </c:pt>
                <c:pt idx="268">
                  <c:v>35.714285714285715</c:v>
                </c:pt>
                <c:pt idx="269">
                  <c:v>29.285714285714285</c:v>
                </c:pt>
                <c:pt idx="270">
                  <c:v>18</c:v>
                </c:pt>
                <c:pt idx="271">
                  <c:v>73.760000000000005</c:v>
                </c:pt>
                <c:pt idx="272">
                  <c:v>31.25</c:v>
                </c:pt>
                <c:pt idx="273">
                  <c:v>28.888888888888889</c:v>
                </c:pt>
                <c:pt idx="274">
                  <c:v>143.8235294117647</c:v>
                </c:pt>
                <c:pt idx="275">
                  <c:v>40</c:v>
                </c:pt>
                <c:pt idx="276">
                  <c:v>147.81132075471697</c:v>
                </c:pt>
                <c:pt idx="277">
                  <c:v>27.857142857142858</c:v>
                </c:pt>
                <c:pt idx="278">
                  <c:v>44.444444444444443</c:v>
                </c:pt>
                <c:pt idx="279">
                  <c:v>35</c:v>
                </c:pt>
                <c:pt idx="280">
                  <c:v>35</c:v>
                </c:pt>
                <c:pt idx="281">
                  <c:v>10.5</c:v>
                </c:pt>
                <c:pt idx="282">
                  <c:v>30</c:v>
                </c:pt>
                <c:pt idx="283">
                  <c:v>40</c:v>
                </c:pt>
                <c:pt idx="284">
                  <c:v>50.333333333333336</c:v>
                </c:pt>
                <c:pt idx="285">
                  <c:v>32.666666666666664</c:v>
                </c:pt>
                <c:pt idx="286">
                  <c:v>65</c:v>
                </c:pt>
                <c:pt idx="287">
                  <c:v>24.6</c:v>
                </c:pt>
                <c:pt idx="288">
                  <c:v>15</c:v>
                </c:pt>
                <c:pt idx="289">
                  <c:v>82.583333333333329</c:v>
                </c:pt>
                <c:pt idx="290">
                  <c:v>41.666666666666664</c:v>
                </c:pt>
                <c:pt idx="291">
                  <c:v>30</c:v>
                </c:pt>
                <c:pt idx="292">
                  <c:v>19.600000000000001</c:v>
                </c:pt>
                <c:pt idx="293">
                  <c:v>100</c:v>
                </c:pt>
                <c:pt idx="294">
                  <c:v>231.75</c:v>
                </c:pt>
                <c:pt idx="295">
                  <c:v>189.33333333333334</c:v>
                </c:pt>
                <c:pt idx="296">
                  <c:v>55</c:v>
                </c:pt>
                <c:pt idx="297">
                  <c:v>21.8</c:v>
                </c:pt>
                <c:pt idx="298">
                  <c:v>32</c:v>
                </c:pt>
                <c:pt idx="299">
                  <c:v>56.25</c:v>
                </c:pt>
                <c:pt idx="300">
                  <c:v>69</c:v>
                </c:pt>
                <c:pt idx="301">
                  <c:v>18.714285714285715</c:v>
                </c:pt>
                <c:pt idx="302">
                  <c:v>46.033333333333331</c:v>
                </c:pt>
                <c:pt idx="303">
                  <c:v>60</c:v>
                </c:pt>
                <c:pt idx="304">
                  <c:v>50.666666666666664</c:v>
                </c:pt>
                <c:pt idx="305">
                  <c:v>25</c:v>
                </c:pt>
                <c:pt idx="306">
                  <c:v>20</c:v>
                </c:pt>
                <c:pt idx="307">
                  <c:v>25</c:v>
                </c:pt>
                <c:pt idx="308">
                  <c:v>20</c:v>
                </c:pt>
                <c:pt idx="309">
                  <c:v>110.28571428571429</c:v>
                </c:pt>
                <c:pt idx="310">
                  <c:v>37.451612903225808</c:v>
                </c:pt>
                <c:pt idx="311">
                  <c:v>41.75</c:v>
                </c:pt>
                <c:pt idx="312">
                  <c:v>24.083333333333332</c:v>
                </c:pt>
                <c:pt idx="313">
                  <c:v>69.40625</c:v>
                </c:pt>
                <c:pt idx="314">
                  <c:v>155.25</c:v>
                </c:pt>
                <c:pt idx="315">
                  <c:v>57.2</c:v>
                </c:pt>
                <c:pt idx="316">
                  <c:v>60</c:v>
                </c:pt>
                <c:pt idx="317">
                  <c:v>39</c:v>
                </c:pt>
                <c:pt idx="318">
                  <c:v>58.416666666666664</c:v>
                </c:pt>
                <c:pt idx="319">
                  <c:v>158.63636363636363</c:v>
                </c:pt>
                <c:pt idx="320">
                  <c:v>99.857142857142861</c:v>
                </c:pt>
                <c:pt idx="321">
                  <c:v>25.2</c:v>
                </c:pt>
                <c:pt idx="322">
                  <c:v>89.191780821917803</c:v>
                </c:pt>
                <c:pt idx="323">
                  <c:v>182.6236559139785</c:v>
                </c:pt>
                <c:pt idx="324">
                  <c:v>50.647058823529413</c:v>
                </c:pt>
                <c:pt idx="325">
                  <c:v>33.285714285714285</c:v>
                </c:pt>
                <c:pt idx="326">
                  <c:v>51.823529411764703</c:v>
                </c:pt>
                <c:pt idx="327">
                  <c:v>113.62573099415205</c:v>
                </c:pt>
                <c:pt idx="328">
                  <c:v>136.46276595744681</c:v>
                </c:pt>
                <c:pt idx="329">
                  <c:v>364.35454545454547</c:v>
                </c:pt>
                <c:pt idx="330">
                  <c:v>19.243243243243242</c:v>
                </c:pt>
                <c:pt idx="331">
                  <c:v>41.888888888888886</c:v>
                </c:pt>
                <c:pt idx="332">
                  <c:v>30.310344827586206</c:v>
                </c:pt>
                <c:pt idx="333">
                  <c:v>49.666666666666664</c:v>
                </c:pt>
                <c:pt idx="334">
                  <c:v>59.2</c:v>
                </c:pt>
                <c:pt idx="335">
                  <c:v>43.97530864197531</c:v>
                </c:pt>
                <c:pt idx="336">
                  <c:v>26.5</c:v>
                </c:pt>
                <c:pt idx="337">
                  <c:v>1272.7272727272727</c:v>
                </c:pt>
                <c:pt idx="338">
                  <c:v>164</c:v>
                </c:pt>
                <c:pt idx="339">
                  <c:v>45.2</c:v>
                </c:pt>
                <c:pt idx="340">
                  <c:v>153.88888888888889</c:v>
                </c:pt>
                <c:pt idx="341">
                  <c:v>51.375</c:v>
                </c:pt>
                <c:pt idx="342">
                  <c:v>93.333333333333329</c:v>
                </c:pt>
                <c:pt idx="343">
                  <c:v>108.625</c:v>
                </c:pt>
                <c:pt idx="344">
                  <c:v>160.5</c:v>
                </c:pt>
                <c:pt idx="345">
                  <c:v>75.75</c:v>
                </c:pt>
                <c:pt idx="346">
                  <c:v>790.83739837398377</c:v>
                </c:pt>
                <c:pt idx="347">
                  <c:v>301.93916666666667</c:v>
                </c:pt>
                <c:pt idx="348">
                  <c:v>47.935483870967744</c:v>
                </c:pt>
                <c:pt idx="349">
                  <c:v>2.75</c:v>
                </c:pt>
                <c:pt idx="350">
                  <c:v>1</c:v>
                </c:pt>
                <c:pt idx="351">
                  <c:v>171.79329608938548</c:v>
                </c:pt>
                <c:pt idx="352">
                  <c:v>35.333333333333336</c:v>
                </c:pt>
                <c:pt idx="353">
                  <c:v>82.086956521739125</c:v>
                </c:pt>
                <c:pt idx="354">
                  <c:v>110.8695652173913</c:v>
                </c:pt>
                <c:pt idx="355">
                  <c:v>161.21951219512195</c:v>
                </c:pt>
                <c:pt idx="356">
                  <c:v>52.40625</c:v>
                </c:pt>
                <c:pt idx="357">
                  <c:v>13</c:v>
                </c:pt>
                <c:pt idx="358">
                  <c:v>30.285714285714285</c:v>
                </c:pt>
                <c:pt idx="359">
                  <c:v>116.75</c:v>
                </c:pt>
                <c:pt idx="360">
                  <c:v>89.59693877551021</c:v>
                </c:pt>
                <c:pt idx="361">
                  <c:v>424.45454545454544</c:v>
                </c:pt>
                <c:pt idx="362">
                  <c:v>80.666666666666671</c:v>
                </c:pt>
                <c:pt idx="363">
                  <c:v>13</c:v>
                </c:pt>
                <c:pt idx="364">
                  <c:v>8.125</c:v>
                </c:pt>
                <c:pt idx="365">
                  <c:v>153.42794759825327</c:v>
                </c:pt>
                <c:pt idx="366">
                  <c:v>292.07499999999999</c:v>
                </c:pt>
                <c:pt idx="367">
                  <c:v>65.666666666666671</c:v>
                </c:pt>
                <c:pt idx="368">
                  <c:v>16.2</c:v>
                </c:pt>
                <c:pt idx="369">
                  <c:v>34.128378378378379</c:v>
                </c:pt>
                <c:pt idx="370">
                  <c:v>13</c:v>
                </c:pt>
                <c:pt idx="371">
                  <c:v>11.25</c:v>
                </c:pt>
                <c:pt idx="372">
                  <c:v>40.476190476190474</c:v>
                </c:pt>
                <c:pt idx="373">
                  <c:v>35</c:v>
                </c:pt>
                <c:pt idx="374">
                  <c:v>12.75</c:v>
                </c:pt>
                <c:pt idx="375">
                  <c:v>10</c:v>
                </c:pt>
                <c:pt idx="376">
                  <c:v>113.56666666666666</c:v>
                </c:pt>
                <c:pt idx="377">
                  <c:v>15</c:v>
                </c:pt>
                <c:pt idx="378">
                  <c:v>48.281025641025643</c:v>
                </c:pt>
                <c:pt idx="379">
                  <c:v>43.976047904191617</c:v>
                </c:pt>
                <c:pt idx="380">
                  <c:v>9</c:v>
                </c:pt>
                <c:pt idx="381">
                  <c:v>37.666666666666664</c:v>
                </c:pt>
                <c:pt idx="382">
                  <c:v>18.581632653061224</c:v>
                </c:pt>
                <c:pt idx="383">
                  <c:v>3</c:v>
                </c:pt>
                <c:pt idx="384">
                  <c:v>18.666666666666668</c:v>
                </c:pt>
                <c:pt idx="385">
                  <c:v>410</c:v>
                </c:pt>
                <c:pt idx="386">
                  <c:v>114</c:v>
                </c:pt>
                <c:pt idx="387">
                  <c:v>7.5</c:v>
                </c:pt>
                <c:pt idx="388">
                  <c:v>43.41727891156463</c:v>
                </c:pt>
                <c:pt idx="389">
                  <c:v>23.959183673469386</c:v>
                </c:pt>
                <c:pt idx="390">
                  <c:v>5</c:v>
                </c:pt>
                <c:pt idx="391">
                  <c:v>12.5</c:v>
                </c:pt>
                <c:pt idx="392">
                  <c:v>3</c:v>
                </c:pt>
                <c:pt idx="393">
                  <c:v>10.5625</c:v>
                </c:pt>
                <c:pt idx="394">
                  <c:v>122.00037037037038</c:v>
                </c:pt>
                <c:pt idx="395">
                  <c:v>267.80851063829789</c:v>
                </c:pt>
                <c:pt idx="396">
                  <c:v>74.206896551724142</c:v>
                </c:pt>
                <c:pt idx="397">
                  <c:v>6.7142857142857144</c:v>
                </c:pt>
                <c:pt idx="398">
                  <c:v>81.954545454545453</c:v>
                </c:pt>
                <c:pt idx="399">
                  <c:v>25</c:v>
                </c:pt>
                <c:pt idx="400">
                  <c:v>10</c:v>
                </c:pt>
                <c:pt idx="401">
                  <c:v>6.833333333333333</c:v>
                </c:pt>
                <c:pt idx="402">
                  <c:v>17.708333333333332</c:v>
                </c:pt>
                <c:pt idx="403">
                  <c:v>16.2</c:v>
                </c:pt>
                <c:pt idx="404">
                  <c:v>80.297297297297291</c:v>
                </c:pt>
                <c:pt idx="405">
                  <c:v>71.55</c:v>
                </c:pt>
                <c:pt idx="406">
                  <c:v>23.571428571428573</c:v>
                </c:pt>
                <c:pt idx="407">
                  <c:v>34.88095238095238</c:v>
                </c:pt>
                <c:pt idx="408">
                  <c:v>15</c:v>
                </c:pt>
                <c:pt idx="409">
                  <c:v>23.181818181818183</c:v>
                </c:pt>
                <c:pt idx="410">
                  <c:v>1</c:v>
                </c:pt>
                <c:pt idx="411">
                  <c:v>100.23371794871794</c:v>
                </c:pt>
                <c:pt idx="412">
                  <c:v>5</c:v>
                </c:pt>
                <c:pt idx="413">
                  <c:v>3.3333333333333335</c:v>
                </c:pt>
                <c:pt idx="414">
                  <c:v>13.25</c:v>
                </c:pt>
                <c:pt idx="415">
                  <c:v>17.852</c:v>
                </c:pt>
                <c:pt idx="416">
                  <c:v>10.375</c:v>
                </c:pt>
                <c:pt idx="417">
                  <c:v>36.333333333333336</c:v>
                </c:pt>
                <c:pt idx="418">
                  <c:v>5</c:v>
                </c:pt>
                <c:pt idx="419">
                  <c:v>5.8</c:v>
                </c:pt>
                <c:pt idx="420">
                  <c:v>3.6666666666666665</c:v>
                </c:pt>
                <c:pt idx="421">
                  <c:v>60.714285714285715</c:v>
                </c:pt>
                <c:pt idx="422">
                  <c:v>5</c:v>
                </c:pt>
                <c:pt idx="423">
                  <c:v>25.434782608695652</c:v>
                </c:pt>
                <c:pt idx="424">
                  <c:v>1</c:v>
                </c:pt>
                <c:pt idx="425">
                  <c:v>10.5</c:v>
                </c:pt>
                <c:pt idx="426">
                  <c:v>3.6666666666666665</c:v>
                </c:pt>
                <c:pt idx="427">
                  <c:v>110.61538461538461</c:v>
                </c:pt>
                <c:pt idx="428">
                  <c:v>20</c:v>
                </c:pt>
                <c:pt idx="429">
                  <c:v>1</c:v>
                </c:pt>
                <c:pt idx="430">
                  <c:v>50</c:v>
                </c:pt>
                <c:pt idx="431">
                  <c:v>45</c:v>
                </c:pt>
                <c:pt idx="432">
                  <c:v>253.2051282051282</c:v>
                </c:pt>
                <c:pt idx="433">
                  <c:v>31.25</c:v>
                </c:pt>
                <c:pt idx="434">
                  <c:v>5</c:v>
                </c:pt>
                <c:pt idx="435">
                  <c:v>23.25</c:v>
                </c:pt>
                <c:pt idx="436">
                  <c:v>100</c:v>
                </c:pt>
                <c:pt idx="437">
                  <c:v>44.166666666666664</c:v>
                </c:pt>
                <c:pt idx="438">
                  <c:v>24.333333333333332</c:v>
                </c:pt>
                <c:pt idx="439">
                  <c:v>37.5</c:v>
                </c:pt>
                <c:pt idx="440">
                  <c:v>42</c:v>
                </c:pt>
                <c:pt idx="441">
                  <c:v>60.733333333333334</c:v>
                </c:pt>
                <c:pt idx="442">
                  <c:v>50</c:v>
                </c:pt>
                <c:pt idx="443">
                  <c:v>108.33333333333333</c:v>
                </c:pt>
                <c:pt idx="444">
                  <c:v>23.5</c:v>
                </c:pt>
                <c:pt idx="445">
                  <c:v>50.333333333333336</c:v>
                </c:pt>
                <c:pt idx="446">
                  <c:v>11.666666666666666</c:v>
                </c:pt>
                <c:pt idx="447">
                  <c:v>60.789473684210527</c:v>
                </c:pt>
                <c:pt idx="448">
                  <c:v>17.5</c:v>
                </c:pt>
                <c:pt idx="449">
                  <c:v>82.82</c:v>
                </c:pt>
                <c:pt idx="450">
                  <c:v>358.875</c:v>
                </c:pt>
                <c:pt idx="451">
                  <c:v>61.1875</c:v>
                </c:pt>
                <c:pt idx="452">
                  <c:v>340</c:v>
                </c:pt>
                <c:pt idx="453">
                  <c:v>5.666666666666667</c:v>
                </c:pt>
                <c:pt idx="454">
                  <c:v>50</c:v>
                </c:pt>
                <c:pt idx="455">
                  <c:v>25</c:v>
                </c:pt>
                <c:pt idx="456">
                  <c:v>30</c:v>
                </c:pt>
                <c:pt idx="457">
                  <c:v>46.631578947368418</c:v>
                </c:pt>
                <c:pt idx="458">
                  <c:v>65</c:v>
                </c:pt>
                <c:pt idx="459">
                  <c:v>10</c:v>
                </c:pt>
                <c:pt idx="460">
                  <c:v>5</c:v>
                </c:pt>
                <c:pt idx="461">
                  <c:v>640</c:v>
                </c:pt>
                <c:pt idx="462">
                  <c:v>69.117647058823536</c:v>
                </c:pt>
                <c:pt idx="463">
                  <c:v>1.3333333333333333</c:v>
                </c:pt>
                <c:pt idx="464">
                  <c:v>10.5</c:v>
                </c:pt>
                <c:pt idx="465">
                  <c:v>33.333333333333336</c:v>
                </c:pt>
                <c:pt idx="466">
                  <c:v>48.2</c:v>
                </c:pt>
                <c:pt idx="467">
                  <c:v>6.1764705882352944</c:v>
                </c:pt>
                <c:pt idx="468">
                  <c:v>5</c:v>
                </c:pt>
                <c:pt idx="469">
                  <c:v>7.5</c:v>
                </c:pt>
                <c:pt idx="470">
                  <c:v>12</c:v>
                </c:pt>
                <c:pt idx="471">
                  <c:v>1</c:v>
                </c:pt>
                <c:pt idx="472">
                  <c:v>2.3333333333333335</c:v>
                </c:pt>
                <c:pt idx="473">
                  <c:v>24.615384615384617</c:v>
                </c:pt>
                <c:pt idx="474">
                  <c:v>100</c:v>
                </c:pt>
                <c:pt idx="475">
                  <c:v>1</c:v>
                </c:pt>
                <c:pt idx="476">
                  <c:v>88.888888888888886</c:v>
                </c:pt>
                <c:pt idx="477">
                  <c:v>27.5</c:v>
                </c:pt>
                <c:pt idx="478">
                  <c:v>6</c:v>
                </c:pt>
                <c:pt idx="479">
                  <c:v>44.5</c:v>
                </c:pt>
                <c:pt idx="480">
                  <c:v>1</c:v>
                </c:pt>
                <c:pt idx="481">
                  <c:v>100</c:v>
                </c:pt>
                <c:pt idx="482">
                  <c:v>13</c:v>
                </c:pt>
                <c:pt idx="483">
                  <c:v>100</c:v>
                </c:pt>
                <c:pt idx="484">
                  <c:v>109.07142857142857</c:v>
                </c:pt>
                <c:pt idx="485">
                  <c:v>104.75</c:v>
                </c:pt>
                <c:pt idx="486">
                  <c:v>15</c:v>
                </c:pt>
                <c:pt idx="487">
                  <c:v>80.599999999999994</c:v>
                </c:pt>
                <c:pt idx="488">
                  <c:v>115.55319148936171</c:v>
                </c:pt>
                <c:pt idx="489">
                  <c:v>80.5</c:v>
                </c:pt>
                <c:pt idx="490">
                  <c:v>744.5454545454545</c:v>
                </c:pt>
                <c:pt idx="491">
                  <c:v>7.5</c:v>
                </c:pt>
                <c:pt idx="492">
                  <c:v>38.5</c:v>
                </c:pt>
                <c:pt idx="493">
                  <c:v>36.68181818181818</c:v>
                </c:pt>
                <c:pt idx="494">
                  <c:v>75</c:v>
                </c:pt>
                <c:pt idx="495">
                  <c:v>30</c:v>
                </c:pt>
                <c:pt idx="496">
                  <c:v>1</c:v>
                </c:pt>
                <c:pt idx="497">
                  <c:v>673.33333333333337</c:v>
                </c:pt>
                <c:pt idx="498">
                  <c:v>25</c:v>
                </c:pt>
                <c:pt idx="499">
                  <c:v>1</c:v>
                </c:pt>
                <c:pt idx="500">
                  <c:v>17.5</c:v>
                </c:pt>
                <c:pt idx="501">
                  <c:v>5</c:v>
                </c:pt>
                <c:pt idx="502">
                  <c:v>25</c:v>
                </c:pt>
                <c:pt idx="503">
                  <c:v>50</c:v>
                </c:pt>
                <c:pt idx="504">
                  <c:v>16</c:v>
                </c:pt>
                <c:pt idx="505">
                  <c:v>60</c:v>
                </c:pt>
                <c:pt idx="506">
                  <c:v>47.10526315789474</c:v>
                </c:pt>
                <c:pt idx="507">
                  <c:v>100</c:v>
                </c:pt>
                <c:pt idx="508">
                  <c:v>15</c:v>
                </c:pt>
                <c:pt idx="509">
                  <c:v>40.454545454545453</c:v>
                </c:pt>
                <c:pt idx="510">
                  <c:v>1</c:v>
                </c:pt>
                <c:pt idx="511">
                  <c:v>19</c:v>
                </c:pt>
                <c:pt idx="512">
                  <c:v>5</c:v>
                </c:pt>
                <c:pt idx="513">
                  <c:v>46.733333333333334</c:v>
                </c:pt>
                <c:pt idx="514">
                  <c:v>3</c:v>
                </c:pt>
                <c:pt idx="515">
                  <c:v>20</c:v>
                </c:pt>
                <c:pt idx="516">
                  <c:v>10</c:v>
                </c:pt>
                <c:pt idx="517">
                  <c:v>1</c:v>
                </c:pt>
                <c:pt idx="518">
                  <c:v>26.272727272727273</c:v>
                </c:pt>
                <c:pt idx="519">
                  <c:v>60</c:v>
                </c:pt>
                <c:pt idx="520">
                  <c:v>28.333333333333332</c:v>
                </c:pt>
                <c:pt idx="521">
                  <c:v>14.428571428571429</c:v>
                </c:pt>
                <c:pt idx="522">
                  <c:v>132.1875</c:v>
                </c:pt>
                <c:pt idx="523">
                  <c:v>56.416666666666664</c:v>
                </c:pt>
                <c:pt idx="524">
                  <c:v>100</c:v>
                </c:pt>
                <c:pt idx="525">
                  <c:v>11.666666666666666</c:v>
                </c:pt>
                <c:pt idx="526">
                  <c:v>50</c:v>
                </c:pt>
                <c:pt idx="527">
                  <c:v>23.5</c:v>
                </c:pt>
                <c:pt idx="528">
                  <c:v>5</c:v>
                </c:pt>
                <c:pt idx="529">
                  <c:v>31</c:v>
                </c:pt>
                <c:pt idx="530">
                  <c:v>15</c:v>
                </c:pt>
                <c:pt idx="531">
                  <c:v>131.66666666666666</c:v>
                </c:pt>
                <c:pt idx="532">
                  <c:v>1</c:v>
                </c:pt>
                <c:pt idx="533">
                  <c:v>510</c:v>
                </c:pt>
                <c:pt idx="534">
                  <c:v>44.478260869565219</c:v>
                </c:pt>
                <c:pt idx="535">
                  <c:v>1</c:v>
                </c:pt>
                <c:pt idx="536">
                  <c:v>20.5</c:v>
                </c:pt>
                <c:pt idx="537">
                  <c:v>40</c:v>
                </c:pt>
                <c:pt idx="538">
                  <c:v>25</c:v>
                </c:pt>
                <c:pt idx="539">
                  <c:v>1</c:v>
                </c:pt>
                <c:pt idx="540">
                  <c:v>40.777777777777779</c:v>
                </c:pt>
                <c:pt idx="541">
                  <c:v>5</c:v>
                </c:pt>
                <c:pt idx="542">
                  <c:v>1</c:v>
                </c:pt>
                <c:pt idx="543">
                  <c:v>25.5</c:v>
                </c:pt>
                <c:pt idx="544">
                  <c:v>118.36363636363636</c:v>
                </c:pt>
                <c:pt idx="545">
                  <c:v>54.111111111111114</c:v>
                </c:pt>
                <c:pt idx="546">
                  <c:v>21.25</c:v>
                </c:pt>
                <c:pt idx="547">
                  <c:v>34</c:v>
                </c:pt>
                <c:pt idx="548">
                  <c:v>525</c:v>
                </c:pt>
                <c:pt idx="549">
                  <c:v>50</c:v>
                </c:pt>
                <c:pt idx="550">
                  <c:v>115.70588235294117</c:v>
                </c:pt>
                <c:pt idx="551">
                  <c:v>5.5</c:v>
                </c:pt>
                <c:pt idx="552">
                  <c:v>50</c:v>
                </c:pt>
                <c:pt idx="553">
                  <c:v>34.024390243902438</c:v>
                </c:pt>
                <c:pt idx="554">
                  <c:v>37.5</c:v>
                </c:pt>
                <c:pt idx="555">
                  <c:v>11.666666666666666</c:v>
                </c:pt>
                <c:pt idx="556">
                  <c:v>28.125</c:v>
                </c:pt>
                <c:pt idx="557">
                  <c:v>1</c:v>
                </c:pt>
                <c:pt idx="558">
                  <c:v>216.66666666666666</c:v>
                </c:pt>
                <c:pt idx="559">
                  <c:v>8.75</c:v>
                </c:pt>
                <c:pt idx="560">
                  <c:v>62.222222222222221</c:v>
                </c:pt>
                <c:pt idx="561">
                  <c:v>137.25</c:v>
                </c:pt>
                <c:pt idx="562">
                  <c:v>1</c:v>
                </c:pt>
                <c:pt idx="563">
                  <c:v>122.14285714285714</c:v>
                </c:pt>
                <c:pt idx="564">
                  <c:v>1</c:v>
                </c:pt>
                <c:pt idx="565">
                  <c:v>55</c:v>
                </c:pt>
                <c:pt idx="566">
                  <c:v>22</c:v>
                </c:pt>
                <c:pt idx="567">
                  <c:v>56.666666666666664</c:v>
                </c:pt>
                <c:pt idx="568">
                  <c:v>20</c:v>
                </c:pt>
                <c:pt idx="569">
                  <c:v>1</c:v>
                </c:pt>
                <c:pt idx="570">
                  <c:v>55.282051282051285</c:v>
                </c:pt>
                <c:pt idx="571">
                  <c:v>72.16970873786407</c:v>
                </c:pt>
                <c:pt idx="572">
                  <c:v>58.615384615384613</c:v>
                </c:pt>
                <c:pt idx="573">
                  <c:v>12.466666666666667</c:v>
                </c:pt>
                <c:pt idx="574">
                  <c:v>49.136363636363633</c:v>
                </c:pt>
                <c:pt idx="575">
                  <c:v>150.5</c:v>
                </c:pt>
                <c:pt idx="576">
                  <c:v>35.799999999999997</c:v>
                </c:pt>
                <c:pt idx="577">
                  <c:v>45.157894736842103</c:v>
                </c:pt>
                <c:pt idx="578">
                  <c:v>98.78947368421052</c:v>
                </c:pt>
                <c:pt idx="579">
                  <c:v>88.307692307692307</c:v>
                </c:pt>
                <c:pt idx="580">
                  <c:v>170.62903225806451</c:v>
                </c:pt>
                <c:pt idx="581">
                  <c:v>83.75</c:v>
                </c:pt>
                <c:pt idx="582">
                  <c:v>65.099999999999994</c:v>
                </c:pt>
                <c:pt idx="583">
                  <c:v>66.333333333333329</c:v>
                </c:pt>
                <c:pt idx="584">
                  <c:v>104.89473684210526</c:v>
                </c:pt>
                <c:pt idx="585">
                  <c:v>78.440789473684205</c:v>
                </c:pt>
                <c:pt idx="586">
                  <c:v>59.041666666666664</c:v>
                </c:pt>
                <c:pt idx="587">
                  <c:v>71.34210526315789</c:v>
                </c:pt>
                <c:pt idx="588">
                  <c:v>51.227027027027027</c:v>
                </c:pt>
                <c:pt idx="589">
                  <c:v>60.242424242424242</c:v>
                </c:pt>
                <c:pt idx="590">
                  <c:v>44.935185185185183</c:v>
                </c:pt>
                <c:pt idx="591">
                  <c:v>31.206896551724139</c:v>
                </c:pt>
                <c:pt idx="592">
                  <c:v>63.875</c:v>
                </c:pt>
                <c:pt idx="593">
                  <c:v>19</c:v>
                </c:pt>
                <c:pt idx="594">
                  <c:v>10</c:v>
                </c:pt>
                <c:pt idx="595">
                  <c:v>109.06666666666666</c:v>
                </c:pt>
                <c:pt idx="596">
                  <c:v>26.75</c:v>
                </c:pt>
                <c:pt idx="597">
                  <c:v>109.93525179856115</c:v>
                </c:pt>
                <c:pt idx="598">
                  <c:v>20</c:v>
                </c:pt>
                <c:pt idx="599">
                  <c:v>55.388888888888886</c:v>
                </c:pt>
                <c:pt idx="600">
                  <c:v>133.90123456790124</c:v>
                </c:pt>
                <c:pt idx="601">
                  <c:v>48.720930232558139</c:v>
                </c:pt>
                <c:pt idx="602">
                  <c:v>48.25</c:v>
                </c:pt>
                <c:pt idx="603">
                  <c:v>58.972972972972975</c:v>
                </c:pt>
                <c:pt idx="604">
                  <c:v>11.638333333333334</c:v>
                </c:pt>
                <c:pt idx="605">
                  <c:v>83.716814159292042</c:v>
                </c:pt>
                <c:pt idx="606">
                  <c:v>63.648648648648646</c:v>
                </c:pt>
                <c:pt idx="607">
                  <c:v>94.277777777777771</c:v>
                </c:pt>
                <c:pt idx="608">
                  <c:v>71.86666666666666</c:v>
                </c:pt>
                <c:pt idx="609">
                  <c:v>104.84615384615384</c:v>
                </c:pt>
                <c:pt idx="610">
                  <c:v>67.139344262295083</c:v>
                </c:pt>
                <c:pt idx="611">
                  <c:v>73.875</c:v>
                </c:pt>
                <c:pt idx="612">
                  <c:v>69.125</c:v>
                </c:pt>
                <c:pt idx="613">
                  <c:v>120.77083333333333</c:v>
                </c:pt>
                <c:pt idx="614">
                  <c:v>42.222222222222221</c:v>
                </c:pt>
                <c:pt idx="615">
                  <c:v>7.5</c:v>
                </c:pt>
                <c:pt idx="616">
                  <c:v>1.5384615384615385</c:v>
                </c:pt>
                <c:pt idx="617">
                  <c:v>37.608695652173914</c:v>
                </c:pt>
                <c:pt idx="618">
                  <c:v>42.157142857142858</c:v>
                </c:pt>
                <c:pt idx="619">
                  <c:v>84.833333333333329</c:v>
                </c:pt>
                <c:pt idx="620">
                  <c:v>94.19</c:v>
                </c:pt>
                <c:pt idx="621">
                  <c:v>6.25</c:v>
                </c:pt>
                <c:pt idx="622">
                  <c:v>213.375</c:v>
                </c:pt>
                <c:pt idx="623">
                  <c:v>90.9375</c:v>
                </c:pt>
                <c:pt idx="624">
                  <c:v>5</c:v>
                </c:pt>
                <c:pt idx="625">
                  <c:v>58.083333333333336</c:v>
                </c:pt>
                <c:pt idx="626">
                  <c:v>2</c:v>
                </c:pt>
                <c:pt idx="627">
                  <c:v>62.5</c:v>
                </c:pt>
                <c:pt idx="628">
                  <c:v>10</c:v>
                </c:pt>
                <c:pt idx="629">
                  <c:v>71.588235294117652</c:v>
                </c:pt>
                <c:pt idx="630">
                  <c:v>32.81818181818182</c:v>
                </c:pt>
                <c:pt idx="631">
                  <c:v>49.11578947368421</c:v>
                </c:pt>
                <c:pt idx="632">
                  <c:v>16.307692307692307</c:v>
                </c:pt>
                <c:pt idx="633">
                  <c:v>18</c:v>
                </c:pt>
                <c:pt idx="634">
                  <c:v>13</c:v>
                </c:pt>
                <c:pt idx="635">
                  <c:v>17</c:v>
                </c:pt>
                <c:pt idx="636">
                  <c:v>3</c:v>
                </c:pt>
                <c:pt idx="637">
                  <c:v>41.833333333333336</c:v>
                </c:pt>
                <c:pt idx="638">
                  <c:v>106.8</c:v>
                </c:pt>
                <c:pt idx="639">
                  <c:v>4</c:v>
                </c:pt>
                <c:pt idx="640">
                  <c:v>34.097560975609753</c:v>
                </c:pt>
                <c:pt idx="641">
                  <c:v>25</c:v>
                </c:pt>
                <c:pt idx="642">
                  <c:v>10.5</c:v>
                </c:pt>
                <c:pt idx="643">
                  <c:v>215.95959595959596</c:v>
                </c:pt>
                <c:pt idx="644">
                  <c:v>21.25</c:v>
                </c:pt>
                <c:pt idx="645">
                  <c:v>108.25</c:v>
                </c:pt>
                <c:pt idx="646">
                  <c:v>129.97368421052633</c:v>
                </c:pt>
                <c:pt idx="647">
                  <c:v>117.49473684210527</c:v>
                </c:pt>
                <c:pt idx="648">
                  <c:v>10</c:v>
                </c:pt>
                <c:pt idx="649">
                  <c:v>70.595238095238102</c:v>
                </c:pt>
                <c:pt idx="650">
                  <c:v>24.5</c:v>
                </c:pt>
                <c:pt idx="651">
                  <c:v>30</c:v>
                </c:pt>
                <c:pt idx="652">
                  <c:v>2</c:v>
                </c:pt>
                <c:pt idx="653">
                  <c:v>17</c:v>
                </c:pt>
                <c:pt idx="654">
                  <c:v>2928.9285714285716</c:v>
                </c:pt>
                <c:pt idx="655">
                  <c:v>28.888888888888889</c:v>
                </c:pt>
                <c:pt idx="656">
                  <c:v>29.625</c:v>
                </c:pt>
                <c:pt idx="657">
                  <c:v>40.980952380952381</c:v>
                </c:pt>
                <c:pt idx="658">
                  <c:v>31.75</c:v>
                </c:pt>
                <c:pt idx="659">
                  <c:v>88.6875</c:v>
                </c:pt>
                <c:pt idx="660">
                  <c:v>453.14285714285717</c:v>
                </c:pt>
                <c:pt idx="661">
                  <c:v>12.75</c:v>
                </c:pt>
                <c:pt idx="662">
                  <c:v>1</c:v>
                </c:pt>
                <c:pt idx="663">
                  <c:v>83.428571428571431</c:v>
                </c:pt>
                <c:pt idx="664">
                  <c:v>25</c:v>
                </c:pt>
                <c:pt idx="665">
                  <c:v>50</c:v>
                </c:pt>
                <c:pt idx="666">
                  <c:v>101.8</c:v>
                </c:pt>
                <c:pt idx="667">
                  <c:v>46.666666666666664</c:v>
                </c:pt>
                <c:pt idx="668">
                  <c:v>1</c:v>
                </c:pt>
                <c:pt idx="669">
                  <c:v>26</c:v>
                </c:pt>
                <c:pt idx="670">
                  <c:v>218.33333333333334</c:v>
                </c:pt>
                <c:pt idx="671">
                  <c:v>33.714285714285715</c:v>
                </c:pt>
                <c:pt idx="672">
                  <c:v>25</c:v>
                </c:pt>
                <c:pt idx="673">
                  <c:v>28.4</c:v>
                </c:pt>
                <c:pt idx="674">
                  <c:v>103.33333333333333</c:v>
                </c:pt>
                <c:pt idx="675">
                  <c:v>10</c:v>
                </c:pt>
                <c:pt idx="676">
                  <c:v>23</c:v>
                </c:pt>
                <c:pt idx="677">
                  <c:v>31.555555555555557</c:v>
                </c:pt>
                <c:pt idx="678">
                  <c:v>5</c:v>
                </c:pt>
                <c:pt idx="679">
                  <c:v>34.220338983050844</c:v>
                </c:pt>
                <c:pt idx="680">
                  <c:v>25</c:v>
                </c:pt>
                <c:pt idx="681">
                  <c:v>19.666666666666668</c:v>
                </c:pt>
                <c:pt idx="682">
                  <c:v>21.25</c:v>
                </c:pt>
                <c:pt idx="683">
                  <c:v>8.3333333333333339</c:v>
                </c:pt>
                <c:pt idx="684">
                  <c:v>21.34333333333333</c:v>
                </c:pt>
                <c:pt idx="685">
                  <c:v>5.333333333333333</c:v>
                </c:pt>
                <c:pt idx="686">
                  <c:v>34.666666666666664</c:v>
                </c:pt>
                <c:pt idx="687">
                  <c:v>21.727272727272727</c:v>
                </c:pt>
                <c:pt idx="688">
                  <c:v>11.922499999999999</c:v>
                </c:pt>
                <c:pt idx="689">
                  <c:v>26.59737827715356</c:v>
                </c:pt>
                <c:pt idx="690">
                  <c:v>10.666666666666666</c:v>
                </c:pt>
                <c:pt idx="691">
                  <c:v>29.035714285714285</c:v>
                </c:pt>
                <c:pt idx="692">
                  <c:v>50.909090909090907</c:v>
                </c:pt>
                <c:pt idx="693">
                  <c:v>50.083333333333336</c:v>
                </c:pt>
                <c:pt idx="694">
                  <c:v>45</c:v>
                </c:pt>
                <c:pt idx="695">
                  <c:v>25.291666666666668</c:v>
                </c:pt>
                <c:pt idx="696">
                  <c:v>51.292134831460672</c:v>
                </c:pt>
                <c:pt idx="697">
                  <c:v>1</c:v>
                </c:pt>
                <c:pt idx="698">
                  <c:v>49.381818181818183</c:v>
                </c:pt>
                <c:pt idx="699">
                  <c:v>1</c:v>
                </c:pt>
                <c:pt idx="700">
                  <c:v>101.25</c:v>
                </c:pt>
                <c:pt idx="701">
                  <c:v>19.666666666666668</c:v>
                </c:pt>
                <c:pt idx="702">
                  <c:v>12.5</c:v>
                </c:pt>
                <c:pt idx="703">
                  <c:v>8.5</c:v>
                </c:pt>
                <c:pt idx="704">
                  <c:v>1</c:v>
                </c:pt>
                <c:pt idx="705">
                  <c:v>23</c:v>
                </c:pt>
                <c:pt idx="706">
                  <c:v>17.987951807228917</c:v>
                </c:pt>
                <c:pt idx="707">
                  <c:v>370.94736842105266</c:v>
                </c:pt>
                <c:pt idx="708">
                  <c:v>63.569485530546629</c:v>
                </c:pt>
                <c:pt idx="709">
                  <c:v>13</c:v>
                </c:pt>
                <c:pt idx="710">
                  <c:v>5.3125</c:v>
                </c:pt>
                <c:pt idx="711">
                  <c:v>22.333333333333332</c:v>
                </c:pt>
                <c:pt idx="712">
                  <c:v>52</c:v>
                </c:pt>
                <c:pt idx="713">
                  <c:v>16.833333333333332</c:v>
                </c:pt>
                <c:pt idx="714">
                  <c:v>56.3</c:v>
                </c:pt>
                <c:pt idx="715">
                  <c:v>84.0625</c:v>
                </c:pt>
                <c:pt idx="716">
                  <c:v>168.39393939393941</c:v>
                </c:pt>
                <c:pt idx="717">
                  <c:v>15</c:v>
                </c:pt>
                <c:pt idx="718">
                  <c:v>76.666666666666671</c:v>
                </c:pt>
                <c:pt idx="719">
                  <c:v>50.333333333333336</c:v>
                </c:pt>
                <c:pt idx="720">
                  <c:v>8.3333333333333339</c:v>
                </c:pt>
                <c:pt idx="721">
                  <c:v>35.384615384615387</c:v>
                </c:pt>
                <c:pt idx="722">
                  <c:v>55.833333333333336</c:v>
                </c:pt>
                <c:pt idx="723">
                  <c:v>5</c:v>
                </c:pt>
                <c:pt idx="724">
                  <c:v>1</c:v>
                </c:pt>
                <c:pt idx="725">
                  <c:v>69.472222222222229</c:v>
                </c:pt>
                <c:pt idx="726">
                  <c:v>1</c:v>
                </c:pt>
                <c:pt idx="727">
                  <c:v>1</c:v>
                </c:pt>
                <c:pt idx="728">
                  <c:v>8</c:v>
                </c:pt>
                <c:pt idx="729">
                  <c:v>34.444444444444443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501.25</c:v>
                </c:pt>
                <c:pt idx="734">
                  <c:v>10.5</c:v>
                </c:pt>
                <c:pt idx="735">
                  <c:v>1</c:v>
                </c:pt>
                <c:pt idx="736">
                  <c:v>1</c:v>
                </c:pt>
                <c:pt idx="737">
                  <c:v>13</c:v>
                </c:pt>
                <c:pt idx="738">
                  <c:v>306</c:v>
                </c:pt>
                <c:pt idx="739">
                  <c:v>22.5</c:v>
                </c:pt>
                <c:pt idx="740">
                  <c:v>50</c:v>
                </c:pt>
                <c:pt idx="741">
                  <c:v>5</c:v>
                </c:pt>
                <c:pt idx="742">
                  <c:v>40.142857142857146</c:v>
                </c:pt>
                <c:pt idx="743">
                  <c:v>17.2</c:v>
                </c:pt>
                <c:pt idx="744">
                  <c:v>15</c:v>
                </c:pt>
                <c:pt idx="745">
                  <c:v>35.714285714285715</c:v>
                </c:pt>
                <c:pt idx="746">
                  <c:v>37.5</c:v>
                </c:pt>
                <c:pt idx="747">
                  <c:v>52.5</c:v>
                </c:pt>
                <c:pt idx="748">
                  <c:v>77.5</c:v>
                </c:pt>
                <c:pt idx="749">
                  <c:v>53.545454545454547</c:v>
                </c:pt>
                <c:pt idx="750">
                  <c:v>16.25</c:v>
                </c:pt>
                <c:pt idx="751">
                  <c:v>48.18181818181818</c:v>
                </c:pt>
                <c:pt idx="752">
                  <c:v>1</c:v>
                </c:pt>
                <c:pt idx="753">
                  <c:v>1</c:v>
                </c:pt>
                <c:pt idx="754">
                  <c:v>50</c:v>
                </c:pt>
                <c:pt idx="755">
                  <c:v>5</c:v>
                </c:pt>
                <c:pt idx="756">
                  <c:v>202.83333333333334</c:v>
                </c:pt>
                <c:pt idx="757">
                  <c:v>29.125</c:v>
                </c:pt>
                <c:pt idx="758">
                  <c:v>5</c:v>
                </c:pt>
                <c:pt idx="759">
                  <c:v>13</c:v>
                </c:pt>
                <c:pt idx="760">
                  <c:v>50</c:v>
                </c:pt>
                <c:pt idx="761">
                  <c:v>1</c:v>
                </c:pt>
                <c:pt idx="762">
                  <c:v>96.05263157894737</c:v>
                </c:pt>
                <c:pt idx="763">
                  <c:v>305.77777777777777</c:v>
                </c:pt>
                <c:pt idx="764">
                  <c:v>12.142857142857142</c:v>
                </c:pt>
                <c:pt idx="765">
                  <c:v>83.571428571428569</c:v>
                </c:pt>
                <c:pt idx="766">
                  <c:v>18</c:v>
                </c:pt>
                <c:pt idx="767">
                  <c:v>115.53333333333333</c:v>
                </c:pt>
                <c:pt idx="768">
                  <c:v>15</c:v>
                </c:pt>
                <c:pt idx="769">
                  <c:v>41.583333333333336</c:v>
                </c:pt>
                <c:pt idx="770">
                  <c:v>33.761904761904759</c:v>
                </c:pt>
                <c:pt idx="771">
                  <c:v>70.61702127659575</c:v>
                </c:pt>
                <c:pt idx="772">
                  <c:v>167.15151515151516</c:v>
                </c:pt>
                <c:pt idx="773">
                  <c:v>128.61988304093566</c:v>
                </c:pt>
                <c:pt idx="774">
                  <c:v>65.41379310344827</c:v>
                </c:pt>
                <c:pt idx="775">
                  <c:v>117.55555555555556</c:v>
                </c:pt>
                <c:pt idx="776">
                  <c:v>126.48148148148148</c:v>
                </c:pt>
                <c:pt idx="777">
                  <c:v>550</c:v>
                </c:pt>
                <c:pt idx="778">
                  <c:v>44</c:v>
                </c:pt>
                <c:pt idx="779">
                  <c:v>69</c:v>
                </c:pt>
                <c:pt idx="780">
                  <c:v>27.5</c:v>
                </c:pt>
                <c:pt idx="781">
                  <c:v>84.9</c:v>
                </c:pt>
                <c:pt idx="782">
                  <c:v>12</c:v>
                </c:pt>
                <c:pt idx="783">
                  <c:v>200</c:v>
                </c:pt>
                <c:pt idx="784">
                  <c:v>10</c:v>
                </c:pt>
                <c:pt idx="785">
                  <c:v>5.2857142857142856</c:v>
                </c:pt>
                <c:pt idx="786">
                  <c:v>1</c:v>
                </c:pt>
                <c:pt idx="787">
                  <c:v>72.762711864406782</c:v>
                </c:pt>
                <c:pt idx="788">
                  <c:v>17.5</c:v>
                </c:pt>
                <c:pt idx="789">
                  <c:v>25</c:v>
                </c:pt>
                <c:pt idx="790">
                  <c:v>13.333333333333334</c:v>
                </c:pt>
                <c:pt idx="791">
                  <c:v>1</c:v>
                </c:pt>
                <c:pt idx="792">
                  <c:v>23.666666666666668</c:v>
                </c:pt>
                <c:pt idx="793">
                  <c:v>89.21052631578948</c:v>
                </c:pt>
                <c:pt idx="794">
                  <c:v>116.55769230769231</c:v>
                </c:pt>
                <c:pt idx="795">
                  <c:v>13.005000000000001</c:v>
                </c:pt>
                <c:pt idx="796">
                  <c:v>17.5</c:v>
                </c:pt>
                <c:pt idx="797">
                  <c:v>8.75</c:v>
                </c:pt>
                <c:pt idx="798">
                  <c:v>40.611111111111114</c:v>
                </c:pt>
                <c:pt idx="799">
                  <c:v>37.954545454545453</c:v>
                </c:pt>
                <c:pt idx="800">
                  <c:v>35.734693877551024</c:v>
                </c:pt>
                <c:pt idx="801">
                  <c:v>42.157894736842103</c:v>
                </c:pt>
                <c:pt idx="802">
                  <c:v>35</c:v>
                </c:pt>
                <c:pt idx="803">
                  <c:v>13.25</c:v>
                </c:pt>
                <c:pt idx="804">
                  <c:v>55</c:v>
                </c:pt>
                <c:pt idx="805">
                  <c:v>39.285714285714285</c:v>
                </c:pt>
                <c:pt idx="806">
                  <c:v>47.5</c:v>
                </c:pt>
                <c:pt idx="807">
                  <c:v>17.333333333333332</c:v>
                </c:pt>
                <c:pt idx="808">
                  <c:v>31.757575757575758</c:v>
                </c:pt>
                <c:pt idx="809">
                  <c:v>5</c:v>
                </c:pt>
                <c:pt idx="810">
                  <c:v>39</c:v>
                </c:pt>
                <c:pt idx="811">
                  <c:v>52.5</c:v>
                </c:pt>
                <c:pt idx="812">
                  <c:v>9</c:v>
                </c:pt>
                <c:pt idx="813">
                  <c:v>25</c:v>
                </c:pt>
                <c:pt idx="814">
                  <c:v>30</c:v>
                </c:pt>
                <c:pt idx="815">
                  <c:v>11.25</c:v>
                </c:pt>
                <c:pt idx="816">
                  <c:v>25</c:v>
                </c:pt>
                <c:pt idx="817">
                  <c:v>11.333333333333334</c:v>
                </c:pt>
                <c:pt idx="818">
                  <c:v>29.470588235294116</c:v>
                </c:pt>
                <c:pt idx="819">
                  <c:v>1</c:v>
                </c:pt>
                <c:pt idx="820">
                  <c:v>63.098484848484851</c:v>
                </c:pt>
                <c:pt idx="821">
                  <c:v>1</c:v>
                </c:pt>
                <c:pt idx="822">
                  <c:v>43.846153846153847</c:v>
                </c:pt>
                <c:pt idx="823">
                  <c:v>75</c:v>
                </c:pt>
                <c:pt idx="824">
                  <c:v>45.972222222222221</c:v>
                </c:pt>
                <c:pt idx="825">
                  <c:v>10</c:v>
                </c:pt>
                <c:pt idx="826">
                  <c:v>93.666666666666671</c:v>
                </c:pt>
                <c:pt idx="827">
                  <c:v>53</c:v>
                </c:pt>
                <c:pt idx="828">
                  <c:v>10</c:v>
                </c:pt>
                <c:pt idx="829">
                  <c:v>30</c:v>
                </c:pt>
                <c:pt idx="830">
                  <c:v>60.666666666666664</c:v>
                </c:pt>
                <c:pt idx="831">
                  <c:v>23.333333333333332</c:v>
                </c:pt>
                <c:pt idx="832">
                  <c:v>5</c:v>
                </c:pt>
                <c:pt idx="833">
                  <c:v>23.923076923076923</c:v>
                </c:pt>
                <c:pt idx="834">
                  <c:v>15.833333333333334</c:v>
                </c:pt>
                <c:pt idx="835">
                  <c:v>29.785714285714285</c:v>
                </c:pt>
                <c:pt idx="836">
                  <c:v>60</c:v>
                </c:pt>
                <c:pt idx="837">
                  <c:v>24.333333333333332</c:v>
                </c:pt>
                <c:pt idx="838">
                  <c:v>500</c:v>
                </c:pt>
                <c:pt idx="839">
                  <c:v>35</c:v>
                </c:pt>
                <c:pt idx="840">
                  <c:v>29.555555555555557</c:v>
                </c:pt>
                <c:pt idx="841">
                  <c:v>26.666666666666668</c:v>
                </c:pt>
                <c:pt idx="842">
                  <c:v>18.333333333333332</c:v>
                </c:pt>
                <c:pt idx="843">
                  <c:v>20</c:v>
                </c:pt>
                <c:pt idx="844">
                  <c:v>13.333333333333334</c:v>
                </c:pt>
                <c:pt idx="845">
                  <c:v>22.5</c:v>
                </c:pt>
                <c:pt idx="846">
                  <c:v>50.4</c:v>
                </c:pt>
                <c:pt idx="847">
                  <c:v>105.02933333333334</c:v>
                </c:pt>
                <c:pt idx="848">
                  <c:v>35.4</c:v>
                </c:pt>
                <c:pt idx="849">
                  <c:v>83.333333333333329</c:v>
                </c:pt>
                <c:pt idx="850">
                  <c:v>35.92307692307692</c:v>
                </c:pt>
                <c:pt idx="851">
                  <c:v>119.125</c:v>
                </c:pt>
                <c:pt idx="852">
                  <c:v>90.333333333333329</c:v>
                </c:pt>
                <c:pt idx="853">
                  <c:v>2.3333333333333335</c:v>
                </c:pt>
                <c:pt idx="854">
                  <c:v>108.33333333333333</c:v>
                </c:pt>
                <c:pt idx="855">
                  <c:v>15.75</c:v>
                </c:pt>
                <c:pt idx="856">
                  <c:v>29</c:v>
                </c:pt>
                <c:pt idx="857">
                  <c:v>96.551724137931032</c:v>
                </c:pt>
                <c:pt idx="858">
                  <c:v>63</c:v>
                </c:pt>
                <c:pt idx="859">
                  <c:v>381.6</c:v>
                </c:pt>
                <c:pt idx="860">
                  <c:v>46.25</c:v>
                </c:pt>
                <c:pt idx="861">
                  <c:v>26</c:v>
                </c:pt>
                <c:pt idx="862">
                  <c:v>10</c:v>
                </c:pt>
                <c:pt idx="863">
                  <c:v>5</c:v>
                </c:pt>
                <c:pt idx="864">
                  <c:v>81.571428571428569</c:v>
                </c:pt>
                <c:pt idx="865">
                  <c:v>7</c:v>
                </c:pt>
                <c:pt idx="866">
                  <c:v>27.3</c:v>
                </c:pt>
                <c:pt idx="867">
                  <c:v>29.411764705882351</c:v>
                </c:pt>
                <c:pt idx="868">
                  <c:v>12.5</c:v>
                </c:pt>
                <c:pt idx="869">
                  <c:v>5.75</c:v>
                </c:pt>
                <c:pt idx="870">
                  <c:v>52.083333333333336</c:v>
                </c:pt>
                <c:pt idx="871">
                  <c:v>183.33333333333334</c:v>
                </c:pt>
                <c:pt idx="872">
                  <c:v>26.333333333333332</c:v>
                </c:pt>
                <c:pt idx="873">
                  <c:v>486.42857142857144</c:v>
                </c:pt>
                <c:pt idx="874">
                  <c:v>3</c:v>
                </c:pt>
                <c:pt idx="875">
                  <c:v>25</c:v>
                </c:pt>
                <c:pt idx="876">
                  <c:v>9.75</c:v>
                </c:pt>
                <c:pt idx="877">
                  <c:v>18.75</c:v>
                </c:pt>
                <c:pt idx="878">
                  <c:v>36.588235294117645</c:v>
                </c:pt>
                <c:pt idx="879">
                  <c:v>80.714285714285708</c:v>
                </c:pt>
                <c:pt idx="880">
                  <c:v>1</c:v>
                </c:pt>
                <c:pt idx="881">
                  <c:v>52.8</c:v>
                </c:pt>
                <c:pt idx="882">
                  <c:v>20</c:v>
                </c:pt>
                <c:pt idx="883">
                  <c:v>1</c:v>
                </c:pt>
                <c:pt idx="884">
                  <c:v>46.928571428571431</c:v>
                </c:pt>
                <c:pt idx="885">
                  <c:v>78.07692307692308</c:v>
                </c:pt>
                <c:pt idx="886">
                  <c:v>1</c:v>
                </c:pt>
                <c:pt idx="887">
                  <c:v>1</c:v>
                </c:pt>
                <c:pt idx="888">
                  <c:v>203.66666666666666</c:v>
                </c:pt>
                <c:pt idx="889">
                  <c:v>20.714285714285715</c:v>
                </c:pt>
                <c:pt idx="890">
                  <c:v>48.555555555555557</c:v>
                </c:pt>
                <c:pt idx="891">
                  <c:v>68.099999999999994</c:v>
                </c:pt>
                <c:pt idx="892">
                  <c:v>8.5</c:v>
                </c:pt>
                <c:pt idx="893">
                  <c:v>51.615384615384613</c:v>
                </c:pt>
                <c:pt idx="894">
                  <c:v>1</c:v>
                </c:pt>
                <c:pt idx="895">
                  <c:v>202.22772277227722</c:v>
                </c:pt>
                <c:pt idx="896">
                  <c:v>100</c:v>
                </c:pt>
                <c:pt idx="897">
                  <c:v>1</c:v>
                </c:pt>
                <c:pt idx="898">
                  <c:v>82.461538461538467</c:v>
                </c:pt>
                <c:pt idx="899">
                  <c:v>2.6666666666666665</c:v>
                </c:pt>
                <c:pt idx="900">
                  <c:v>12.5</c:v>
                </c:pt>
                <c:pt idx="901">
                  <c:v>23.62857142857143</c:v>
                </c:pt>
                <c:pt idx="902">
                  <c:v>37.5</c:v>
                </c:pt>
                <c:pt idx="903">
                  <c:v>13.333333333333334</c:v>
                </c:pt>
                <c:pt idx="904">
                  <c:v>1</c:v>
                </c:pt>
                <c:pt idx="905">
                  <c:v>1</c:v>
                </c:pt>
                <c:pt idx="906">
                  <c:v>41</c:v>
                </c:pt>
                <c:pt idx="907">
                  <c:v>55.833333333333336</c:v>
                </c:pt>
                <c:pt idx="908">
                  <c:v>99.761194029850742</c:v>
                </c:pt>
                <c:pt idx="909">
                  <c:v>25.521739130434781</c:v>
                </c:pt>
                <c:pt idx="910">
                  <c:v>117.65277777777777</c:v>
                </c:pt>
                <c:pt idx="911">
                  <c:v>5</c:v>
                </c:pt>
                <c:pt idx="912">
                  <c:v>2796.6666666666665</c:v>
                </c:pt>
                <c:pt idx="913">
                  <c:v>200</c:v>
                </c:pt>
                <c:pt idx="914">
                  <c:v>87.5</c:v>
                </c:pt>
                <c:pt idx="915">
                  <c:v>20.142857142857142</c:v>
                </c:pt>
                <c:pt idx="916">
                  <c:v>20.875</c:v>
                </c:pt>
                <c:pt idx="917">
                  <c:v>61.307692307692307</c:v>
                </c:pt>
                <c:pt idx="918">
                  <c:v>1</c:v>
                </c:pt>
                <c:pt idx="919">
                  <c:v>92.142857142857139</c:v>
                </c:pt>
                <c:pt idx="920">
                  <c:v>7.333333333333333</c:v>
                </c:pt>
                <c:pt idx="921">
                  <c:v>64.8</c:v>
                </c:pt>
                <c:pt idx="922">
                  <c:v>30.12</c:v>
                </c:pt>
                <c:pt idx="923">
                  <c:v>52.5</c:v>
                </c:pt>
                <c:pt idx="924">
                  <c:v>23.666666666666668</c:v>
                </c:pt>
                <c:pt idx="925">
                  <c:v>415.77777777777777</c:v>
                </c:pt>
                <c:pt idx="926">
                  <c:v>53.714285714285715</c:v>
                </c:pt>
                <c:pt idx="927">
                  <c:v>420.6</c:v>
                </c:pt>
                <c:pt idx="928">
                  <c:v>18.666666666666668</c:v>
                </c:pt>
                <c:pt idx="929">
                  <c:v>78.333333333333329</c:v>
                </c:pt>
                <c:pt idx="930">
                  <c:v>67.777777777777771</c:v>
                </c:pt>
                <c:pt idx="931">
                  <c:v>16.666666666666668</c:v>
                </c:pt>
                <c:pt idx="932">
                  <c:v>62.5</c:v>
                </c:pt>
                <c:pt idx="933">
                  <c:v>42</c:v>
                </c:pt>
                <c:pt idx="934">
                  <c:v>130.0888888888889</c:v>
                </c:pt>
                <c:pt idx="935">
                  <c:v>1270.2222222222222</c:v>
                </c:pt>
                <c:pt idx="936">
                  <c:v>88.444444444444443</c:v>
                </c:pt>
                <c:pt idx="937">
                  <c:v>56.342380952380957</c:v>
                </c:pt>
                <c:pt idx="938">
                  <c:v>53.529411764705884</c:v>
                </c:pt>
                <c:pt idx="939">
                  <c:v>25</c:v>
                </c:pt>
                <c:pt idx="940">
                  <c:v>50</c:v>
                </c:pt>
                <c:pt idx="941">
                  <c:v>56.785714285714285</c:v>
                </c:pt>
                <c:pt idx="942">
                  <c:v>40.833333333333336</c:v>
                </c:pt>
                <c:pt idx="943">
                  <c:v>65.111111111111114</c:v>
                </c:pt>
                <c:pt idx="944">
                  <c:v>55.6</c:v>
                </c:pt>
                <c:pt idx="945">
                  <c:v>140.53846153846155</c:v>
                </c:pt>
                <c:pt idx="946">
                  <c:v>25</c:v>
                </c:pt>
                <c:pt idx="947">
                  <c:v>69.533333333333331</c:v>
                </c:pt>
                <c:pt idx="948">
                  <c:v>5.5</c:v>
                </c:pt>
                <c:pt idx="949">
                  <c:v>237</c:v>
                </c:pt>
                <c:pt idx="950">
                  <c:v>79.870967741935488</c:v>
                </c:pt>
                <c:pt idx="951">
                  <c:v>10.25</c:v>
                </c:pt>
                <c:pt idx="952">
                  <c:v>272.58620689655174</c:v>
                </c:pt>
                <c:pt idx="953">
                  <c:v>13</c:v>
                </c:pt>
                <c:pt idx="954">
                  <c:v>58.184210526315788</c:v>
                </c:pt>
                <c:pt idx="955">
                  <c:v>10</c:v>
                </c:pt>
                <c:pt idx="956">
                  <c:v>70.10526315789474</c:v>
                </c:pt>
                <c:pt idx="957">
                  <c:v>57.888888888888886</c:v>
                </c:pt>
                <c:pt idx="958">
                  <c:v>125.27027027027027</c:v>
                </c:pt>
                <c:pt idx="959">
                  <c:v>300</c:v>
                </c:pt>
                <c:pt idx="960">
                  <c:v>43</c:v>
                </c:pt>
                <c:pt idx="961">
                  <c:v>1</c:v>
                </c:pt>
                <c:pt idx="962">
                  <c:v>775</c:v>
                </c:pt>
                <c:pt idx="963">
                  <c:v>5</c:v>
                </c:pt>
                <c:pt idx="964">
                  <c:v>12.8</c:v>
                </c:pt>
                <c:pt idx="965">
                  <c:v>14.444444444444445</c:v>
                </c:pt>
                <c:pt idx="966">
                  <c:v>356.84210526315792</c:v>
                </c:pt>
                <c:pt idx="967">
                  <c:v>37.75</c:v>
                </c:pt>
                <c:pt idx="968">
                  <c:v>12.75</c:v>
                </c:pt>
                <c:pt idx="969">
                  <c:v>24.458333333333332</c:v>
                </c:pt>
                <c:pt idx="970">
                  <c:v>53.07692307692308</c:v>
                </c:pt>
                <c:pt idx="971">
                  <c:v>300</c:v>
                </c:pt>
                <c:pt idx="972">
                  <c:v>286.25</c:v>
                </c:pt>
                <c:pt idx="973">
                  <c:v>36.666666666666664</c:v>
                </c:pt>
                <c:pt idx="974">
                  <c:v>49.20754716981132</c:v>
                </c:pt>
                <c:pt idx="975">
                  <c:v>1</c:v>
                </c:pt>
                <c:pt idx="976">
                  <c:v>12.5</c:v>
                </c:pt>
                <c:pt idx="977">
                  <c:v>109.04</c:v>
                </c:pt>
                <c:pt idx="978">
                  <c:v>41.666666666666664</c:v>
                </c:pt>
                <c:pt idx="979">
                  <c:v>22.75</c:v>
                </c:pt>
                <c:pt idx="980">
                  <c:v>70.833333333333329</c:v>
                </c:pt>
                <c:pt idx="981">
                  <c:v>1</c:v>
                </c:pt>
                <c:pt idx="982">
                  <c:v>1</c:v>
                </c:pt>
                <c:pt idx="983">
                  <c:v>147.88135593220338</c:v>
                </c:pt>
                <c:pt idx="984">
                  <c:v>100</c:v>
                </c:pt>
                <c:pt idx="985">
                  <c:v>56.838709677419352</c:v>
                </c:pt>
                <c:pt idx="986">
                  <c:v>176.94444444444446</c:v>
                </c:pt>
                <c:pt idx="987">
                  <c:v>127.6</c:v>
                </c:pt>
                <c:pt idx="988">
                  <c:v>66.142857142857139</c:v>
                </c:pt>
                <c:pt idx="989">
                  <c:v>108</c:v>
                </c:pt>
                <c:pt idx="990">
                  <c:v>1</c:v>
                </c:pt>
                <c:pt idx="991">
                  <c:v>18.333333333333332</c:v>
                </c:pt>
                <c:pt idx="992">
                  <c:v>7.5</c:v>
                </c:pt>
                <c:pt idx="993">
                  <c:v>68.416666666666671</c:v>
                </c:pt>
                <c:pt idx="994">
                  <c:v>1</c:v>
                </c:pt>
                <c:pt idx="995">
                  <c:v>60.125</c:v>
                </c:pt>
                <c:pt idx="996">
                  <c:v>15</c:v>
                </c:pt>
                <c:pt idx="997">
                  <c:v>60.064516129032256</c:v>
                </c:pt>
                <c:pt idx="998">
                  <c:v>72.400000000000006</c:v>
                </c:pt>
                <c:pt idx="999">
                  <c:v>100</c:v>
                </c:pt>
                <c:pt idx="1000">
                  <c:v>51.666666666666664</c:v>
                </c:pt>
                <c:pt idx="1001">
                  <c:v>32.75</c:v>
                </c:pt>
                <c:pt idx="1002">
                  <c:v>61</c:v>
                </c:pt>
                <c:pt idx="1003">
                  <c:v>10</c:v>
                </c:pt>
                <c:pt idx="1004">
                  <c:v>10</c:v>
                </c:pt>
                <c:pt idx="1005">
                  <c:v>37.5</c:v>
                </c:pt>
                <c:pt idx="1006">
                  <c:v>45</c:v>
                </c:pt>
                <c:pt idx="1007">
                  <c:v>100.625</c:v>
                </c:pt>
                <c:pt idx="1008">
                  <c:v>25.571428571428573</c:v>
                </c:pt>
                <c:pt idx="1009">
                  <c:v>25</c:v>
                </c:pt>
                <c:pt idx="1010">
                  <c:v>10</c:v>
                </c:pt>
                <c:pt idx="1011">
                  <c:v>202</c:v>
                </c:pt>
                <c:pt idx="1012">
                  <c:v>25</c:v>
                </c:pt>
                <c:pt idx="1013">
                  <c:v>500</c:v>
                </c:pt>
                <c:pt idx="1014">
                  <c:v>29</c:v>
                </c:pt>
                <c:pt idx="1015">
                  <c:v>17.5</c:v>
                </c:pt>
                <c:pt idx="1016">
                  <c:v>174</c:v>
                </c:pt>
                <c:pt idx="1017">
                  <c:v>50</c:v>
                </c:pt>
                <c:pt idx="1018">
                  <c:v>5</c:v>
                </c:pt>
                <c:pt idx="1019">
                  <c:v>1</c:v>
                </c:pt>
                <c:pt idx="1020">
                  <c:v>145.40540540540542</c:v>
                </c:pt>
                <c:pt idx="1021">
                  <c:v>205</c:v>
                </c:pt>
                <c:pt idx="1022">
                  <c:v>100.5</c:v>
                </c:pt>
                <c:pt idx="1023">
                  <c:v>55.0625</c:v>
                </c:pt>
                <c:pt idx="1024">
                  <c:v>47.333333333333336</c:v>
                </c:pt>
                <c:pt idx="1025">
                  <c:v>58.95</c:v>
                </c:pt>
                <c:pt idx="1026">
                  <c:v>1.5</c:v>
                </c:pt>
                <c:pt idx="1027">
                  <c:v>5</c:v>
                </c:pt>
                <c:pt idx="1028">
                  <c:v>50.555555555555557</c:v>
                </c:pt>
                <c:pt idx="1029">
                  <c:v>25.647058823529413</c:v>
                </c:pt>
                <c:pt idx="1030">
                  <c:v>47.695652173913047</c:v>
                </c:pt>
                <c:pt idx="1031">
                  <c:v>56.05263157894737</c:v>
                </c:pt>
                <c:pt idx="1032">
                  <c:v>81.319999999999993</c:v>
                </c:pt>
                <c:pt idx="1033">
                  <c:v>70.166666666666671</c:v>
                </c:pt>
                <c:pt idx="1034">
                  <c:v>23.625</c:v>
                </c:pt>
                <c:pt idx="1035">
                  <c:v>188.55555555555554</c:v>
                </c:pt>
                <c:pt idx="1036">
                  <c:v>49.511627906976742</c:v>
                </c:pt>
                <c:pt idx="1037">
                  <c:v>75.464285714285708</c:v>
                </c:pt>
                <c:pt idx="1038">
                  <c:v>9.5</c:v>
                </c:pt>
                <c:pt idx="1039">
                  <c:v>35.5</c:v>
                </c:pt>
                <c:pt idx="1040">
                  <c:v>10</c:v>
                </c:pt>
                <c:pt idx="1041">
                  <c:v>13</c:v>
                </c:pt>
                <c:pt idx="1042">
                  <c:v>89.4</c:v>
                </c:pt>
                <c:pt idx="1043">
                  <c:v>25</c:v>
                </c:pt>
                <c:pt idx="1044">
                  <c:v>1</c:v>
                </c:pt>
                <c:pt idx="1045">
                  <c:v>65</c:v>
                </c:pt>
                <c:pt idx="1046">
                  <c:v>10</c:v>
                </c:pt>
                <c:pt idx="1047">
                  <c:v>1</c:v>
                </c:pt>
                <c:pt idx="1048">
                  <c:v>81.538461538461533</c:v>
                </c:pt>
                <c:pt idx="1049">
                  <c:v>100</c:v>
                </c:pt>
                <c:pt idx="1050">
                  <c:v>1</c:v>
                </c:pt>
                <c:pt idx="1051">
                  <c:v>20</c:v>
                </c:pt>
                <c:pt idx="1052">
                  <c:v>46.428571428571431</c:v>
                </c:pt>
                <c:pt idx="1053">
                  <c:v>5.5</c:v>
                </c:pt>
                <c:pt idx="1054">
                  <c:v>50.2</c:v>
                </c:pt>
                <c:pt idx="1055">
                  <c:v>38.714285714285715</c:v>
                </c:pt>
                <c:pt idx="1056">
                  <c:v>13.111111111111111</c:v>
                </c:pt>
                <c:pt idx="1057">
                  <c:v>315.5</c:v>
                </c:pt>
                <c:pt idx="1058">
                  <c:v>37.142857142857146</c:v>
                </c:pt>
                <c:pt idx="1059">
                  <c:v>128.27380952380952</c:v>
                </c:pt>
                <c:pt idx="1060">
                  <c:v>47.272727272727273</c:v>
                </c:pt>
                <c:pt idx="1061">
                  <c:v>50</c:v>
                </c:pt>
                <c:pt idx="1062">
                  <c:v>42.5</c:v>
                </c:pt>
                <c:pt idx="1063">
                  <c:v>44</c:v>
                </c:pt>
                <c:pt idx="1064">
                  <c:v>50.875</c:v>
                </c:pt>
                <c:pt idx="1065">
                  <c:v>62.5</c:v>
                </c:pt>
                <c:pt idx="1066">
                  <c:v>27</c:v>
                </c:pt>
                <c:pt idx="1067">
                  <c:v>25</c:v>
                </c:pt>
                <c:pt idx="1068">
                  <c:v>47.258064516129032</c:v>
                </c:pt>
                <c:pt idx="1069">
                  <c:v>1.5</c:v>
                </c:pt>
                <c:pt idx="1070">
                  <c:v>24.714285714285715</c:v>
                </c:pt>
                <c:pt idx="1071">
                  <c:v>63.125</c:v>
                </c:pt>
                <c:pt idx="1072">
                  <c:v>38.25</c:v>
                </c:pt>
                <c:pt idx="1073">
                  <c:v>16.25</c:v>
                </c:pt>
                <c:pt idx="1074">
                  <c:v>33.75</c:v>
                </c:pt>
                <c:pt idx="1075">
                  <c:v>61.666666666666664</c:v>
                </c:pt>
                <c:pt idx="1076">
                  <c:v>83.138888888888886</c:v>
                </c:pt>
                <c:pt idx="1077">
                  <c:v>1</c:v>
                </c:pt>
                <c:pt idx="1078">
                  <c:v>142.85714285714286</c:v>
                </c:pt>
                <c:pt idx="1079">
                  <c:v>33.666666666666664</c:v>
                </c:pt>
                <c:pt idx="1080">
                  <c:v>5</c:v>
                </c:pt>
                <c:pt idx="1081">
                  <c:v>10</c:v>
                </c:pt>
                <c:pt idx="1082">
                  <c:v>40</c:v>
                </c:pt>
                <c:pt idx="1083">
                  <c:v>30</c:v>
                </c:pt>
                <c:pt idx="1084">
                  <c:v>45</c:v>
                </c:pt>
                <c:pt idx="1085">
                  <c:v>10.166666666666666</c:v>
                </c:pt>
                <c:pt idx="1086">
                  <c:v>81.411764705882348</c:v>
                </c:pt>
                <c:pt idx="1087">
                  <c:v>57.25</c:v>
                </c:pt>
                <c:pt idx="1088">
                  <c:v>5</c:v>
                </c:pt>
                <c:pt idx="1089">
                  <c:v>15</c:v>
                </c:pt>
                <c:pt idx="1090">
                  <c:v>12.5</c:v>
                </c:pt>
                <c:pt idx="1091">
                  <c:v>93</c:v>
                </c:pt>
                <c:pt idx="1092">
                  <c:v>32.357142857142854</c:v>
                </c:pt>
                <c:pt idx="1093">
                  <c:v>1</c:v>
                </c:pt>
                <c:pt idx="1094">
                  <c:v>91.833333333333329</c:v>
                </c:pt>
                <c:pt idx="1095">
                  <c:v>45.833333333333336</c:v>
                </c:pt>
                <c:pt idx="1096">
                  <c:v>57.173913043478258</c:v>
                </c:pt>
                <c:pt idx="1097">
                  <c:v>248.5</c:v>
                </c:pt>
                <c:pt idx="1098">
                  <c:v>79.400000000000006</c:v>
                </c:pt>
                <c:pt idx="1099">
                  <c:v>5</c:v>
                </c:pt>
                <c:pt idx="1100">
                  <c:v>5.5</c:v>
                </c:pt>
                <c:pt idx="1101">
                  <c:v>25</c:v>
                </c:pt>
                <c:pt idx="1102">
                  <c:v>137.07692307692307</c:v>
                </c:pt>
                <c:pt idx="1103">
                  <c:v>5</c:v>
                </c:pt>
                <c:pt idx="1104">
                  <c:v>39</c:v>
                </c:pt>
                <c:pt idx="1105">
                  <c:v>50.5</c:v>
                </c:pt>
                <c:pt idx="1106">
                  <c:v>49.28125</c:v>
                </c:pt>
                <c:pt idx="1107">
                  <c:v>25</c:v>
                </c:pt>
                <c:pt idx="1108">
                  <c:v>1</c:v>
                </c:pt>
                <c:pt idx="1109">
                  <c:v>25</c:v>
                </c:pt>
                <c:pt idx="1110">
                  <c:v>53.125</c:v>
                </c:pt>
                <c:pt idx="1111">
                  <c:v>7</c:v>
                </c:pt>
                <c:pt idx="1112">
                  <c:v>40.0625</c:v>
                </c:pt>
                <c:pt idx="1113">
                  <c:v>24.333333333333332</c:v>
                </c:pt>
                <c:pt idx="1114">
                  <c:v>11.25</c:v>
                </c:pt>
                <c:pt idx="1115">
                  <c:v>10.5</c:v>
                </c:pt>
                <c:pt idx="1116">
                  <c:v>15</c:v>
                </c:pt>
                <c:pt idx="1117">
                  <c:v>42</c:v>
                </c:pt>
                <c:pt idx="1118">
                  <c:v>71.25</c:v>
                </c:pt>
                <c:pt idx="1119">
                  <c:v>22.5</c:v>
                </c:pt>
                <c:pt idx="1120">
                  <c:v>41</c:v>
                </c:pt>
                <c:pt idx="1121">
                  <c:v>47.909090909090907</c:v>
                </c:pt>
                <c:pt idx="1122">
                  <c:v>35.166666666666664</c:v>
                </c:pt>
                <c:pt idx="1123">
                  <c:v>5.5</c:v>
                </c:pt>
                <c:pt idx="1124">
                  <c:v>22.666666666666668</c:v>
                </c:pt>
                <c:pt idx="1125">
                  <c:v>26.375</c:v>
                </c:pt>
                <c:pt idx="1126">
                  <c:v>105.54054054054055</c:v>
                </c:pt>
                <c:pt idx="1127">
                  <c:v>29.09090909090909</c:v>
                </c:pt>
                <c:pt idx="1128">
                  <c:v>62</c:v>
                </c:pt>
                <c:pt idx="1129">
                  <c:v>217.5</c:v>
                </c:pt>
                <c:pt idx="1130">
                  <c:v>26.75</c:v>
                </c:pt>
                <c:pt idx="1131">
                  <c:v>18.333333333333332</c:v>
                </c:pt>
                <c:pt idx="1132">
                  <c:v>64.285714285714292</c:v>
                </c:pt>
                <c:pt idx="1133">
                  <c:v>175</c:v>
                </c:pt>
                <c:pt idx="1134">
                  <c:v>34</c:v>
                </c:pt>
                <c:pt idx="1135">
                  <c:v>84.282608695652172</c:v>
                </c:pt>
                <c:pt idx="1136">
                  <c:v>9.5</c:v>
                </c:pt>
                <c:pt idx="1137">
                  <c:v>33.736842105263158</c:v>
                </c:pt>
                <c:pt idx="1138">
                  <c:v>37.53846153846154</c:v>
                </c:pt>
                <c:pt idx="1139">
                  <c:v>11.615384615384615</c:v>
                </c:pt>
                <c:pt idx="1140">
                  <c:v>8</c:v>
                </c:pt>
                <c:pt idx="1141">
                  <c:v>23</c:v>
                </c:pt>
                <c:pt idx="1142">
                  <c:v>100</c:v>
                </c:pt>
                <c:pt idx="1143">
                  <c:v>60.111111111111114</c:v>
                </c:pt>
                <c:pt idx="1144">
                  <c:v>3</c:v>
                </c:pt>
                <c:pt idx="1145">
                  <c:v>5</c:v>
                </c:pt>
                <c:pt idx="1146">
                  <c:v>17.5</c:v>
                </c:pt>
                <c:pt idx="1147">
                  <c:v>29.235294117647058</c:v>
                </c:pt>
                <c:pt idx="1148">
                  <c:v>59.583333333333336</c:v>
                </c:pt>
                <c:pt idx="1149">
                  <c:v>82.571428571428569</c:v>
                </c:pt>
                <c:pt idx="1150">
                  <c:v>10</c:v>
                </c:pt>
                <c:pt idx="1151">
                  <c:v>32.357142857142854</c:v>
                </c:pt>
                <c:pt idx="1152">
                  <c:v>5.75</c:v>
                </c:pt>
                <c:pt idx="1153">
                  <c:v>100.5</c:v>
                </c:pt>
                <c:pt idx="1154">
                  <c:v>1</c:v>
                </c:pt>
                <c:pt idx="1155">
                  <c:v>20</c:v>
                </c:pt>
                <c:pt idx="1156">
                  <c:v>2</c:v>
                </c:pt>
                <c:pt idx="1157">
                  <c:v>5</c:v>
                </c:pt>
                <c:pt idx="1158">
                  <c:v>15</c:v>
                </c:pt>
                <c:pt idx="1159">
                  <c:v>25</c:v>
                </c:pt>
                <c:pt idx="1160">
                  <c:v>45.842105263157897</c:v>
                </c:pt>
                <c:pt idx="1161">
                  <c:v>4.75</c:v>
                </c:pt>
                <c:pt idx="1162">
                  <c:v>13</c:v>
                </c:pt>
                <c:pt idx="1163">
                  <c:v>1</c:v>
                </c:pt>
                <c:pt idx="1164">
                  <c:v>10</c:v>
                </c:pt>
                <c:pt idx="1165">
                  <c:v>52.5</c:v>
                </c:pt>
                <c:pt idx="1166">
                  <c:v>32.5</c:v>
                </c:pt>
                <c:pt idx="1167">
                  <c:v>7.25</c:v>
                </c:pt>
                <c:pt idx="1168">
                  <c:v>33.333333333333336</c:v>
                </c:pt>
                <c:pt idx="1169">
                  <c:v>62.5</c:v>
                </c:pt>
                <c:pt idx="1170">
                  <c:v>63.558375634517766</c:v>
                </c:pt>
                <c:pt idx="1171">
                  <c:v>10</c:v>
                </c:pt>
                <c:pt idx="1172">
                  <c:v>62.5</c:v>
                </c:pt>
                <c:pt idx="1173">
                  <c:v>30.714285714285715</c:v>
                </c:pt>
                <c:pt idx="1174">
                  <c:v>51</c:v>
                </c:pt>
                <c:pt idx="1175">
                  <c:v>66.666666666666671</c:v>
                </c:pt>
                <c:pt idx="1176">
                  <c:v>59</c:v>
                </c:pt>
                <c:pt idx="1177">
                  <c:v>65.340319148936175</c:v>
                </c:pt>
                <c:pt idx="1178">
                  <c:v>100</c:v>
                </c:pt>
                <c:pt idx="1179">
                  <c:v>147.4</c:v>
                </c:pt>
                <c:pt idx="1180">
                  <c:v>166.05882352941177</c:v>
                </c:pt>
                <c:pt idx="1181">
                  <c:v>40</c:v>
                </c:pt>
                <c:pt idx="1182">
                  <c:v>75.25</c:v>
                </c:pt>
                <c:pt idx="1183">
                  <c:v>60</c:v>
                </c:pt>
                <c:pt idx="1184">
                  <c:v>1250</c:v>
                </c:pt>
                <c:pt idx="1185">
                  <c:v>10.5</c:v>
                </c:pt>
                <c:pt idx="1186">
                  <c:v>7</c:v>
                </c:pt>
                <c:pt idx="1187">
                  <c:v>56.25</c:v>
                </c:pt>
                <c:pt idx="1188">
                  <c:v>1</c:v>
                </c:pt>
                <c:pt idx="1189">
                  <c:v>38.333333333333336</c:v>
                </c:pt>
                <c:pt idx="1190">
                  <c:v>27.5</c:v>
                </c:pt>
                <c:pt idx="1191">
                  <c:v>32.978021978021978</c:v>
                </c:pt>
                <c:pt idx="1192">
                  <c:v>16</c:v>
                </c:pt>
                <c:pt idx="1193">
                  <c:v>1</c:v>
                </c:pt>
                <c:pt idx="1194">
                  <c:v>86.615384615384613</c:v>
                </c:pt>
                <c:pt idx="1195">
                  <c:v>55</c:v>
                </c:pt>
                <c:pt idx="1196">
                  <c:v>41.952380952380949</c:v>
                </c:pt>
                <c:pt idx="1197">
                  <c:v>88.333333333333329</c:v>
                </c:pt>
                <c:pt idx="1198">
                  <c:v>129.16666666666666</c:v>
                </c:pt>
                <c:pt idx="1199">
                  <c:v>23.75</c:v>
                </c:pt>
                <c:pt idx="1200">
                  <c:v>35.714285714285715</c:v>
                </c:pt>
                <c:pt idx="1201">
                  <c:v>57</c:v>
                </c:pt>
                <c:pt idx="1202">
                  <c:v>163.33333333333334</c:v>
                </c:pt>
                <c:pt idx="1203">
                  <c:v>15</c:v>
                </c:pt>
                <c:pt idx="1204">
                  <c:v>64.166666666666671</c:v>
                </c:pt>
                <c:pt idx="1205">
                  <c:v>6.75</c:v>
                </c:pt>
                <c:pt idx="1206">
                  <c:v>25</c:v>
                </c:pt>
                <c:pt idx="1207">
                  <c:v>179.11764705882354</c:v>
                </c:pt>
                <c:pt idx="1208">
                  <c:v>34.950000000000003</c:v>
                </c:pt>
                <c:pt idx="1209">
                  <c:v>33.07692307692308</c:v>
                </c:pt>
                <c:pt idx="1210">
                  <c:v>27.5</c:v>
                </c:pt>
                <c:pt idx="1211">
                  <c:v>2</c:v>
                </c:pt>
                <c:pt idx="1212">
                  <c:v>18.5</c:v>
                </c:pt>
                <c:pt idx="1213">
                  <c:v>35</c:v>
                </c:pt>
                <c:pt idx="1214">
                  <c:v>44.307692307692307</c:v>
                </c:pt>
                <c:pt idx="1215">
                  <c:v>222.5</c:v>
                </c:pt>
                <c:pt idx="1216">
                  <c:v>5</c:v>
                </c:pt>
                <c:pt idx="1217">
                  <c:v>29.166666666666668</c:v>
                </c:pt>
                <c:pt idx="1218">
                  <c:v>1.5</c:v>
                </c:pt>
                <c:pt idx="1219">
                  <c:v>126.5</c:v>
                </c:pt>
                <c:pt idx="1220">
                  <c:v>10</c:v>
                </c:pt>
                <c:pt idx="1221">
                  <c:v>10</c:v>
                </c:pt>
                <c:pt idx="1222">
                  <c:v>9.4</c:v>
                </c:pt>
                <c:pt idx="1223">
                  <c:v>72</c:v>
                </c:pt>
                <c:pt idx="1224">
                  <c:v>30</c:v>
                </c:pt>
                <c:pt idx="1225">
                  <c:v>10.666666666666666</c:v>
                </c:pt>
                <c:pt idx="1226">
                  <c:v>25.5</c:v>
                </c:pt>
                <c:pt idx="1227">
                  <c:v>20</c:v>
                </c:pt>
                <c:pt idx="1228">
                  <c:v>15</c:v>
                </c:pt>
                <c:pt idx="1229">
                  <c:v>91.25</c:v>
                </c:pt>
                <c:pt idx="1230">
                  <c:v>800</c:v>
                </c:pt>
                <c:pt idx="1231">
                  <c:v>80</c:v>
                </c:pt>
                <c:pt idx="1232">
                  <c:v>50</c:v>
                </c:pt>
                <c:pt idx="1233">
                  <c:v>22.833333333333332</c:v>
                </c:pt>
                <c:pt idx="1234">
                  <c:v>16.666666666666668</c:v>
                </c:pt>
                <c:pt idx="1235">
                  <c:v>45.785714285714285</c:v>
                </c:pt>
                <c:pt idx="1236">
                  <c:v>383.33333333333331</c:v>
                </c:pt>
                <c:pt idx="1237">
                  <c:v>106.96969696969697</c:v>
                </c:pt>
                <c:pt idx="1238">
                  <c:v>10.25</c:v>
                </c:pt>
                <c:pt idx="1239">
                  <c:v>59</c:v>
                </c:pt>
                <c:pt idx="1240">
                  <c:v>14.333333333333334</c:v>
                </c:pt>
                <c:pt idx="1241">
                  <c:v>15.666666666666666</c:v>
                </c:pt>
                <c:pt idx="1242">
                  <c:v>1</c:v>
                </c:pt>
                <c:pt idx="124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A-4F7B-914F-61D5FE707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47248"/>
        <c:axId val="217451824"/>
      </c:scatterChart>
      <c:valAx>
        <c:axId val="21744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51824"/>
        <c:crosses val="autoZero"/>
        <c:crossBetween val="midCat"/>
      </c:valAx>
      <c:valAx>
        <c:axId val="21745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 ($)</a:t>
                </a:r>
                <a:r>
                  <a:rPr lang="en-US" baseline="0"/>
                  <a:t>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44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129540</xdr:colOff>
      <xdr:row>2</xdr:row>
      <xdr:rowOff>0</xdr:rowOff>
    </xdr:from>
    <xdr:to>
      <xdr:col>19</xdr:col>
      <xdr:colOff>152400</xdr:colOff>
      <xdr:row>22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DD0AC-5904-4E29-A767-1B3DCC03B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3</xdr:row>
      <xdr:rowOff>22860</xdr:rowOff>
    </xdr:from>
    <xdr:to>
      <xdr:col>21</xdr:col>
      <xdr:colOff>134470</xdr:colOff>
      <xdr:row>28</xdr:row>
      <xdr:rowOff>29883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4998E8-71A6-4427-8EA5-4879E4C17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167640</xdr:rowOff>
    </xdr:from>
    <xdr:to>
      <xdr:col>18</xdr:col>
      <xdr:colOff>236220</xdr:colOff>
      <xdr:row>20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AA8BB-9002-467F-A907-1A4605A1A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88348</xdr:colOff>
      <xdr:row>14</xdr:row>
      <xdr:rowOff>78077</xdr:rowOff>
    </xdr:from>
    <xdr:to>
      <xdr:col>17</xdr:col>
      <xdr:colOff>29044</xdr:colOff>
      <xdr:row>37</xdr:row>
      <xdr:rowOff>139037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AEAF9E7-CA5F-4F8C-B582-9F6685BA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394698</xdr:colOff>
      <xdr:row>9</xdr:row>
      <xdr:rowOff>857</xdr:rowOff>
    </xdr:from>
    <xdr:ext cx="1002005" cy="36978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BFF2FA8-B9DF-4EF0-A554-BFDBEBB3FD6D}"/>
                </a:ext>
              </a:extLst>
            </xdr:cNvPr>
            <xdr:cNvSpPr txBox="1"/>
          </xdr:nvSpPr>
          <xdr:spPr>
            <a:xfrm>
              <a:off x="8939372" y="1696093"/>
              <a:ext cx="1002005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𝑠</m:t>
                        </m:r>
                      </m:e>
                      <m:sup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n-US" sz="11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p>
                              <m:sSupPr>
                                <m:ctrlP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sSub>
                                      <m:sSubPr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  <m:sub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n-US" sz="1100" b="0" i="1">
                                        <a:latin typeface="Cambria Math" panose="02040503050406030204" pitchFamily="18" charset="0"/>
                                      </a:rPr>
                                      <m:t>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n-US" sz="1100" b="0" i="1">
                                            <a:latin typeface="Cambria Math" panose="02040503050406030204" pitchFamily="18" charset="0"/>
                                          </a:rPr>
                                          <m:t>𝑥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en-US" sz="11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num>
                      <m:den>
                        <m:d>
                          <m:dPr>
                            <m:ctrlPr>
                              <a:rPr lang="en-US" sz="11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−1</m:t>
                            </m:r>
                          </m:e>
                        </m:d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BFF2FA8-B9DF-4EF0-A554-BFDBEBB3FD6D}"/>
                </a:ext>
              </a:extLst>
            </xdr:cNvPr>
            <xdr:cNvSpPr txBox="1"/>
          </xdr:nvSpPr>
          <xdr:spPr>
            <a:xfrm>
              <a:off x="8939372" y="1696093"/>
              <a:ext cx="1002005" cy="36978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b="0" i="0">
                  <a:latin typeface="Cambria Math" panose="02040503050406030204" pitchFamily="18" charset="0"/>
                </a:rPr>
                <a:t>𝑠^2=(∑▒(𝑥_𝑖−𝑥 ̅ )^2 )/((𝑛−1) 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34542</xdr:colOff>
      <xdr:row>16</xdr:row>
      <xdr:rowOff>38100</xdr:rowOff>
    </xdr:from>
    <xdr:to>
      <xdr:col>17</xdr:col>
      <xdr:colOff>228600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03C4F3-8611-43EB-A423-BE5DD0DFE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163974</xdr:colOff>
      <xdr:row>15</xdr:row>
      <xdr:rowOff>144684</xdr:rowOff>
    </xdr:from>
    <xdr:to>
      <xdr:col>17</xdr:col>
      <xdr:colOff>212202</xdr:colOff>
      <xdr:row>34</xdr:row>
      <xdr:rowOff>154328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789AA-4143-4009-A2DD-8124C32A6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184079</xdr:colOff>
      <xdr:row>3</xdr:row>
      <xdr:rowOff>111303</xdr:rowOff>
    </xdr:from>
    <xdr:to>
      <xdr:col>29</xdr:col>
      <xdr:colOff>248292</xdr:colOff>
      <xdr:row>24</xdr:row>
      <xdr:rowOff>14555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862C1E-6071-4416-9EA0-3B3153F450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67519</xdr:colOff>
      <xdr:row>6</xdr:row>
      <xdr:rowOff>36654</xdr:rowOff>
    </xdr:from>
    <xdr:to>
      <xdr:col>22</xdr:col>
      <xdr:colOff>540151</xdr:colOff>
      <xdr:row>32</xdr:row>
      <xdr:rowOff>38583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7C6B7E-E905-434C-8D14-BF5EE586D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ey Maldonado" refreshedDate="44294.085587499998" createdVersion="6" refreshedVersion="6" minRefreshableVersion="3" recordCount="4114" xr:uid="{85ADFFFA-2757-42D3-9BC4-56174410158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mberley Maldonado" refreshedDate="44294.150663657405" createdVersion="6" refreshedVersion="6" minRefreshableVersion="3" recordCount="4114" xr:uid="{7A62908A-2420-4F22-8E3B-9034F916B75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3A5BB8-D0AA-4E25-9CB7-9778F2059D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6">
    <format dxfId="538">
      <pivotArea outline="0" collapsedLevelsAreSubtotals="1" fieldPosition="0"/>
    </format>
    <format dxfId="537">
      <pivotArea dataOnly="0" labelOnly="1" outline="0" fieldPosition="0">
        <references count="1">
          <reference field="6" count="0"/>
        </references>
      </pivotArea>
    </format>
    <format dxfId="536">
      <pivotArea field="5" type="button" dataOnly="0" labelOnly="1" outline="0" axis="axisCol" fieldPosition="0"/>
    </format>
    <format dxfId="535">
      <pivotArea type="topRight" dataOnly="0" labelOnly="1" outline="0" fieldPosition="0"/>
    </format>
    <format dxfId="534">
      <pivotArea dataOnly="0" labelOnly="1" fieldPosition="0">
        <references count="1">
          <reference field="5" count="0"/>
        </references>
      </pivotArea>
    </format>
    <format dxfId="533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77576-4B64-4644-B9F2-BD43394508A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0">
      <pivotArea outline="0" collapsedLevelsAreSubtotals="1" fieldPosition="0"/>
    </format>
    <format dxfId="1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3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8F899-CAA0-4607-921F-5100F9C78BA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">
    <format dxfId="532">
      <pivotArea outline="0" collapsedLevelsAreSubtotals="1" fieldPosition="0"/>
    </format>
    <format dxfId="531">
      <pivotArea dataOnly="0" labelOnly="1" fieldPosition="0">
        <references count="1">
          <reference field="5" count="0"/>
        </references>
      </pivotArea>
    </format>
    <format dxfId="5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61C5E3-093B-44C2-A463-96B9A0E056A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4" numFmtId="10"/>
  </dataFields>
  <formats count="3">
    <format dxfId="525">
      <pivotArea outline="0" fieldPosition="0">
        <references count="1">
          <reference field="4294967294" count="1">
            <x v="0"/>
          </reference>
        </references>
      </pivotArea>
    </format>
    <format dxfId="524">
      <pivotArea dataOnly="0" labelOnly="1" fieldPosition="0">
        <references count="1">
          <reference field="5" count="0"/>
        </references>
      </pivotArea>
    </format>
    <format dxfId="523">
      <pivotArea dataOnly="0" labelOnly="1" grandCol="1" outline="0" fieldPosition="0"/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CD9F6-5487-4A3D-A4D5-4E65595D162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527">
      <pivotArea dataOnly="0" labelOnly="1" fieldPosition="0">
        <references count="1">
          <reference field="5" count="0"/>
        </references>
      </pivotArea>
    </format>
    <format dxfId="526">
      <pivotArea dataOnly="0" labelOnly="1" grandCol="1" outline="0" fieldPosition="0"/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14145-3179-409F-B8A6-CCE9D477EC09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2">
  <location ref="I4:N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17" baseItem="0" numFmtId="10"/>
  </dataFields>
  <formats count="11">
    <format dxfId="512">
      <pivotArea type="all" dataOnly="0" outline="0" fieldPosition="0"/>
    </format>
    <format dxfId="511">
      <pivotArea type="origin" dataOnly="0" labelOnly="1" outline="0" fieldPosition="0"/>
    </format>
    <format dxfId="510">
      <pivotArea field="17" type="button" dataOnly="0" labelOnly="1" outline="0" axis="axisRow" fieldPosition="0"/>
    </format>
    <format dxfId="509">
      <pivotArea dataOnly="0" labelOnly="1" fieldPosition="0">
        <references count="1">
          <reference field="17" count="0"/>
        </references>
      </pivotArea>
    </format>
    <format dxfId="508">
      <pivotArea dataOnly="0" labelOnly="1" grandRow="1" outline="0" fieldPosition="0"/>
    </format>
    <format dxfId="507">
      <pivotArea outline="0" collapsedLevelsAreSubtotals="1" fieldPosition="0"/>
    </format>
    <format dxfId="506">
      <pivotArea field="5" type="button" dataOnly="0" labelOnly="1" outline="0" axis="axisCol" fieldPosition="0"/>
    </format>
    <format dxfId="505">
      <pivotArea type="topRight" dataOnly="0" labelOnly="1" outline="0" fieldPosition="0"/>
    </format>
    <format dxfId="504">
      <pivotArea dataOnly="0" labelOnly="1" fieldPosition="0">
        <references count="1">
          <reference field="5" count="0"/>
        </references>
      </pivotArea>
    </format>
    <format dxfId="503">
      <pivotArea dataOnly="0" labelOnly="1" grandCol="1" outline="0" fieldPosition="0"/>
    </format>
    <format dxfId="502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315DB7-1C20-4AD0-A8C4-44D27C97DA51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0">
    <format dxfId="522">
      <pivotArea type="all" dataOnly="0" outline="0" fieldPosition="0"/>
    </format>
    <format dxfId="521">
      <pivotArea type="origin" dataOnly="0" labelOnly="1" outline="0" fieldPosition="0"/>
    </format>
    <format dxfId="520">
      <pivotArea field="17" type="button" dataOnly="0" labelOnly="1" outline="0" axis="axisRow" fieldPosition="0"/>
    </format>
    <format dxfId="519">
      <pivotArea dataOnly="0" labelOnly="1" fieldPosition="0">
        <references count="1">
          <reference field="17" count="0"/>
        </references>
      </pivotArea>
    </format>
    <format dxfId="518">
      <pivotArea dataOnly="0" labelOnly="1" grandRow="1" outline="0" fieldPosition="0"/>
    </format>
    <format dxfId="517">
      <pivotArea outline="0" collapsedLevelsAreSubtotals="1" fieldPosition="0"/>
    </format>
    <format dxfId="516">
      <pivotArea field="5" type="button" dataOnly="0" labelOnly="1" outline="0" axis="axisCol" fieldPosition="0"/>
    </format>
    <format dxfId="515">
      <pivotArea type="topRight" dataOnly="0" labelOnly="1" outline="0" fieldPosition="0"/>
    </format>
    <format dxfId="514">
      <pivotArea dataOnly="0" labelOnly="1" fieldPosition="0">
        <references count="1">
          <reference field="5" count="0"/>
        </references>
      </pivotArea>
    </format>
    <format dxfId="51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0C58D44-C965-46AF-94F6-10960A801313}" name="Table3" displayName="Table3" ref="F2:K151" tableType="xml" totalsRowShown="0" connectionId="1">
  <autoFilter ref="F2:K151" xr:uid="{14A55609-C2A3-4E2E-835D-2A1BED5FEE88}">
    <filterColumn colId="1">
      <filters>
        <filter val="ARS"/>
        <filter val="AUD"/>
        <filter val="CAD"/>
        <filter val="CHF"/>
        <filter val="DKK"/>
        <filter val="EUR"/>
        <filter val="GBP"/>
        <filter val="HKD"/>
        <filter val="MXN"/>
        <filter val="NOK"/>
        <filter val="NZD"/>
        <filter val="SEK"/>
        <filter val="SGD"/>
      </filters>
    </filterColumn>
  </autoFilter>
  <tableColumns count="6">
    <tableColumn id="14" xr3:uid="{3B9E1796-4E3B-4951-AE59-0D3F493BD690}" uniqueName="baseName" name="baseName">
      <xmlColumnPr mapId="2" xpath="/channel/item/baseName" xmlDataType="string"/>
    </tableColumn>
    <tableColumn id="15" xr3:uid="{80B9027E-EAC0-434F-88DB-141923FD1936}" uniqueName="targetCurrency" name="targetCurrency">
      <xmlColumnPr mapId="2" xpath="/channel/item/targetCurrency" xmlDataType="string"/>
    </tableColumn>
    <tableColumn id="16" xr3:uid="{C702688E-FED3-4E47-810F-AAFC4DF38811}" uniqueName="targetName" name="targetName">
      <xmlColumnPr mapId="2" xpath="/channel/item/targetName" xmlDataType="string"/>
    </tableColumn>
    <tableColumn id="17" xr3:uid="{7524D08F-A1F8-469E-A744-76110FF79C8B}" uniqueName="exchangeRate" name="exchangeRate">
      <xmlColumnPr mapId="2" xpath="/channel/item/exchangeRate" xmlDataType="string"/>
    </tableColumn>
    <tableColumn id="18" xr3:uid="{FC99F365-54C0-4BAF-BB6A-12ACD1E81848}" uniqueName="inverseRate" name="inverseRate">
      <xmlColumnPr mapId="2" xpath="/channel/item/inverseRate" xmlDataType="double"/>
    </tableColumn>
    <tableColumn id="19" xr3:uid="{B787E919-BFA0-4381-B854-7CDA0E18DE12}" uniqueName="inverseDescription" name="inverseDescription">
      <xmlColumnPr mapId="2" xpath="/channel/item/inverseDescription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6" zoomScale="43" zoomScaleNormal="43" workbookViewId="0">
      <selection activeCell="O1" sqref="O1:O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8.88671875" style="11"/>
    <col min="5" max="5" width="16.44140625" style="11" customWidth="1"/>
    <col min="6" max="6" width="21.33203125" style="11" customWidth="1"/>
    <col min="7" max="7" width="17.88671875" style="11" customWidth="1"/>
    <col min="8" max="8" width="19.88671875" style="11" customWidth="1"/>
    <col min="9" max="9" width="19.33203125" style="11" customWidth="1"/>
    <col min="10" max="10" width="17.88671875" style="11" customWidth="1"/>
    <col min="11" max="11" width="15.44140625" style="11" customWidth="1"/>
    <col min="12" max="12" width="24.5546875" style="11" customWidth="1"/>
    <col min="13" max="13" width="36.44140625" style="11" customWidth="1"/>
    <col min="14" max="14" width="41.109375" style="11" customWidth="1"/>
    <col min="15" max="15" width="22.109375" style="11" customWidth="1"/>
    <col min="16" max="16" width="19.6640625" style="11" customWidth="1"/>
    <col min="17" max="17" width="13" style="11" customWidth="1"/>
    <col min="18" max="18" width="16.77734375" style="11" customWidth="1"/>
    <col min="19" max="19" width="26.21875" style="11" customWidth="1"/>
    <col min="20" max="20" width="15.44140625" style="1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2">
        <f>ROUND((E:E/D:D)*100,0)</f>
        <v>137</v>
      </c>
      <c r="P2" s="13">
        <f>IF(L2&lt;&gt;0,E2/L2,"n/a")</f>
        <v>63.917582417582416</v>
      </c>
      <c r="Q2" s="11" t="str">
        <f>LEFT(N2,SEARCH("/",N2,1)-1)</f>
        <v>film &amp; video</v>
      </c>
      <c r="R2" s="11" t="str">
        <f>RIGHT(N2,LEN(N2)-SEARCH("/",N2))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2">
        <f t="shared" ref="O3:O66" si="0">ROUND((E:E/D:D)*100,0)</f>
        <v>143</v>
      </c>
      <c r="P3" s="13">
        <f t="shared" ref="P3:P66" si="1">IF(L3&lt;&gt;0,E3/L3,"n/a")</f>
        <v>185.48101265822785</v>
      </c>
      <c r="Q3" s="11" t="str">
        <f t="shared" ref="Q3:Q66" si="2">LEFT(N3,SEARCH("/",N3,1)-1)</f>
        <v>film &amp; video</v>
      </c>
      <c r="R3" s="11" t="str">
        <f t="shared" ref="R3:R66" si="3">RIGHT(N3,LEN(N3)-SEARCH("/",N3))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2">
        <f t="shared" si="0"/>
        <v>105</v>
      </c>
      <c r="P4" s="13">
        <f t="shared" si="1"/>
        <v>15</v>
      </c>
      <c r="Q4" s="11" t="str">
        <f t="shared" si="2"/>
        <v>film &amp; video</v>
      </c>
      <c r="R4" s="11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2">
        <f t="shared" si="0"/>
        <v>104</v>
      </c>
      <c r="P5" s="13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2">
        <f t="shared" si="0"/>
        <v>123</v>
      </c>
      <c r="P6" s="13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2">
        <f t="shared" si="0"/>
        <v>110</v>
      </c>
      <c r="P7" s="13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2">
        <f t="shared" si="0"/>
        <v>106</v>
      </c>
      <c r="P8" s="13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2">
        <f t="shared" si="0"/>
        <v>101</v>
      </c>
      <c r="P9" s="13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2">
        <f t="shared" si="0"/>
        <v>100</v>
      </c>
      <c r="P10" s="13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2">
        <f t="shared" si="0"/>
        <v>126</v>
      </c>
      <c r="P11" s="13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2">
        <f t="shared" si="0"/>
        <v>101</v>
      </c>
      <c r="P12" s="13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2">
        <f t="shared" si="0"/>
        <v>121</v>
      </c>
      <c r="P13" s="13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2">
        <f t="shared" si="0"/>
        <v>165</v>
      </c>
      <c r="P14" s="13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2">
        <f t="shared" si="0"/>
        <v>160</v>
      </c>
      <c r="P15" s="13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2">
        <f t="shared" si="0"/>
        <v>101</v>
      </c>
      <c r="P16" s="13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2">
        <f t="shared" si="0"/>
        <v>107</v>
      </c>
      <c r="P17" s="13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2">
        <f t="shared" si="0"/>
        <v>100</v>
      </c>
      <c r="P18" s="13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2">
        <f t="shared" si="0"/>
        <v>101</v>
      </c>
      <c r="P19" s="13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2">
        <f t="shared" si="0"/>
        <v>106</v>
      </c>
      <c r="P20" s="13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2">
        <f t="shared" si="0"/>
        <v>145</v>
      </c>
      <c r="P21" s="13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2">
        <f t="shared" si="0"/>
        <v>100</v>
      </c>
      <c r="P22" s="13">
        <f t="shared" si="1"/>
        <v>80.16</v>
      </c>
      <c r="Q22" s="11" t="str">
        <f t="shared" si="2"/>
        <v>film &amp; video</v>
      </c>
      <c r="R22" s="11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2">
        <f t="shared" si="0"/>
        <v>109</v>
      </c>
      <c r="P23" s="13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2">
        <f t="shared" si="0"/>
        <v>117</v>
      </c>
      <c r="P24" s="13">
        <f t="shared" si="1"/>
        <v>51.25</v>
      </c>
      <c r="Q24" s="11" t="str">
        <f t="shared" si="2"/>
        <v>film &amp; video</v>
      </c>
      <c r="R24" s="11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2">
        <f t="shared" si="0"/>
        <v>119</v>
      </c>
      <c r="P25" s="13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2">
        <f t="shared" si="0"/>
        <v>109</v>
      </c>
      <c r="P26" s="13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2">
        <f t="shared" si="0"/>
        <v>133</v>
      </c>
      <c r="P27" s="13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2">
        <f t="shared" si="0"/>
        <v>155</v>
      </c>
      <c r="P28" s="13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2">
        <f t="shared" si="0"/>
        <v>112</v>
      </c>
      <c r="P29" s="13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2">
        <f t="shared" si="0"/>
        <v>100</v>
      </c>
      <c r="P30" s="13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2">
        <f t="shared" si="0"/>
        <v>123</v>
      </c>
      <c r="P31" s="13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2">
        <f t="shared" si="0"/>
        <v>101</v>
      </c>
      <c r="P32" s="13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2">
        <f t="shared" si="0"/>
        <v>100</v>
      </c>
      <c r="P33" s="13">
        <f t="shared" si="1"/>
        <v>13</v>
      </c>
      <c r="Q33" s="11" t="str">
        <f t="shared" si="2"/>
        <v>film &amp; video</v>
      </c>
      <c r="R33" s="11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2">
        <f t="shared" si="0"/>
        <v>100</v>
      </c>
      <c r="P34" s="13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2">
        <f t="shared" si="0"/>
        <v>102</v>
      </c>
      <c r="P35" s="13">
        <f t="shared" si="1"/>
        <v>83.75</v>
      </c>
      <c r="Q35" s="11" t="str">
        <f t="shared" si="2"/>
        <v>film &amp; video</v>
      </c>
      <c r="R35" s="11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2">
        <f t="shared" si="0"/>
        <v>130</v>
      </c>
      <c r="P36" s="13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2">
        <f t="shared" si="0"/>
        <v>167</v>
      </c>
      <c r="P37" s="13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2">
        <f t="shared" si="0"/>
        <v>142</v>
      </c>
      <c r="P38" s="13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2">
        <f t="shared" si="0"/>
        <v>183</v>
      </c>
      <c r="P39" s="13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2">
        <f t="shared" si="0"/>
        <v>110</v>
      </c>
      <c r="P40" s="13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2">
        <f t="shared" si="0"/>
        <v>131</v>
      </c>
      <c r="P41" s="13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2">
        <f t="shared" si="0"/>
        <v>101</v>
      </c>
      <c r="P42" s="13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2">
        <f t="shared" si="0"/>
        <v>100</v>
      </c>
      <c r="P43" s="13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2">
        <f t="shared" si="0"/>
        <v>142</v>
      </c>
      <c r="P44" s="13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2">
        <f t="shared" si="0"/>
        <v>309</v>
      </c>
      <c r="P45" s="13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2">
        <f t="shared" si="0"/>
        <v>100</v>
      </c>
      <c r="P46" s="13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2">
        <f t="shared" si="0"/>
        <v>120</v>
      </c>
      <c r="P47" s="13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2">
        <f t="shared" si="0"/>
        <v>104</v>
      </c>
      <c r="P48" s="13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2">
        <f t="shared" si="0"/>
        <v>108</v>
      </c>
      <c r="P49" s="13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2">
        <f t="shared" si="0"/>
        <v>108</v>
      </c>
      <c r="P50" s="13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2">
        <f t="shared" si="0"/>
        <v>100</v>
      </c>
      <c r="P51" s="13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2">
        <f t="shared" si="0"/>
        <v>100</v>
      </c>
      <c r="P52" s="13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2">
        <f t="shared" si="0"/>
        <v>128</v>
      </c>
      <c r="P53" s="13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2">
        <f t="shared" si="0"/>
        <v>116</v>
      </c>
      <c r="P54" s="13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2">
        <f t="shared" si="0"/>
        <v>110</v>
      </c>
      <c r="P55" s="13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2">
        <f t="shared" si="0"/>
        <v>101</v>
      </c>
      <c r="P56" s="13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2">
        <f t="shared" si="0"/>
        <v>129</v>
      </c>
      <c r="P57" s="13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2">
        <f t="shared" si="0"/>
        <v>107</v>
      </c>
      <c r="P58" s="13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2">
        <f t="shared" si="0"/>
        <v>102</v>
      </c>
      <c r="P59" s="13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2">
        <f t="shared" si="0"/>
        <v>103</v>
      </c>
      <c r="P60" s="13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2">
        <f t="shared" si="0"/>
        <v>100</v>
      </c>
      <c r="P61" s="13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2">
        <f t="shared" si="0"/>
        <v>103</v>
      </c>
      <c r="P62" s="13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2">
        <f t="shared" si="0"/>
        <v>148</v>
      </c>
      <c r="P63" s="13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2">
        <f t="shared" si="0"/>
        <v>155</v>
      </c>
      <c r="P64" s="13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2">
        <f t="shared" si="0"/>
        <v>114</v>
      </c>
      <c r="P65" s="13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2">
        <f t="shared" si="0"/>
        <v>173</v>
      </c>
      <c r="P66" s="13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2">
        <f t="shared" ref="O67:O130" si="6">ROUND((E:E/D:D)*100,0)</f>
        <v>108</v>
      </c>
      <c r="P67" s="13">
        <f t="shared" ref="P67:P130" si="7">IF(L67&lt;&gt;0,E67/L67,"n/a")</f>
        <v>132.05263157894737</v>
      </c>
      <c r="Q67" s="11" t="str">
        <f t="shared" ref="Q67:Q130" si="8">LEFT(N67,SEARCH("/",N67,1)-1)</f>
        <v>film &amp; video</v>
      </c>
      <c r="R67" s="11" t="str">
        <f t="shared" ref="R67:R130" si="9">RIGHT(N67,LEN(N67)-SEARCH("/",N67))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2">
        <f t="shared" si="6"/>
        <v>119</v>
      </c>
      <c r="P68" s="13">
        <f t="shared" si="7"/>
        <v>91.230769230769226</v>
      </c>
      <c r="Q68" s="11" t="str">
        <f t="shared" si="8"/>
        <v>film &amp; video</v>
      </c>
      <c r="R68" s="11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2">
        <f t="shared" si="6"/>
        <v>116</v>
      </c>
      <c r="P69" s="13">
        <f t="shared" si="7"/>
        <v>116.25</v>
      </c>
      <c r="Q69" s="11" t="str">
        <f t="shared" si="8"/>
        <v>film &amp; video</v>
      </c>
      <c r="R69" s="11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2">
        <f t="shared" si="6"/>
        <v>127</v>
      </c>
      <c r="P70" s="13">
        <f t="shared" si="7"/>
        <v>21.194444444444443</v>
      </c>
      <c r="Q70" s="11" t="str">
        <f t="shared" si="8"/>
        <v>film &amp; video</v>
      </c>
      <c r="R70" s="11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2">
        <f t="shared" si="6"/>
        <v>111</v>
      </c>
      <c r="P71" s="13">
        <f t="shared" si="7"/>
        <v>62.327134831460668</v>
      </c>
      <c r="Q71" s="11" t="str">
        <f t="shared" si="8"/>
        <v>film &amp; video</v>
      </c>
      <c r="R71" s="1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2">
        <f t="shared" si="6"/>
        <v>127</v>
      </c>
      <c r="P72" s="13">
        <f t="shared" si="7"/>
        <v>37.411764705882355</v>
      </c>
      <c r="Q72" s="11" t="str">
        <f t="shared" si="8"/>
        <v>film &amp; video</v>
      </c>
      <c r="R72" s="11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2">
        <f t="shared" si="6"/>
        <v>124</v>
      </c>
      <c r="P73" s="13">
        <f t="shared" si="7"/>
        <v>69.71875</v>
      </c>
      <c r="Q73" s="11" t="str">
        <f t="shared" si="8"/>
        <v>film &amp; video</v>
      </c>
      <c r="R73" s="11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2">
        <f t="shared" si="6"/>
        <v>108</v>
      </c>
      <c r="P74" s="13">
        <f t="shared" si="7"/>
        <v>58.170731707317074</v>
      </c>
      <c r="Q74" s="11" t="str">
        <f t="shared" si="8"/>
        <v>film &amp; video</v>
      </c>
      <c r="R74" s="11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2">
        <f t="shared" si="6"/>
        <v>100</v>
      </c>
      <c r="P75" s="13">
        <f t="shared" si="7"/>
        <v>50</v>
      </c>
      <c r="Q75" s="11" t="str">
        <f t="shared" si="8"/>
        <v>film &amp; video</v>
      </c>
      <c r="R75" s="11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2">
        <f t="shared" si="6"/>
        <v>113</v>
      </c>
      <c r="P76" s="13">
        <f t="shared" si="7"/>
        <v>19.471034482758618</v>
      </c>
      <c r="Q76" s="11" t="str">
        <f t="shared" si="8"/>
        <v>film &amp; video</v>
      </c>
      <c r="R76" s="11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2">
        <f t="shared" si="6"/>
        <v>115</v>
      </c>
      <c r="P77" s="13">
        <f t="shared" si="7"/>
        <v>85.957446808510639</v>
      </c>
      <c r="Q77" s="11" t="str">
        <f t="shared" si="8"/>
        <v>film &amp; video</v>
      </c>
      <c r="R77" s="11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2">
        <f t="shared" si="6"/>
        <v>153</v>
      </c>
      <c r="P78" s="13">
        <f t="shared" si="7"/>
        <v>30.666666666666668</v>
      </c>
      <c r="Q78" s="11" t="str">
        <f t="shared" si="8"/>
        <v>film &amp; video</v>
      </c>
      <c r="R78" s="11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2">
        <f t="shared" si="6"/>
        <v>393</v>
      </c>
      <c r="P79" s="13">
        <f t="shared" si="7"/>
        <v>60.384615384615387</v>
      </c>
      <c r="Q79" s="11" t="str">
        <f t="shared" si="8"/>
        <v>film &amp; video</v>
      </c>
      <c r="R79" s="11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2">
        <f t="shared" si="6"/>
        <v>2702</v>
      </c>
      <c r="P80" s="13">
        <f t="shared" si="7"/>
        <v>38.6</v>
      </c>
      <c r="Q80" s="11" t="str">
        <f t="shared" si="8"/>
        <v>film &amp; video</v>
      </c>
      <c r="R80" s="11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2">
        <f t="shared" si="6"/>
        <v>127</v>
      </c>
      <c r="P81" s="13">
        <f t="shared" si="7"/>
        <v>40.268292682926827</v>
      </c>
      <c r="Q81" s="11" t="str">
        <f t="shared" si="8"/>
        <v>film &amp; video</v>
      </c>
      <c r="R81" s="1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2">
        <f t="shared" si="6"/>
        <v>107</v>
      </c>
      <c r="P82" s="13">
        <f t="shared" si="7"/>
        <v>273.82978723404256</v>
      </c>
      <c r="Q82" s="11" t="str">
        <f t="shared" si="8"/>
        <v>film &amp; video</v>
      </c>
      <c r="R82" s="11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2">
        <f t="shared" si="6"/>
        <v>198</v>
      </c>
      <c r="P83" s="13">
        <f t="shared" si="7"/>
        <v>53.035714285714285</v>
      </c>
      <c r="Q83" s="11" t="str">
        <f t="shared" si="8"/>
        <v>film &amp; video</v>
      </c>
      <c r="R83" s="11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2">
        <f t="shared" si="6"/>
        <v>100</v>
      </c>
      <c r="P84" s="13">
        <f t="shared" si="7"/>
        <v>40.005000000000003</v>
      </c>
      <c r="Q84" s="11" t="str">
        <f t="shared" si="8"/>
        <v>film &amp; video</v>
      </c>
      <c r="R84" s="11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2">
        <f t="shared" si="6"/>
        <v>103</v>
      </c>
      <c r="P85" s="13">
        <f t="shared" si="7"/>
        <v>15.76923076923077</v>
      </c>
      <c r="Q85" s="11" t="str">
        <f t="shared" si="8"/>
        <v>film &amp; video</v>
      </c>
      <c r="R85" s="11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2">
        <f t="shared" si="6"/>
        <v>100</v>
      </c>
      <c r="P86" s="13">
        <f t="shared" si="7"/>
        <v>71.428571428571431</v>
      </c>
      <c r="Q86" s="11" t="str">
        <f t="shared" si="8"/>
        <v>film &amp; video</v>
      </c>
      <c r="R86" s="11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2">
        <f t="shared" si="6"/>
        <v>126</v>
      </c>
      <c r="P87" s="13">
        <f t="shared" si="7"/>
        <v>71.714285714285708</v>
      </c>
      <c r="Q87" s="11" t="str">
        <f t="shared" si="8"/>
        <v>film &amp; video</v>
      </c>
      <c r="R87" s="11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2">
        <f t="shared" si="6"/>
        <v>106</v>
      </c>
      <c r="P88" s="13">
        <f t="shared" si="7"/>
        <v>375.76470588235293</v>
      </c>
      <c r="Q88" s="11" t="str">
        <f t="shared" si="8"/>
        <v>film &amp; video</v>
      </c>
      <c r="R88" s="11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2">
        <f t="shared" si="6"/>
        <v>105</v>
      </c>
      <c r="P89" s="13">
        <f t="shared" si="7"/>
        <v>104.6</v>
      </c>
      <c r="Q89" s="11" t="str">
        <f t="shared" si="8"/>
        <v>film &amp; video</v>
      </c>
      <c r="R89" s="11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2">
        <f t="shared" si="6"/>
        <v>103</v>
      </c>
      <c r="P90" s="13">
        <f t="shared" si="7"/>
        <v>60</v>
      </c>
      <c r="Q90" s="11" t="str">
        <f t="shared" si="8"/>
        <v>film &amp; video</v>
      </c>
      <c r="R90" s="11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2">
        <f t="shared" si="6"/>
        <v>115</v>
      </c>
      <c r="P91" s="13">
        <f t="shared" si="7"/>
        <v>123.28571428571429</v>
      </c>
      <c r="Q91" s="11" t="str">
        <f t="shared" si="8"/>
        <v>film &amp; video</v>
      </c>
      <c r="R91" s="1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2">
        <f t="shared" si="6"/>
        <v>100</v>
      </c>
      <c r="P92" s="13">
        <f t="shared" si="7"/>
        <v>31.375</v>
      </c>
      <c r="Q92" s="11" t="str">
        <f t="shared" si="8"/>
        <v>film &amp; video</v>
      </c>
      <c r="R92" s="11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2">
        <f t="shared" si="6"/>
        <v>120</v>
      </c>
      <c r="P93" s="13">
        <f t="shared" si="7"/>
        <v>78.260869565217391</v>
      </c>
      <c r="Q93" s="11" t="str">
        <f t="shared" si="8"/>
        <v>film &amp; video</v>
      </c>
      <c r="R93" s="11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2">
        <f t="shared" si="6"/>
        <v>105</v>
      </c>
      <c r="P94" s="13">
        <f t="shared" si="7"/>
        <v>122.32558139534883</v>
      </c>
      <c r="Q94" s="11" t="str">
        <f t="shared" si="8"/>
        <v>film &amp; video</v>
      </c>
      <c r="R94" s="11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2">
        <f t="shared" si="6"/>
        <v>111</v>
      </c>
      <c r="P95" s="13">
        <f t="shared" si="7"/>
        <v>73.733333333333334</v>
      </c>
      <c r="Q95" s="11" t="str">
        <f t="shared" si="8"/>
        <v>film &amp; video</v>
      </c>
      <c r="R95" s="11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2">
        <f t="shared" si="6"/>
        <v>104</v>
      </c>
      <c r="P96" s="13">
        <f t="shared" si="7"/>
        <v>21.666666666666668</v>
      </c>
      <c r="Q96" s="11" t="str">
        <f t="shared" si="8"/>
        <v>film &amp; video</v>
      </c>
      <c r="R96" s="11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2">
        <f t="shared" si="6"/>
        <v>131</v>
      </c>
      <c r="P97" s="13">
        <f t="shared" si="7"/>
        <v>21.904761904761905</v>
      </c>
      <c r="Q97" s="11" t="str">
        <f t="shared" si="8"/>
        <v>film &amp; video</v>
      </c>
      <c r="R97" s="11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2">
        <f t="shared" si="6"/>
        <v>115</v>
      </c>
      <c r="P98" s="13">
        <f t="shared" si="7"/>
        <v>50.588235294117645</v>
      </c>
      <c r="Q98" s="11" t="str">
        <f t="shared" si="8"/>
        <v>film &amp; video</v>
      </c>
      <c r="R98" s="11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2">
        <f t="shared" si="6"/>
        <v>106</v>
      </c>
      <c r="P99" s="13">
        <f t="shared" si="7"/>
        <v>53.125</v>
      </c>
      <c r="Q99" s="11" t="str">
        <f t="shared" si="8"/>
        <v>film &amp; video</v>
      </c>
      <c r="R99" s="11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2">
        <f t="shared" si="6"/>
        <v>106</v>
      </c>
      <c r="P100" s="13">
        <f t="shared" si="7"/>
        <v>56.666666666666664</v>
      </c>
      <c r="Q100" s="11" t="str">
        <f t="shared" si="8"/>
        <v>film &amp; video</v>
      </c>
      <c r="R100" s="11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2">
        <f t="shared" si="6"/>
        <v>106</v>
      </c>
      <c r="P101" s="13">
        <f t="shared" si="7"/>
        <v>40.776666666666664</v>
      </c>
      <c r="Q101" s="11" t="str">
        <f t="shared" si="8"/>
        <v>film &amp; video</v>
      </c>
      <c r="R101" s="1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2">
        <f t="shared" si="6"/>
        <v>100</v>
      </c>
      <c r="P102" s="13">
        <f t="shared" si="7"/>
        <v>192.30769230769232</v>
      </c>
      <c r="Q102" s="11" t="str">
        <f t="shared" si="8"/>
        <v>film &amp; video</v>
      </c>
      <c r="R102" s="11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2">
        <f t="shared" si="6"/>
        <v>100</v>
      </c>
      <c r="P103" s="13">
        <f t="shared" si="7"/>
        <v>100</v>
      </c>
      <c r="Q103" s="11" t="str">
        <f t="shared" si="8"/>
        <v>film &amp; video</v>
      </c>
      <c r="R103" s="11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2">
        <f t="shared" si="6"/>
        <v>128</v>
      </c>
      <c r="P104" s="13">
        <f t="shared" si="7"/>
        <v>117.92307692307692</v>
      </c>
      <c r="Q104" s="11" t="str">
        <f t="shared" si="8"/>
        <v>film &amp; video</v>
      </c>
      <c r="R104" s="11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2">
        <f t="shared" si="6"/>
        <v>105</v>
      </c>
      <c r="P105" s="13">
        <f t="shared" si="7"/>
        <v>27.897959183673468</v>
      </c>
      <c r="Q105" s="11" t="str">
        <f t="shared" si="8"/>
        <v>film &amp; video</v>
      </c>
      <c r="R105" s="11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2">
        <f t="shared" si="6"/>
        <v>120</v>
      </c>
      <c r="P106" s="13">
        <f t="shared" si="7"/>
        <v>60</v>
      </c>
      <c r="Q106" s="11" t="str">
        <f t="shared" si="8"/>
        <v>film &amp; video</v>
      </c>
      <c r="R106" s="11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2">
        <f t="shared" si="6"/>
        <v>107</v>
      </c>
      <c r="P107" s="13">
        <f t="shared" si="7"/>
        <v>39.383333333333333</v>
      </c>
      <c r="Q107" s="11" t="str">
        <f t="shared" si="8"/>
        <v>film &amp; video</v>
      </c>
      <c r="R107" s="11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2">
        <f t="shared" si="6"/>
        <v>101</v>
      </c>
      <c r="P108" s="13">
        <f t="shared" si="7"/>
        <v>186.11111111111111</v>
      </c>
      <c r="Q108" s="11" t="str">
        <f t="shared" si="8"/>
        <v>film &amp; video</v>
      </c>
      <c r="R108" s="11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2">
        <f t="shared" si="6"/>
        <v>102</v>
      </c>
      <c r="P109" s="13">
        <f t="shared" si="7"/>
        <v>111.37681159420291</v>
      </c>
      <c r="Q109" s="11" t="str">
        <f t="shared" si="8"/>
        <v>film &amp; video</v>
      </c>
      <c r="R109" s="11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2">
        <f t="shared" si="6"/>
        <v>247</v>
      </c>
      <c r="P110" s="13">
        <f t="shared" si="7"/>
        <v>78.723404255319153</v>
      </c>
      <c r="Q110" s="11" t="str">
        <f t="shared" si="8"/>
        <v>film &amp; video</v>
      </c>
      <c r="R110" s="11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2">
        <f t="shared" si="6"/>
        <v>220</v>
      </c>
      <c r="P111" s="13">
        <f t="shared" si="7"/>
        <v>46.702127659574465</v>
      </c>
      <c r="Q111" s="11" t="str">
        <f t="shared" si="8"/>
        <v>film &amp; video</v>
      </c>
      <c r="R111" s="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2">
        <f t="shared" si="6"/>
        <v>131</v>
      </c>
      <c r="P112" s="13">
        <f t="shared" si="7"/>
        <v>65.384615384615387</v>
      </c>
      <c r="Q112" s="11" t="str">
        <f t="shared" si="8"/>
        <v>film &amp; video</v>
      </c>
      <c r="R112" s="11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2">
        <f t="shared" si="6"/>
        <v>155</v>
      </c>
      <c r="P113" s="13">
        <f t="shared" si="7"/>
        <v>102.0754716981132</v>
      </c>
      <c r="Q113" s="11" t="str">
        <f t="shared" si="8"/>
        <v>film &amp; video</v>
      </c>
      <c r="R113" s="11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2">
        <f t="shared" si="6"/>
        <v>104</v>
      </c>
      <c r="P114" s="13">
        <f t="shared" si="7"/>
        <v>64.197530864197532</v>
      </c>
      <c r="Q114" s="11" t="str">
        <f t="shared" si="8"/>
        <v>film &amp; video</v>
      </c>
      <c r="R114" s="11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2">
        <f t="shared" si="6"/>
        <v>141</v>
      </c>
      <c r="P115" s="13">
        <f t="shared" si="7"/>
        <v>90.384615384615387</v>
      </c>
      <c r="Q115" s="11" t="str">
        <f t="shared" si="8"/>
        <v>film &amp; video</v>
      </c>
      <c r="R115" s="11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2">
        <f t="shared" si="6"/>
        <v>103</v>
      </c>
      <c r="P116" s="13">
        <f t="shared" si="7"/>
        <v>88.571428571428569</v>
      </c>
      <c r="Q116" s="11" t="str">
        <f t="shared" si="8"/>
        <v>film &amp; video</v>
      </c>
      <c r="R116" s="11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2">
        <f t="shared" si="6"/>
        <v>140</v>
      </c>
      <c r="P117" s="13">
        <f t="shared" si="7"/>
        <v>28.727272727272727</v>
      </c>
      <c r="Q117" s="11" t="str">
        <f t="shared" si="8"/>
        <v>film &amp; video</v>
      </c>
      <c r="R117" s="11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2">
        <f t="shared" si="6"/>
        <v>114</v>
      </c>
      <c r="P118" s="13">
        <f t="shared" si="7"/>
        <v>69.78947368421052</v>
      </c>
      <c r="Q118" s="11" t="str">
        <f t="shared" si="8"/>
        <v>film &amp; video</v>
      </c>
      <c r="R118" s="11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2">
        <f t="shared" si="6"/>
        <v>100</v>
      </c>
      <c r="P119" s="13">
        <f t="shared" si="7"/>
        <v>167.48962962962963</v>
      </c>
      <c r="Q119" s="11" t="str">
        <f t="shared" si="8"/>
        <v>film &amp; video</v>
      </c>
      <c r="R119" s="11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2">
        <f t="shared" si="6"/>
        <v>113</v>
      </c>
      <c r="P120" s="13">
        <f t="shared" si="7"/>
        <v>144.91230769230768</v>
      </c>
      <c r="Q120" s="11" t="str">
        <f t="shared" si="8"/>
        <v>film &amp; video</v>
      </c>
      <c r="R120" s="11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2">
        <f t="shared" si="6"/>
        <v>105</v>
      </c>
      <c r="P121" s="13">
        <f t="shared" si="7"/>
        <v>91.840540540540545</v>
      </c>
      <c r="Q121" s="11" t="str">
        <f t="shared" si="8"/>
        <v>film &amp; video</v>
      </c>
      <c r="R121" s="1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2">
        <f t="shared" si="6"/>
        <v>0</v>
      </c>
      <c r="P122" s="13">
        <f t="shared" si="7"/>
        <v>10</v>
      </c>
      <c r="Q122" s="11" t="str">
        <f t="shared" si="8"/>
        <v>film &amp; video</v>
      </c>
      <c r="R122" s="11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2">
        <f t="shared" si="6"/>
        <v>0</v>
      </c>
      <c r="P123" s="13">
        <f t="shared" si="7"/>
        <v>1</v>
      </c>
      <c r="Q123" s="11" t="str">
        <f t="shared" si="8"/>
        <v>film &amp; video</v>
      </c>
      <c r="R123" s="11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2">
        <f t="shared" si="6"/>
        <v>0</v>
      </c>
      <c r="P124" s="13" t="str">
        <f t="shared" si="7"/>
        <v>n/a</v>
      </c>
      <c r="Q124" s="11" t="str">
        <f t="shared" si="8"/>
        <v>film &amp; video</v>
      </c>
      <c r="R124" s="11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2">
        <f t="shared" si="6"/>
        <v>0</v>
      </c>
      <c r="P125" s="13">
        <f t="shared" si="7"/>
        <v>25.166666666666668</v>
      </c>
      <c r="Q125" s="11" t="str">
        <f t="shared" si="8"/>
        <v>film &amp; video</v>
      </c>
      <c r="R125" s="11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2">
        <f t="shared" si="6"/>
        <v>0</v>
      </c>
      <c r="P126" s="13" t="str">
        <f t="shared" si="7"/>
        <v>n/a</v>
      </c>
      <c r="Q126" s="11" t="str">
        <f t="shared" si="8"/>
        <v>film &amp; video</v>
      </c>
      <c r="R126" s="11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2">
        <f t="shared" si="6"/>
        <v>14</v>
      </c>
      <c r="P127" s="13">
        <f t="shared" si="7"/>
        <v>11.666666666666666</v>
      </c>
      <c r="Q127" s="11" t="str">
        <f t="shared" si="8"/>
        <v>film &amp; video</v>
      </c>
      <c r="R127" s="11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2">
        <f t="shared" si="6"/>
        <v>6</v>
      </c>
      <c r="P128" s="13">
        <f t="shared" si="7"/>
        <v>106.69230769230769</v>
      </c>
      <c r="Q128" s="11" t="str">
        <f t="shared" si="8"/>
        <v>film &amp; video</v>
      </c>
      <c r="R128" s="11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2">
        <f t="shared" si="6"/>
        <v>2</v>
      </c>
      <c r="P129" s="13">
        <f t="shared" si="7"/>
        <v>47.5</v>
      </c>
      <c r="Q129" s="11" t="str">
        <f t="shared" si="8"/>
        <v>film &amp; video</v>
      </c>
      <c r="R129" s="11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2">
        <f t="shared" si="6"/>
        <v>2</v>
      </c>
      <c r="P130" s="13">
        <f t="shared" si="7"/>
        <v>311.16666666666669</v>
      </c>
      <c r="Q130" s="11" t="str">
        <f t="shared" si="8"/>
        <v>film &amp; video</v>
      </c>
      <c r="R130" s="11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2">
        <f t="shared" ref="O131:O194" si="12">ROUND((E:E/D:D)*100,0)</f>
        <v>0</v>
      </c>
      <c r="P131" s="13" t="str">
        <f t="shared" ref="P131:P194" si="13">IF(L131&lt;&gt;0,E131/L131,"n/a")</f>
        <v>n/a</v>
      </c>
      <c r="Q131" s="11" t="str">
        <f t="shared" ref="Q131:Q194" si="14">LEFT(N131,SEARCH("/",N131,1)-1)</f>
        <v>film &amp; video</v>
      </c>
      <c r="R131" s="11" t="str">
        <f t="shared" ref="R131:R194" si="15">RIGHT(N131,LEN(N131)-SEARCH("/",N131))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2">
        <f t="shared" si="12"/>
        <v>0</v>
      </c>
      <c r="P132" s="13" t="str">
        <f t="shared" si="13"/>
        <v>n/a</v>
      </c>
      <c r="Q132" s="11" t="str">
        <f t="shared" si="14"/>
        <v>film &amp; video</v>
      </c>
      <c r="R132" s="11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2">
        <f t="shared" si="12"/>
        <v>0</v>
      </c>
      <c r="P133" s="13" t="str">
        <f t="shared" si="13"/>
        <v>n/a</v>
      </c>
      <c r="Q133" s="11" t="str">
        <f t="shared" si="14"/>
        <v>film &amp; video</v>
      </c>
      <c r="R133" s="11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2">
        <f t="shared" si="12"/>
        <v>10</v>
      </c>
      <c r="P134" s="13">
        <f t="shared" si="13"/>
        <v>94.506172839506178</v>
      </c>
      <c r="Q134" s="11" t="str">
        <f t="shared" si="14"/>
        <v>film &amp; video</v>
      </c>
      <c r="R134" s="11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2">
        <f t="shared" si="12"/>
        <v>0</v>
      </c>
      <c r="P135" s="13" t="str">
        <f t="shared" si="13"/>
        <v>n/a</v>
      </c>
      <c r="Q135" s="11" t="str">
        <f t="shared" si="14"/>
        <v>film &amp; video</v>
      </c>
      <c r="R135" s="11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2">
        <f t="shared" si="12"/>
        <v>0</v>
      </c>
      <c r="P136" s="13" t="str">
        <f t="shared" si="13"/>
        <v>n/a</v>
      </c>
      <c r="Q136" s="11" t="str">
        <f t="shared" si="14"/>
        <v>film &amp; video</v>
      </c>
      <c r="R136" s="11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2">
        <f t="shared" si="12"/>
        <v>13</v>
      </c>
      <c r="P137" s="13">
        <f t="shared" si="13"/>
        <v>80.599999999999994</v>
      </c>
      <c r="Q137" s="11" t="str">
        <f t="shared" si="14"/>
        <v>film &amp; video</v>
      </c>
      <c r="R137" s="11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2">
        <f t="shared" si="12"/>
        <v>0</v>
      </c>
      <c r="P138" s="13" t="str">
        <f t="shared" si="13"/>
        <v>n/a</v>
      </c>
      <c r="Q138" s="11" t="str">
        <f t="shared" si="14"/>
        <v>film &amp; video</v>
      </c>
      <c r="R138" s="11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2">
        <f t="shared" si="12"/>
        <v>0</v>
      </c>
      <c r="P139" s="13" t="str">
        <f t="shared" si="13"/>
        <v>n/a</v>
      </c>
      <c r="Q139" s="11" t="str">
        <f t="shared" si="14"/>
        <v>film &amp; video</v>
      </c>
      <c r="R139" s="11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2">
        <f t="shared" si="12"/>
        <v>3</v>
      </c>
      <c r="P140" s="13">
        <f t="shared" si="13"/>
        <v>81.241379310344826</v>
      </c>
      <c r="Q140" s="11" t="str">
        <f t="shared" si="14"/>
        <v>film &amp; video</v>
      </c>
      <c r="R140" s="11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2">
        <f t="shared" si="12"/>
        <v>100</v>
      </c>
      <c r="P141" s="13">
        <f t="shared" si="13"/>
        <v>500</v>
      </c>
      <c r="Q141" s="11" t="str">
        <f t="shared" si="14"/>
        <v>film &amp; video</v>
      </c>
      <c r="R141" s="1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2">
        <f t="shared" si="12"/>
        <v>0</v>
      </c>
      <c r="P142" s="13" t="str">
        <f t="shared" si="13"/>
        <v>n/a</v>
      </c>
      <c r="Q142" s="11" t="str">
        <f t="shared" si="14"/>
        <v>film &amp; video</v>
      </c>
      <c r="R142" s="11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2">
        <f t="shared" si="12"/>
        <v>11</v>
      </c>
      <c r="P143" s="13">
        <f t="shared" si="13"/>
        <v>46.178571428571431</v>
      </c>
      <c r="Q143" s="11" t="str">
        <f t="shared" si="14"/>
        <v>film &amp; video</v>
      </c>
      <c r="R143" s="11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2">
        <f t="shared" si="12"/>
        <v>0</v>
      </c>
      <c r="P144" s="13">
        <f t="shared" si="13"/>
        <v>10</v>
      </c>
      <c r="Q144" s="11" t="str">
        <f t="shared" si="14"/>
        <v>film &amp; video</v>
      </c>
      <c r="R144" s="11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2">
        <f t="shared" si="12"/>
        <v>0</v>
      </c>
      <c r="P145" s="13" t="str">
        <f t="shared" si="13"/>
        <v>n/a</v>
      </c>
      <c r="Q145" s="11" t="str">
        <f t="shared" si="14"/>
        <v>film &amp; video</v>
      </c>
      <c r="R145" s="11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2">
        <f t="shared" si="12"/>
        <v>28</v>
      </c>
      <c r="P146" s="13">
        <f t="shared" si="13"/>
        <v>55.945945945945944</v>
      </c>
      <c r="Q146" s="11" t="str">
        <f t="shared" si="14"/>
        <v>film &amp; video</v>
      </c>
      <c r="R146" s="11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2">
        <f t="shared" si="12"/>
        <v>8</v>
      </c>
      <c r="P147" s="13">
        <f t="shared" si="13"/>
        <v>37.555555555555557</v>
      </c>
      <c r="Q147" s="11" t="str">
        <f t="shared" si="14"/>
        <v>film &amp; video</v>
      </c>
      <c r="R147" s="11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2">
        <f t="shared" si="12"/>
        <v>1</v>
      </c>
      <c r="P148" s="13">
        <f t="shared" si="13"/>
        <v>38.333333333333336</v>
      </c>
      <c r="Q148" s="11" t="str">
        <f t="shared" si="14"/>
        <v>film &amp; video</v>
      </c>
      <c r="R148" s="11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2">
        <f t="shared" si="12"/>
        <v>0</v>
      </c>
      <c r="P149" s="13" t="str">
        <f t="shared" si="13"/>
        <v>n/a</v>
      </c>
      <c r="Q149" s="11" t="str">
        <f t="shared" si="14"/>
        <v>film &amp; video</v>
      </c>
      <c r="R149" s="11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2">
        <f t="shared" si="12"/>
        <v>0</v>
      </c>
      <c r="P150" s="13">
        <f t="shared" si="13"/>
        <v>20</v>
      </c>
      <c r="Q150" s="11" t="str">
        <f t="shared" si="14"/>
        <v>film &amp; video</v>
      </c>
      <c r="R150" s="11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2">
        <f t="shared" si="12"/>
        <v>1</v>
      </c>
      <c r="P151" s="13">
        <f t="shared" si="13"/>
        <v>15.333333333333334</v>
      </c>
      <c r="Q151" s="11" t="str">
        <f t="shared" si="14"/>
        <v>film &amp; video</v>
      </c>
      <c r="R151" s="1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2">
        <f t="shared" si="12"/>
        <v>23</v>
      </c>
      <c r="P152" s="13">
        <f t="shared" si="13"/>
        <v>449.43283582089555</v>
      </c>
      <c r="Q152" s="11" t="str">
        <f t="shared" si="14"/>
        <v>film &amp; video</v>
      </c>
      <c r="R152" s="11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2">
        <f t="shared" si="12"/>
        <v>0</v>
      </c>
      <c r="P153" s="13">
        <f t="shared" si="13"/>
        <v>28</v>
      </c>
      <c r="Q153" s="11" t="str">
        <f t="shared" si="14"/>
        <v>film &amp; video</v>
      </c>
      <c r="R153" s="11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2">
        <f t="shared" si="12"/>
        <v>0</v>
      </c>
      <c r="P154" s="13">
        <f t="shared" si="13"/>
        <v>15</v>
      </c>
      <c r="Q154" s="11" t="str">
        <f t="shared" si="14"/>
        <v>film &amp; video</v>
      </c>
      <c r="R154" s="11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2">
        <f t="shared" si="12"/>
        <v>1</v>
      </c>
      <c r="P155" s="13">
        <f t="shared" si="13"/>
        <v>35.9</v>
      </c>
      <c r="Q155" s="11" t="str">
        <f t="shared" si="14"/>
        <v>film &amp; video</v>
      </c>
      <c r="R155" s="11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2">
        <f t="shared" si="12"/>
        <v>3</v>
      </c>
      <c r="P156" s="13">
        <f t="shared" si="13"/>
        <v>13.333333333333334</v>
      </c>
      <c r="Q156" s="11" t="str">
        <f t="shared" si="14"/>
        <v>film &amp; video</v>
      </c>
      <c r="R156" s="11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2">
        <f t="shared" si="12"/>
        <v>0</v>
      </c>
      <c r="P157" s="13">
        <f t="shared" si="13"/>
        <v>20.25</v>
      </c>
      <c r="Q157" s="11" t="str">
        <f t="shared" si="14"/>
        <v>film &amp; video</v>
      </c>
      <c r="R157" s="11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2">
        <f t="shared" si="12"/>
        <v>5</v>
      </c>
      <c r="P158" s="13">
        <f t="shared" si="13"/>
        <v>119</v>
      </c>
      <c r="Q158" s="11" t="str">
        <f t="shared" si="14"/>
        <v>film &amp; video</v>
      </c>
      <c r="R158" s="11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2">
        <f t="shared" si="12"/>
        <v>0</v>
      </c>
      <c r="P159" s="13">
        <f t="shared" si="13"/>
        <v>4</v>
      </c>
      <c r="Q159" s="11" t="str">
        <f t="shared" si="14"/>
        <v>film &amp; video</v>
      </c>
      <c r="R159" s="11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2">
        <f t="shared" si="12"/>
        <v>0</v>
      </c>
      <c r="P160" s="13" t="str">
        <f t="shared" si="13"/>
        <v>n/a</v>
      </c>
      <c r="Q160" s="11" t="str">
        <f t="shared" si="14"/>
        <v>film &amp; video</v>
      </c>
      <c r="R160" s="11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2">
        <f t="shared" si="12"/>
        <v>0</v>
      </c>
      <c r="P161" s="13">
        <f t="shared" si="13"/>
        <v>10</v>
      </c>
      <c r="Q161" s="11" t="str">
        <f t="shared" si="14"/>
        <v>film &amp; video</v>
      </c>
      <c r="R161" s="1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2">
        <f t="shared" si="12"/>
        <v>0</v>
      </c>
      <c r="P162" s="13" t="str">
        <f t="shared" si="13"/>
        <v>n/a</v>
      </c>
      <c r="Q162" s="11" t="str">
        <f t="shared" si="14"/>
        <v>film &amp; video</v>
      </c>
      <c r="R162" s="11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2">
        <f t="shared" si="12"/>
        <v>0</v>
      </c>
      <c r="P163" s="13">
        <f t="shared" si="13"/>
        <v>5</v>
      </c>
      <c r="Q163" s="11" t="str">
        <f t="shared" si="14"/>
        <v>film &amp; video</v>
      </c>
      <c r="R163" s="11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2">
        <f t="shared" si="12"/>
        <v>16</v>
      </c>
      <c r="P164" s="13">
        <f t="shared" si="13"/>
        <v>43.5</v>
      </c>
      <c r="Q164" s="11" t="str">
        <f t="shared" si="14"/>
        <v>film &amp; video</v>
      </c>
      <c r="R164" s="11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2">
        <f t="shared" si="12"/>
        <v>0</v>
      </c>
      <c r="P165" s="13" t="str">
        <f t="shared" si="13"/>
        <v>n/a</v>
      </c>
      <c r="Q165" s="11" t="str">
        <f t="shared" si="14"/>
        <v>film &amp; video</v>
      </c>
      <c r="R165" s="11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2">
        <f t="shared" si="12"/>
        <v>1</v>
      </c>
      <c r="P166" s="13">
        <f t="shared" si="13"/>
        <v>91.428571428571431</v>
      </c>
      <c r="Q166" s="11" t="str">
        <f t="shared" si="14"/>
        <v>film &amp; video</v>
      </c>
      <c r="R166" s="11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2">
        <f t="shared" si="12"/>
        <v>0</v>
      </c>
      <c r="P167" s="13" t="str">
        <f t="shared" si="13"/>
        <v>n/a</v>
      </c>
      <c r="Q167" s="11" t="str">
        <f t="shared" si="14"/>
        <v>film &amp; video</v>
      </c>
      <c r="R167" s="11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2">
        <f t="shared" si="12"/>
        <v>60</v>
      </c>
      <c r="P168" s="13">
        <f t="shared" si="13"/>
        <v>3000</v>
      </c>
      <c r="Q168" s="11" t="str">
        <f t="shared" si="14"/>
        <v>film &amp; video</v>
      </c>
      <c r="R168" s="11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2">
        <f t="shared" si="12"/>
        <v>0</v>
      </c>
      <c r="P169" s="13">
        <f t="shared" si="13"/>
        <v>5.5</v>
      </c>
      <c r="Q169" s="11" t="str">
        <f t="shared" si="14"/>
        <v>film &amp; video</v>
      </c>
      <c r="R169" s="11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2">
        <f t="shared" si="12"/>
        <v>4</v>
      </c>
      <c r="P170" s="13">
        <f t="shared" si="13"/>
        <v>108.33333333333333</v>
      </c>
      <c r="Q170" s="11" t="str">
        <f t="shared" si="14"/>
        <v>film &amp; video</v>
      </c>
      <c r="R170" s="11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2">
        <f t="shared" si="12"/>
        <v>22</v>
      </c>
      <c r="P171" s="13">
        <f t="shared" si="13"/>
        <v>56</v>
      </c>
      <c r="Q171" s="11" t="str">
        <f t="shared" si="14"/>
        <v>film &amp; video</v>
      </c>
      <c r="R171" s="1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2">
        <f t="shared" si="12"/>
        <v>3</v>
      </c>
      <c r="P172" s="13">
        <f t="shared" si="13"/>
        <v>32.5</v>
      </c>
      <c r="Q172" s="11" t="str">
        <f t="shared" si="14"/>
        <v>film &amp; video</v>
      </c>
      <c r="R172" s="11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2">
        <f t="shared" si="12"/>
        <v>0</v>
      </c>
      <c r="P173" s="13">
        <f t="shared" si="13"/>
        <v>1</v>
      </c>
      <c r="Q173" s="11" t="str">
        <f t="shared" si="14"/>
        <v>film &amp; video</v>
      </c>
      <c r="R173" s="11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2">
        <f t="shared" si="12"/>
        <v>0</v>
      </c>
      <c r="P174" s="13" t="str">
        <f t="shared" si="13"/>
        <v>n/a</v>
      </c>
      <c r="Q174" s="11" t="str">
        <f t="shared" si="14"/>
        <v>film &amp; video</v>
      </c>
      <c r="R174" s="11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2">
        <f t="shared" si="12"/>
        <v>0</v>
      </c>
      <c r="P175" s="13" t="str">
        <f t="shared" si="13"/>
        <v>n/a</v>
      </c>
      <c r="Q175" s="11" t="str">
        <f t="shared" si="14"/>
        <v>film &amp; video</v>
      </c>
      <c r="R175" s="11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2">
        <f t="shared" si="12"/>
        <v>0</v>
      </c>
      <c r="P176" s="13" t="str">
        <f t="shared" si="13"/>
        <v>n/a</v>
      </c>
      <c r="Q176" s="11" t="str">
        <f t="shared" si="14"/>
        <v>film &amp; video</v>
      </c>
      <c r="R176" s="11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2">
        <f t="shared" si="12"/>
        <v>6</v>
      </c>
      <c r="P177" s="13">
        <f t="shared" si="13"/>
        <v>49.884615384615387</v>
      </c>
      <c r="Q177" s="11" t="str">
        <f t="shared" si="14"/>
        <v>film &amp; video</v>
      </c>
      <c r="R177" s="11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2">
        <f t="shared" si="12"/>
        <v>0</v>
      </c>
      <c r="P178" s="13" t="str">
        <f t="shared" si="13"/>
        <v>n/a</v>
      </c>
      <c r="Q178" s="11" t="str">
        <f t="shared" si="14"/>
        <v>film &amp; video</v>
      </c>
      <c r="R178" s="11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2">
        <f t="shared" si="12"/>
        <v>40</v>
      </c>
      <c r="P179" s="13">
        <f t="shared" si="13"/>
        <v>25.714285714285715</v>
      </c>
      <c r="Q179" s="11" t="str">
        <f t="shared" si="14"/>
        <v>film &amp; video</v>
      </c>
      <c r="R179" s="11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2">
        <f t="shared" si="12"/>
        <v>0</v>
      </c>
      <c r="P180" s="13" t="str">
        <f t="shared" si="13"/>
        <v>n/a</v>
      </c>
      <c r="Q180" s="11" t="str">
        <f t="shared" si="14"/>
        <v>film &amp; video</v>
      </c>
      <c r="R180" s="11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2">
        <f t="shared" si="12"/>
        <v>20</v>
      </c>
      <c r="P181" s="13">
        <f t="shared" si="13"/>
        <v>100</v>
      </c>
      <c r="Q181" s="11" t="str">
        <f t="shared" si="14"/>
        <v>film &amp; video</v>
      </c>
      <c r="R181" s="1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2">
        <f t="shared" si="12"/>
        <v>33</v>
      </c>
      <c r="P182" s="13">
        <f t="shared" si="13"/>
        <v>30.846153846153847</v>
      </c>
      <c r="Q182" s="11" t="str">
        <f t="shared" si="14"/>
        <v>film &amp; video</v>
      </c>
      <c r="R182" s="11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2">
        <f t="shared" si="12"/>
        <v>21</v>
      </c>
      <c r="P183" s="13">
        <f t="shared" si="13"/>
        <v>180.5</v>
      </c>
      <c r="Q183" s="11" t="str">
        <f t="shared" si="14"/>
        <v>film &amp; video</v>
      </c>
      <c r="R183" s="11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2">
        <f t="shared" si="12"/>
        <v>0</v>
      </c>
      <c r="P184" s="13" t="str">
        <f t="shared" si="13"/>
        <v>n/a</v>
      </c>
      <c r="Q184" s="11" t="str">
        <f t="shared" si="14"/>
        <v>film &amp; video</v>
      </c>
      <c r="R184" s="11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2">
        <f t="shared" si="12"/>
        <v>36</v>
      </c>
      <c r="P185" s="13">
        <f t="shared" si="13"/>
        <v>373.5</v>
      </c>
      <c r="Q185" s="11" t="str">
        <f t="shared" si="14"/>
        <v>film &amp; video</v>
      </c>
      <c r="R185" s="11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2">
        <f t="shared" si="12"/>
        <v>3</v>
      </c>
      <c r="P186" s="13">
        <f t="shared" si="13"/>
        <v>25.5</v>
      </c>
      <c r="Q186" s="11" t="str">
        <f t="shared" si="14"/>
        <v>film &amp; video</v>
      </c>
      <c r="R186" s="11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2">
        <f t="shared" si="12"/>
        <v>6</v>
      </c>
      <c r="P187" s="13">
        <f t="shared" si="13"/>
        <v>220</v>
      </c>
      <c r="Q187" s="11" t="str">
        <f t="shared" si="14"/>
        <v>film &amp; video</v>
      </c>
      <c r="R187" s="11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2">
        <f t="shared" si="12"/>
        <v>0</v>
      </c>
      <c r="P188" s="13" t="str">
        <f t="shared" si="13"/>
        <v>n/a</v>
      </c>
      <c r="Q188" s="11" t="str">
        <f t="shared" si="14"/>
        <v>film &amp; video</v>
      </c>
      <c r="R188" s="11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2">
        <f t="shared" si="12"/>
        <v>16</v>
      </c>
      <c r="P189" s="13">
        <f t="shared" si="13"/>
        <v>160</v>
      </c>
      <c r="Q189" s="11" t="str">
        <f t="shared" si="14"/>
        <v>film &amp; video</v>
      </c>
      <c r="R189" s="11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2">
        <f t="shared" si="12"/>
        <v>0</v>
      </c>
      <c r="P190" s="13" t="str">
        <f t="shared" si="13"/>
        <v>n/a</v>
      </c>
      <c r="Q190" s="11" t="str">
        <f t="shared" si="14"/>
        <v>film &amp; video</v>
      </c>
      <c r="R190" s="11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2">
        <f t="shared" si="12"/>
        <v>0</v>
      </c>
      <c r="P191" s="13">
        <f t="shared" si="13"/>
        <v>69</v>
      </c>
      <c r="Q191" s="11" t="str">
        <f t="shared" si="14"/>
        <v>film &amp; video</v>
      </c>
      <c r="R191" s="1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2">
        <f t="shared" si="12"/>
        <v>0</v>
      </c>
      <c r="P192" s="13">
        <f t="shared" si="13"/>
        <v>50</v>
      </c>
      <c r="Q192" s="11" t="str">
        <f t="shared" si="14"/>
        <v>film &amp; video</v>
      </c>
      <c r="R192" s="11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2">
        <f t="shared" si="12"/>
        <v>5</v>
      </c>
      <c r="P193" s="13">
        <f t="shared" si="13"/>
        <v>83.333333333333329</v>
      </c>
      <c r="Q193" s="11" t="str">
        <f t="shared" si="14"/>
        <v>film &amp; video</v>
      </c>
      <c r="R193" s="11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2">
        <f t="shared" si="12"/>
        <v>0</v>
      </c>
      <c r="P194" s="13">
        <f t="shared" si="13"/>
        <v>5.666666666666667</v>
      </c>
      <c r="Q194" s="11" t="str">
        <f t="shared" si="14"/>
        <v>film &amp; video</v>
      </c>
      <c r="R194" s="11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2">
        <f t="shared" ref="O195:O258" si="18">ROUND((E:E/D:D)*100,0)</f>
        <v>0</v>
      </c>
      <c r="P195" s="13" t="str">
        <f t="shared" ref="P195:P258" si="19">IF(L195&lt;&gt;0,E195/L195,"n/a")</f>
        <v>n/a</v>
      </c>
      <c r="Q195" s="11" t="str">
        <f t="shared" ref="Q195:Q258" si="20">LEFT(N195,SEARCH("/",N195,1)-1)</f>
        <v>film &amp; video</v>
      </c>
      <c r="R195" s="11" t="str">
        <f t="shared" ref="R195:R258" si="21">RIGHT(N195,LEN(N195)-SEARCH("/",N195))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2">
        <f t="shared" si="18"/>
        <v>0</v>
      </c>
      <c r="P196" s="13">
        <f t="shared" si="19"/>
        <v>1</v>
      </c>
      <c r="Q196" s="11" t="str">
        <f t="shared" si="20"/>
        <v>film &amp; video</v>
      </c>
      <c r="R196" s="11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2">
        <f t="shared" si="18"/>
        <v>0</v>
      </c>
      <c r="P197" s="13" t="str">
        <f t="shared" si="19"/>
        <v>n/a</v>
      </c>
      <c r="Q197" s="11" t="str">
        <f t="shared" si="20"/>
        <v>film &amp; video</v>
      </c>
      <c r="R197" s="11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2">
        <f t="shared" si="18"/>
        <v>42</v>
      </c>
      <c r="P198" s="13">
        <f t="shared" si="19"/>
        <v>77.10526315789474</v>
      </c>
      <c r="Q198" s="11" t="str">
        <f t="shared" si="20"/>
        <v>film &amp; video</v>
      </c>
      <c r="R198" s="11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2">
        <f t="shared" si="18"/>
        <v>10</v>
      </c>
      <c r="P199" s="13">
        <f t="shared" si="19"/>
        <v>32.75</v>
      </c>
      <c r="Q199" s="11" t="str">
        <f t="shared" si="20"/>
        <v>film &amp; video</v>
      </c>
      <c r="R199" s="11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2">
        <f t="shared" si="18"/>
        <v>1</v>
      </c>
      <c r="P200" s="13">
        <f t="shared" si="19"/>
        <v>46.5</v>
      </c>
      <c r="Q200" s="11" t="str">
        <f t="shared" si="20"/>
        <v>film &amp; video</v>
      </c>
      <c r="R200" s="11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2">
        <f t="shared" si="18"/>
        <v>0</v>
      </c>
      <c r="P201" s="13" t="str">
        <f t="shared" si="19"/>
        <v>n/a</v>
      </c>
      <c r="Q201" s="11" t="str">
        <f t="shared" si="20"/>
        <v>film &amp; video</v>
      </c>
      <c r="R201" s="1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2">
        <f t="shared" si="18"/>
        <v>26</v>
      </c>
      <c r="P202" s="13">
        <f t="shared" si="19"/>
        <v>87.308333333333337</v>
      </c>
      <c r="Q202" s="11" t="str">
        <f t="shared" si="20"/>
        <v>film &amp; video</v>
      </c>
      <c r="R202" s="11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2">
        <f t="shared" si="18"/>
        <v>58</v>
      </c>
      <c r="P203" s="13">
        <f t="shared" si="19"/>
        <v>54.285714285714285</v>
      </c>
      <c r="Q203" s="11" t="str">
        <f t="shared" si="20"/>
        <v>film &amp; video</v>
      </c>
      <c r="R203" s="11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2">
        <f t="shared" si="18"/>
        <v>0</v>
      </c>
      <c r="P204" s="13" t="str">
        <f t="shared" si="19"/>
        <v>n/a</v>
      </c>
      <c r="Q204" s="11" t="str">
        <f t="shared" si="20"/>
        <v>film &amp; video</v>
      </c>
      <c r="R204" s="11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2">
        <f t="shared" si="18"/>
        <v>30</v>
      </c>
      <c r="P205" s="13">
        <f t="shared" si="19"/>
        <v>93.25</v>
      </c>
      <c r="Q205" s="11" t="str">
        <f t="shared" si="20"/>
        <v>film &amp; video</v>
      </c>
      <c r="R205" s="11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2">
        <f t="shared" si="18"/>
        <v>51</v>
      </c>
      <c r="P206" s="13">
        <f t="shared" si="19"/>
        <v>117.68368136117556</v>
      </c>
      <c r="Q206" s="11" t="str">
        <f t="shared" si="20"/>
        <v>film &amp; video</v>
      </c>
      <c r="R206" s="11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2">
        <f t="shared" si="18"/>
        <v>16</v>
      </c>
      <c r="P207" s="13">
        <f t="shared" si="19"/>
        <v>76.470588235294116</v>
      </c>
      <c r="Q207" s="11" t="str">
        <f t="shared" si="20"/>
        <v>film &amp; video</v>
      </c>
      <c r="R207" s="11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2">
        <f t="shared" si="18"/>
        <v>0</v>
      </c>
      <c r="P208" s="13" t="str">
        <f t="shared" si="19"/>
        <v>n/a</v>
      </c>
      <c r="Q208" s="11" t="str">
        <f t="shared" si="20"/>
        <v>film &amp; video</v>
      </c>
      <c r="R208" s="11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2">
        <f t="shared" si="18"/>
        <v>15</v>
      </c>
      <c r="P209" s="13">
        <f t="shared" si="19"/>
        <v>163.84615384615384</v>
      </c>
      <c r="Q209" s="11" t="str">
        <f t="shared" si="20"/>
        <v>film &amp; video</v>
      </c>
      <c r="R209" s="11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2">
        <f t="shared" si="18"/>
        <v>0</v>
      </c>
      <c r="P210" s="13" t="str">
        <f t="shared" si="19"/>
        <v>n/a</v>
      </c>
      <c r="Q210" s="11" t="str">
        <f t="shared" si="20"/>
        <v>film &amp; video</v>
      </c>
      <c r="R210" s="11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2">
        <f t="shared" si="18"/>
        <v>0</v>
      </c>
      <c r="P211" s="13" t="str">
        <f t="shared" si="19"/>
        <v>n/a</v>
      </c>
      <c r="Q211" s="11" t="str">
        <f t="shared" si="20"/>
        <v>film &amp; video</v>
      </c>
      <c r="R211" s="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2">
        <f t="shared" si="18"/>
        <v>25</v>
      </c>
      <c r="P212" s="13">
        <f t="shared" si="19"/>
        <v>91.818181818181813</v>
      </c>
      <c r="Q212" s="11" t="str">
        <f t="shared" si="20"/>
        <v>film &amp; video</v>
      </c>
      <c r="R212" s="11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2">
        <f t="shared" si="18"/>
        <v>45</v>
      </c>
      <c r="P213" s="13">
        <f t="shared" si="19"/>
        <v>185.83333333333334</v>
      </c>
      <c r="Q213" s="11" t="str">
        <f t="shared" si="20"/>
        <v>film &amp; video</v>
      </c>
      <c r="R213" s="11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2">
        <f t="shared" si="18"/>
        <v>0</v>
      </c>
      <c r="P214" s="13">
        <f t="shared" si="19"/>
        <v>1</v>
      </c>
      <c r="Q214" s="11" t="str">
        <f t="shared" si="20"/>
        <v>film &amp; video</v>
      </c>
      <c r="R214" s="11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2">
        <f t="shared" si="18"/>
        <v>0</v>
      </c>
      <c r="P215" s="13">
        <f t="shared" si="19"/>
        <v>20</v>
      </c>
      <c r="Q215" s="11" t="str">
        <f t="shared" si="20"/>
        <v>film &amp; video</v>
      </c>
      <c r="R215" s="11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2">
        <f t="shared" si="18"/>
        <v>0</v>
      </c>
      <c r="P216" s="13">
        <f t="shared" si="19"/>
        <v>1</v>
      </c>
      <c r="Q216" s="11" t="str">
        <f t="shared" si="20"/>
        <v>film &amp; video</v>
      </c>
      <c r="R216" s="11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2">
        <f t="shared" si="18"/>
        <v>0</v>
      </c>
      <c r="P217" s="13">
        <f t="shared" si="19"/>
        <v>10</v>
      </c>
      <c r="Q217" s="11" t="str">
        <f t="shared" si="20"/>
        <v>film &amp; video</v>
      </c>
      <c r="R217" s="11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2">
        <f t="shared" si="18"/>
        <v>56</v>
      </c>
      <c r="P218" s="13">
        <f t="shared" si="19"/>
        <v>331.53833333333336</v>
      </c>
      <c r="Q218" s="11" t="str">
        <f t="shared" si="20"/>
        <v>film &amp; video</v>
      </c>
      <c r="R218" s="11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2">
        <f t="shared" si="18"/>
        <v>12</v>
      </c>
      <c r="P219" s="13">
        <f t="shared" si="19"/>
        <v>314.28947368421052</v>
      </c>
      <c r="Q219" s="11" t="str">
        <f t="shared" si="20"/>
        <v>film &amp; video</v>
      </c>
      <c r="R219" s="11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2">
        <f t="shared" si="18"/>
        <v>2</v>
      </c>
      <c r="P220" s="13">
        <f t="shared" si="19"/>
        <v>100</v>
      </c>
      <c r="Q220" s="11" t="str">
        <f t="shared" si="20"/>
        <v>film &amp; video</v>
      </c>
      <c r="R220" s="11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2">
        <f t="shared" si="18"/>
        <v>18</v>
      </c>
      <c r="P221" s="13">
        <f t="shared" si="19"/>
        <v>115.98684210526316</v>
      </c>
      <c r="Q221" s="11" t="str">
        <f t="shared" si="20"/>
        <v>film &amp; video</v>
      </c>
      <c r="R221" s="1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2">
        <f t="shared" si="18"/>
        <v>1</v>
      </c>
      <c r="P222" s="13">
        <f t="shared" si="19"/>
        <v>120</v>
      </c>
      <c r="Q222" s="11" t="str">
        <f t="shared" si="20"/>
        <v>film &amp; video</v>
      </c>
      <c r="R222" s="11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2">
        <f t="shared" si="18"/>
        <v>0</v>
      </c>
      <c r="P223" s="13" t="str">
        <f t="shared" si="19"/>
        <v>n/a</v>
      </c>
      <c r="Q223" s="11" t="str">
        <f t="shared" si="20"/>
        <v>film &amp; video</v>
      </c>
      <c r="R223" s="11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2">
        <f t="shared" si="18"/>
        <v>13</v>
      </c>
      <c r="P224" s="13">
        <f t="shared" si="19"/>
        <v>65</v>
      </c>
      <c r="Q224" s="11" t="str">
        <f t="shared" si="20"/>
        <v>film &amp; video</v>
      </c>
      <c r="R224" s="11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2">
        <f t="shared" si="18"/>
        <v>0</v>
      </c>
      <c r="P225" s="13" t="str">
        <f t="shared" si="19"/>
        <v>n/a</v>
      </c>
      <c r="Q225" s="11" t="str">
        <f t="shared" si="20"/>
        <v>film &amp; video</v>
      </c>
      <c r="R225" s="11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2">
        <f t="shared" si="18"/>
        <v>0</v>
      </c>
      <c r="P226" s="13" t="str">
        <f t="shared" si="19"/>
        <v>n/a</v>
      </c>
      <c r="Q226" s="11" t="str">
        <f t="shared" si="20"/>
        <v>film &amp; video</v>
      </c>
      <c r="R226" s="11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2">
        <f t="shared" si="18"/>
        <v>0</v>
      </c>
      <c r="P227" s="13" t="str">
        <f t="shared" si="19"/>
        <v>n/a</v>
      </c>
      <c r="Q227" s="11" t="str">
        <f t="shared" si="20"/>
        <v>film &amp; video</v>
      </c>
      <c r="R227" s="11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2">
        <f t="shared" si="18"/>
        <v>1</v>
      </c>
      <c r="P228" s="13">
        <f t="shared" si="19"/>
        <v>125</v>
      </c>
      <c r="Q228" s="11" t="str">
        <f t="shared" si="20"/>
        <v>film &amp; video</v>
      </c>
      <c r="R228" s="11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2">
        <f t="shared" si="18"/>
        <v>0</v>
      </c>
      <c r="P229" s="13" t="str">
        <f t="shared" si="19"/>
        <v>n/a</v>
      </c>
      <c r="Q229" s="11" t="str">
        <f t="shared" si="20"/>
        <v>film &amp; video</v>
      </c>
      <c r="R229" s="11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2">
        <f t="shared" si="18"/>
        <v>0</v>
      </c>
      <c r="P230" s="13" t="str">
        <f t="shared" si="19"/>
        <v>n/a</v>
      </c>
      <c r="Q230" s="11" t="str">
        <f t="shared" si="20"/>
        <v>film &amp; video</v>
      </c>
      <c r="R230" s="11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2">
        <f t="shared" si="18"/>
        <v>0</v>
      </c>
      <c r="P231" s="13" t="str">
        <f t="shared" si="19"/>
        <v>n/a</v>
      </c>
      <c r="Q231" s="11" t="str">
        <f t="shared" si="20"/>
        <v>film &amp; video</v>
      </c>
      <c r="R231" s="1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2">
        <f t="shared" si="18"/>
        <v>0</v>
      </c>
      <c r="P232" s="13">
        <f t="shared" si="19"/>
        <v>30</v>
      </c>
      <c r="Q232" s="11" t="str">
        <f t="shared" si="20"/>
        <v>film &amp; video</v>
      </c>
      <c r="R232" s="11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2">
        <f t="shared" si="18"/>
        <v>0</v>
      </c>
      <c r="P233" s="13" t="str">
        <f t="shared" si="19"/>
        <v>n/a</v>
      </c>
      <c r="Q233" s="11" t="str">
        <f t="shared" si="20"/>
        <v>film &amp; video</v>
      </c>
      <c r="R233" s="11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2">
        <f t="shared" si="18"/>
        <v>3</v>
      </c>
      <c r="P234" s="13">
        <f t="shared" si="19"/>
        <v>15.714285714285714</v>
      </c>
      <c r="Q234" s="11" t="str">
        <f t="shared" si="20"/>
        <v>film &amp; video</v>
      </c>
      <c r="R234" s="11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2">
        <f t="shared" si="18"/>
        <v>0</v>
      </c>
      <c r="P235" s="13" t="str">
        <f t="shared" si="19"/>
        <v>n/a</v>
      </c>
      <c r="Q235" s="11" t="str">
        <f t="shared" si="20"/>
        <v>film &amp; video</v>
      </c>
      <c r="R235" s="11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2">
        <f t="shared" si="18"/>
        <v>40</v>
      </c>
      <c r="P236" s="13">
        <f t="shared" si="19"/>
        <v>80.2</v>
      </c>
      <c r="Q236" s="11" t="str">
        <f t="shared" si="20"/>
        <v>film &amp; video</v>
      </c>
      <c r="R236" s="11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2">
        <f t="shared" si="18"/>
        <v>0</v>
      </c>
      <c r="P237" s="13" t="str">
        <f t="shared" si="19"/>
        <v>n/a</v>
      </c>
      <c r="Q237" s="11" t="str">
        <f t="shared" si="20"/>
        <v>film &amp; video</v>
      </c>
      <c r="R237" s="11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2">
        <f t="shared" si="18"/>
        <v>0</v>
      </c>
      <c r="P238" s="13" t="str">
        <f t="shared" si="19"/>
        <v>n/a</v>
      </c>
      <c r="Q238" s="11" t="str">
        <f t="shared" si="20"/>
        <v>film &amp; video</v>
      </c>
      <c r="R238" s="11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2">
        <f t="shared" si="18"/>
        <v>0</v>
      </c>
      <c r="P239" s="13">
        <f t="shared" si="19"/>
        <v>50</v>
      </c>
      <c r="Q239" s="11" t="str">
        <f t="shared" si="20"/>
        <v>film &amp; video</v>
      </c>
      <c r="R239" s="11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2">
        <f t="shared" si="18"/>
        <v>0</v>
      </c>
      <c r="P240" s="13" t="str">
        <f t="shared" si="19"/>
        <v>n/a</v>
      </c>
      <c r="Q240" s="11" t="str">
        <f t="shared" si="20"/>
        <v>film &amp; video</v>
      </c>
      <c r="R240" s="11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2">
        <f t="shared" si="18"/>
        <v>25</v>
      </c>
      <c r="P241" s="13">
        <f t="shared" si="19"/>
        <v>50</v>
      </c>
      <c r="Q241" s="11" t="str">
        <f t="shared" si="20"/>
        <v>film &amp; video</v>
      </c>
      <c r="R241" s="1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2">
        <f t="shared" si="18"/>
        <v>108</v>
      </c>
      <c r="P242" s="13">
        <f t="shared" si="19"/>
        <v>117.84759124087591</v>
      </c>
      <c r="Q242" s="11" t="str">
        <f t="shared" si="20"/>
        <v>film &amp; video</v>
      </c>
      <c r="R242" s="11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2">
        <f t="shared" si="18"/>
        <v>113</v>
      </c>
      <c r="P243" s="13">
        <f t="shared" si="19"/>
        <v>109.04255319148936</v>
      </c>
      <c r="Q243" s="11" t="str">
        <f t="shared" si="20"/>
        <v>film &amp; video</v>
      </c>
      <c r="R243" s="11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2">
        <f t="shared" si="18"/>
        <v>113</v>
      </c>
      <c r="P244" s="13">
        <f t="shared" si="19"/>
        <v>73.019801980198025</v>
      </c>
      <c r="Q244" s="11" t="str">
        <f t="shared" si="20"/>
        <v>film &amp; video</v>
      </c>
      <c r="R244" s="11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2">
        <f t="shared" si="18"/>
        <v>103</v>
      </c>
      <c r="P245" s="13">
        <f t="shared" si="19"/>
        <v>78.195121951219505</v>
      </c>
      <c r="Q245" s="11" t="str">
        <f t="shared" si="20"/>
        <v>film &amp; video</v>
      </c>
      <c r="R245" s="11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2">
        <f t="shared" si="18"/>
        <v>114</v>
      </c>
      <c r="P246" s="13">
        <f t="shared" si="19"/>
        <v>47.398809523809526</v>
      </c>
      <c r="Q246" s="11" t="str">
        <f t="shared" si="20"/>
        <v>film &amp; video</v>
      </c>
      <c r="R246" s="11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2">
        <f t="shared" si="18"/>
        <v>104</v>
      </c>
      <c r="P247" s="13">
        <f t="shared" si="19"/>
        <v>54.020833333333336</v>
      </c>
      <c r="Q247" s="11" t="str">
        <f t="shared" si="20"/>
        <v>film &amp; video</v>
      </c>
      <c r="R247" s="11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2">
        <f t="shared" si="18"/>
        <v>305</v>
      </c>
      <c r="P248" s="13">
        <f t="shared" si="19"/>
        <v>68.488789237668158</v>
      </c>
      <c r="Q248" s="11" t="str">
        <f t="shared" si="20"/>
        <v>film &amp; video</v>
      </c>
      <c r="R248" s="11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2">
        <f t="shared" si="18"/>
        <v>134</v>
      </c>
      <c r="P249" s="13">
        <f t="shared" si="19"/>
        <v>108.14516129032258</v>
      </c>
      <c r="Q249" s="11" t="str">
        <f t="shared" si="20"/>
        <v>film &amp; video</v>
      </c>
      <c r="R249" s="11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2">
        <f t="shared" si="18"/>
        <v>101</v>
      </c>
      <c r="P250" s="13">
        <f t="shared" si="19"/>
        <v>589.95205479452056</v>
      </c>
      <c r="Q250" s="11" t="str">
        <f t="shared" si="20"/>
        <v>film &amp; video</v>
      </c>
      <c r="R250" s="11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2">
        <f t="shared" si="18"/>
        <v>113</v>
      </c>
      <c r="P251" s="13">
        <f t="shared" si="19"/>
        <v>48.051063829787232</v>
      </c>
      <c r="Q251" s="11" t="str">
        <f t="shared" si="20"/>
        <v>film &amp; video</v>
      </c>
      <c r="R251" s="1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2">
        <f t="shared" si="18"/>
        <v>106</v>
      </c>
      <c r="P252" s="13">
        <f t="shared" si="19"/>
        <v>72.482837528604122</v>
      </c>
      <c r="Q252" s="11" t="str">
        <f t="shared" si="20"/>
        <v>film &amp; video</v>
      </c>
      <c r="R252" s="11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2">
        <f t="shared" si="18"/>
        <v>126</v>
      </c>
      <c r="P253" s="13">
        <f t="shared" si="19"/>
        <v>57.077922077922075</v>
      </c>
      <c r="Q253" s="11" t="str">
        <f t="shared" si="20"/>
        <v>film &amp; video</v>
      </c>
      <c r="R253" s="11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2">
        <f t="shared" si="18"/>
        <v>185</v>
      </c>
      <c r="P254" s="13">
        <f t="shared" si="19"/>
        <v>85.444444444444443</v>
      </c>
      <c r="Q254" s="11" t="str">
        <f t="shared" si="20"/>
        <v>film &amp; video</v>
      </c>
      <c r="R254" s="11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2">
        <f t="shared" si="18"/>
        <v>101</v>
      </c>
      <c r="P255" s="13">
        <f t="shared" si="19"/>
        <v>215.85714285714286</v>
      </c>
      <c r="Q255" s="11" t="str">
        <f t="shared" si="20"/>
        <v>film &amp; video</v>
      </c>
      <c r="R255" s="11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2">
        <f t="shared" si="18"/>
        <v>117</v>
      </c>
      <c r="P256" s="13">
        <f t="shared" si="19"/>
        <v>89.38643312101911</v>
      </c>
      <c r="Q256" s="11" t="str">
        <f t="shared" si="20"/>
        <v>film &amp; video</v>
      </c>
      <c r="R256" s="11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2">
        <f t="shared" si="18"/>
        <v>107</v>
      </c>
      <c r="P257" s="13">
        <f t="shared" si="19"/>
        <v>45.418404255319146</v>
      </c>
      <c r="Q257" s="11" t="str">
        <f t="shared" si="20"/>
        <v>film &amp; video</v>
      </c>
      <c r="R257" s="11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2">
        <f t="shared" si="18"/>
        <v>139</v>
      </c>
      <c r="P258" s="13">
        <f t="shared" si="19"/>
        <v>65.756363636363631</v>
      </c>
      <c r="Q258" s="11" t="str">
        <f t="shared" si="20"/>
        <v>film &amp; video</v>
      </c>
      <c r="R258" s="11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2">
        <f t="shared" ref="O259:O322" si="24">ROUND((E:E/D:D)*100,0)</f>
        <v>107</v>
      </c>
      <c r="P259" s="13">
        <f t="shared" ref="P259:P322" si="25">IF(L259&lt;&gt;0,E259/L259,"n/a")</f>
        <v>66.70405357142856</v>
      </c>
      <c r="Q259" s="11" t="str">
        <f t="shared" ref="Q259:Q322" si="26">LEFT(N259,SEARCH("/",N259,1)-1)</f>
        <v>film &amp; video</v>
      </c>
      <c r="R259" s="11" t="str">
        <f t="shared" ref="R259:R322" si="27">RIGHT(N259,LEN(N259)-SEARCH("/",N259))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2">
        <f t="shared" si="24"/>
        <v>191</v>
      </c>
      <c r="P260" s="13">
        <f t="shared" si="25"/>
        <v>83.345930232558146</v>
      </c>
      <c r="Q260" s="11" t="str">
        <f t="shared" si="26"/>
        <v>film &amp; video</v>
      </c>
      <c r="R260" s="11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2">
        <f t="shared" si="24"/>
        <v>132</v>
      </c>
      <c r="P261" s="13">
        <f t="shared" si="25"/>
        <v>105.04609341825902</v>
      </c>
      <c r="Q261" s="11" t="str">
        <f t="shared" si="26"/>
        <v>film &amp; video</v>
      </c>
      <c r="R261" s="1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2">
        <f t="shared" si="24"/>
        <v>106</v>
      </c>
      <c r="P262" s="13">
        <f t="shared" si="25"/>
        <v>120.90909090909091</v>
      </c>
      <c r="Q262" s="11" t="str">
        <f t="shared" si="26"/>
        <v>film &amp; video</v>
      </c>
      <c r="R262" s="11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2">
        <f t="shared" si="24"/>
        <v>107</v>
      </c>
      <c r="P263" s="13">
        <f t="shared" si="25"/>
        <v>97.63636363636364</v>
      </c>
      <c r="Q263" s="11" t="str">
        <f t="shared" si="26"/>
        <v>film &amp; video</v>
      </c>
      <c r="R263" s="11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2">
        <f t="shared" si="24"/>
        <v>240</v>
      </c>
      <c r="P264" s="13">
        <f t="shared" si="25"/>
        <v>41.379310344827587</v>
      </c>
      <c r="Q264" s="11" t="str">
        <f t="shared" si="26"/>
        <v>film &amp; video</v>
      </c>
      <c r="R264" s="11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2">
        <f t="shared" si="24"/>
        <v>118</v>
      </c>
      <c r="P265" s="13">
        <f t="shared" si="25"/>
        <v>30.654485981308412</v>
      </c>
      <c r="Q265" s="11" t="str">
        <f t="shared" si="26"/>
        <v>film &amp; video</v>
      </c>
      <c r="R265" s="11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2">
        <f t="shared" si="24"/>
        <v>118</v>
      </c>
      <c r="P266" s="13">
        <f t="shared" si="25"/>
        <v>64.945054945054949</v>
      </c>
      <c r="Q266" s="11" t="str">
        <f t="shared" si="26"/>
        <v>film &amp; video</v>
      </c>
      <c r="R266" s="11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2">
        <f t="shared" si="24"/>
        <v>111</v>
      </c>
      <c r="P267" s="13">
        <f t="shared" si="25"/>
        <v>95.775862068965523</v>
      </c>
      <c r="Q267" s="11" t="str">
        <f t="shared" si="26"/>
        <v>film &amp; video</v>
      </c>
      <c r="R267" s="11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2">
        <f t="shared" si="24"/>
        <v>146</v>
      </c>
      <c r="P268" s="13">
        <f t="shared" si="25"/>
        <v>40.416666666666664</v>
      </c>
      <c r="Q268" s="11" t="str">
        <f t="shared" si="26"/>
        <v>film &amp; video</v>
      </c>
      <c r="R268" s="11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2">
        <f t="shared" si="24"/>
        <v>132</v>
      </c>
      <c r="P269" s="13">
        <f t="shared" si="25"/>
        <v>78.578424242424248</v>
      </c>
      <c r="Q269" s="11" t="str">
        <f t="shared" si="26"/>
        <v>film &amp; video</v>
      </c>
      <c r="R269" s="11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2">
        <f t="shared" si="24"/>
        <v>111</v>
      </c>
      <c r="P270" s="13">
        <f t="shared" si="25"/>
        <v>50.18018018018018</v>
      </c>
      <c r="Q270" s="11" t="str">
        <f t="shared" si="26"/>
        <v>film &amp; video</v>
      </c>
      <c r="R270" s="11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2">
        <f t="shared" si="24"/>
        <v>147</v>
      </c>
      <c r="P271" s="13">
        <f t="shared" si="25"/>
        <v>92.251735588972423</v>
      </c>
      <c r="Q271" s="11" t="str">
        <f t="shared" si="26"/>
        <v>film &amp; video</v>
      </c>
      <c r="R271" s="1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2">
        <f t="shared" si="24"/>
        <v>153</v>
      </c>
      <c r="P272" s="13">
        <f t="shared" si="25"/>
        <v>57.540983606557376</v>
      </c>
      <c r="Q272" s="11" t="str">
        <f t="shared" si="26"/>
        <v>film &amp; video</v>
      </c>
      <c r="R272" s="11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2">
        <f t="shared" si="24"/>
        <v>105</v>
      </c>
      <c r="P273" s="13">
        <f t="shared" si="25"/>
        <v>109.42160278745645</v>
      </c>
      <c r="Q273" s="11" t="str">
        <f t="shared" si="26"/>
        <v>film &amp; video</v>
      </c>
      <c r="R273" s="11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2">
        <f t="shared" si="24"/>
        <v>177</v>
      </c>
      <c r="P274" s="13">
        <f t="shared" si="25"/>
        <v>81.892461538461546</v>
      </c>
      <c r="Q274" s="11" t="str">
        <f t="shared" si="26"/>
        <v>film &amp; video</v>
      </c>
      <c r="R274" s="11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2">
        <f t="shared" si="24"/>
        <v>108</v>
      </c>
      <c r="P275" s="13">
        <f t="shared" si="25"/>
        <v>45.667711864406776</v>
      </c>
      <c r="Q275" s="11" t="str">
        <f t="shared" si="26"/>
        <v>film &amp; video</v>
      </c>
      <c r="R275" s="11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2">
        <f t="shared" si="24"/>
        <v>156</v>
      </c>
      <c r="P276" s="13">
        <f t="shared" si="25"/>
        <v>55.221238938053098</v>
      </c>
      <c r="Q276" s="11" t="str">
        <f t="shared" si="26"/>
        <v>film &amp; video</v>
      </c>
      <c r="R276" s="11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2">
        <f t="shared" si="24"/>
        <v>108</v>
      </c>
      <c r="P277" s="13">
        <f t="shared" si="25"/>
        <v>65.298192771084331</v>
      </c>
      <c r="Q277" s="11" t="str">
        <f t="shared" si="26"/>
        <v>film &amp; video</v>
      </c>
      <c r="R277" s="11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2">
        <f t="shared" si="24"/>
        <v>148</v>
      </c>
      <c r="P278" s="13">
        <f t="shared" si="25"/>
        <v>95.225806451612897</v>
      </c>
      <c r="Q278" s="11" t="str">
        <f t="shared" si="26"/>
        <v>film &amp; video</v>
      </c>
      <c r="R278" s="11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2">
        <f t="shared" si="24"/>
        <v>110</v>
      </c>
      <c r="P279" s="13">
        <f t="shared" si="25"/>
        <v>75.444794952681391</v>
      </c>
      <c r="Q279" s="11" t="str">
        <f t="shared" si="26"/>
        <v>film &amp; video</v>
      </c>
      <c r="R279" s="11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2">
        <f t="shared" si="24"/>
        <v>150</v>
      </c>
      <c r="P280" s="13">
        <f t="shared" si="25"/>
        <v>97.816867469879512</v>
      </c>
      <c r="Q280" s="11" t="str">
        <f t="shared" si="26"/>
        <v>film &amp; video</v>
      </c>
      <c r="R280" s="11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2">
        <f t="shared" si="24"/>
        <v>157</v>
      </c>
      <c r="P281" s="13">
        <f t="shared" si="25"/>
        <v>87.685606557377056</v>
      </c>
      <c r="Q281" s="11" t="str">
        <f t="shared" si="26"/>
        <v>film &amp; video</v>
      </c>
      <c r="R281" s="1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2">
        <f t="shared" si="24"/>
        <v>156</v>
      </c>
      <c r="P282" s="13">
        <f t="shared" si="25"/>
        <v>54.748948106591868</v>
      </c>
      <c r="Q282" s="11" t="str">
        <f t="shared" si="26"/>
        <v>film &amp; video</v>
      </c>
      <c r="R282" s="11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2">
        <f t="shared" si="24"/>
        <v>121</v>
      </c>
      <c r="P283" s="13">
        <f t="shared" si="25"/>
        <v>83.953417721518989</v>
      </c>
      <c r="Q283" s="11" t="str">
        <f t="shared" si="26"/>
        <v>film &amp; video</v>
      </c>
      <c r="R283" s="11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2">
        <f t="shared" si="24"/>
        <v>101</v>
      </c>
      <c r="P284" s="13">
        <f t="shared" si="25"/>
        <v>254.38547486033519</v>
      </c>
      <c r="Q284" s="11" t="str">
        <f t="shared" si="26"/>
        <v>film &amp; video</v>
      </c>
      <c r="R284" s="11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2">
        <f t="shared" si="24"/>
        <v>114</v>
      </c>
      <c r="P285" s="13">
        <f t="shared" si="25"/>
        <v>101.8269801980198</v>
      </c>
      <c r="Q285" s="11" t="str">
        <f t="shared" si="26"/>
        <v>film &amp; video</v>
      </c>
      <c r="R285" s="11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2">
        <f t="shared" si="24"/>
        <v>105</v>
      </c>
      <c r="P286" s="13">
        <f t="shared" si="25"/>
        <v>55.066394736842106</v>
      </c>
      <c r="Q286" s="11" t="str">
        <f t="shared" si="26"/>
        <v>film &amp; video</v>
      </c>
      <c r="R286" s="11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2">
        <f t="shared" si="24"/>
        <v>229</v>
      </c>
      <c r="P287" s="13">
        <f t="shared" si="25"/>
        <v>56.901438721136763</v>
      </c>
      <c r="Q287" s="11" t="str">
        <f t="shared" si="26"/>
        <v>film &amp; video</v>
      </c>
      <c r="R287" s="11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2">
        <f t="shared" si="24"/>
        <v>109</v>
      </c>
      <c r="P288" s="13">
        <f t="shared" si="25"/>
        <v>121.28148148148148</v>
      </c>
      <c r="Q288" s="11" t="str">
        <f t="shared" si="26"/>
        <v>film &amp; video</v>
      </c>
      <c r="R288" s="11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2">
        <f t="shared" si="24"/>
        <v>176</v>
      </c>
      <c r="P289" s="13">
        <f t="shared" si="25"/>
        <v>91.189655172413794</v>
      </c>
      <c r="Q289" s="11" t="str">
        <f t="shared" si="26"/>
        <v>film &amp; video</v>
      </c>
      <c r="R289" s="11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2">
        <f t="shared" si="24"/>
        <v>103</v>
      </c>
      <c r="P290" s="13">
        <f t="shared" si="25"/>
        <v>115.44812080536913</v>
      </c>
      <c r="Q290" s="11" t="str">
        <f t="shared" si="26"/>
        <v>film &amp; video</v>
      </c>
      <c r="R290" s="11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2">
        <f t="shared" si="24"/>
        <v>105</v>
      </c>
      <c r="P291" s="13">
        <f t="shared" si="25"/>
        <v>67.771551724137936</v>
      </c>
      <c r="Q291" s="11" t="str">
        <f t="shared" si="26"/>
        <v>film &amp; video</v>
      </c>
      <c r="R291" s="1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2">
        <f t="shared" si="24"/>
        <v>107</v>
      </c>
      <c r="P292" s="13">
        <f t="shared" si="25"/>
        <v>28.576190476190476</v>
      </c>
      <c r="Q292" s="11" t="str">
        <f t="shared" si="26"/>
        <v>film &amp; video</v>
      </c>
      <c r="R292" s="11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2">
        <f t="shared" si="24"/>
        <v>120</v>
      </c>
      <c r="P293" s="13">
        <f t="shared" si="25"/>
        <v>46.8828125</v>
      </c>
      <c r="Q293" s="11" t="str">
        <f t="shared" si="26"/>
        <v>film &amp; video</v>
      </c>
      <c r="R293" s="11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2">
        <f t="shared" si="24"/>
        <v>102</v>
      </c>
      <c r="P294" s="13">
        <f t="shared" si="25"/>
        <v>154.42231237322514</v>
      </c>
      <c r="Q294" s="11" t="str">
        <f t="shared" si="26"/>
        <v>film &amp; video</v>
      </c>
      <c r="R294" s="11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2">
        <f t="shared" si="24"/>
        <v>101</v>
      </c>
      <c r="P295" s="13">
        <f t="shared" si="25"/>
        <v>201.22137404580153</v>
      </c>
      <c r="Q295" s="11" t="str">
        <f t="shared" si="26"/>
        <v>film &amp; video</v>
      </c>
      <c r="R295" s="11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2">
        <f t="shared" si="24"/>
        <v>100</v>
      </c>
      <c r="P296" s="13">
        <f t="shared" si="25"/>
        <v>100</v>
      </c>
      <c r="Q296" s="11" t="str">
        <f t="shared" si="26"/>
        <v>film &amp; video</v>
      </c>
      <c r="R296" s="11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2">
        <f t="shared" si="24"/>
        <v>133</v>
      </c>
      <c r="P297" s="13">
        <f t="shared" si="25"/>
        <v>100.08204511278196</v>
      </c>
      <c r="Q297" s="11" t="str">
        <f t="shared" si="26"/>
        <v>film &amp; video</v>
      </c>
      <c r="R297" s="11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2">
        <f t="shared" si="24"/>
        <v>119</v>
      </c>
      <c r="P298" s="13">
        <f t="shared" si="25"/>
        <v>230.08953488372092</v>
      </c>
      <c r="Q298" s="11" t="str">
        <f t="shared" si="26"/>
        <v>film &amp; video</v>
      </c>
      <c r="R298" s="11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2">
        <f t="shared" si="24"/>
        <v>101</v>
      </c>
      <c r="P299" s="13">
        <f t="shared" si="25"/>
        <v>141.74647887323943</v>
      </c>
      <c r="Q299" s="11" t="str">
        <f t="shared" si="26"/>
        <v>film &amp; video</v>
      </c>
      <c r="R299" s="11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2">
        <f t="shared" si="24"/>
        <v>109</v>
      </c>
      <c r="P300" s="13">
        <f t="shared" si="25"/>
        <v>56.344351395730705</v>
      </c>
      <c r="Q300" s="11" t="str">
        <f t="shared" si="26"/>
        <v>film &amp; video</v>
      </c>
      <c r="R300" s="11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2">
        <f t="shared" si="24"/>
        <v>179</v>
      </c>
      <c r="P301" s="13">
        <f t="shared" si="25"/>
        <v>73.341188524590166</v>
      </c>
      <c r="Q301" s="11" t="str">
        <f t="shared" si="26"/>
        <v>film &amp; video</v>
      </c>
      <c r="R301" s="1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2">
        <f t="shared" si="24"/>
        <v>102</v>
      </c>
      <c r="P302" s="13">
        <f t="shared" si="25"/>
        <v>85.337785234899329</v>
      </c>
      <c r="Q302" s="11" t="str">
        <f t="shared" si="26"/>
        <v>film &amp; video</v>
      </c>
      <c r="R302" s="11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2">
        <f t="shared" si="24"/>
        <v>119</v>
      </c>
      <c r="P303" s="13">
        <f t="shared" si="25"/>
        <v>61.496215139442228</v>
      </c>
      <c r="Q303" s="11" t="str">
        <f t="shared" si="26"/>
        <v>film &amp; video</v>
      </c>
      <c r="R303" s="11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2">
        <f t="shared" si="24"/>
        <v>100</v>
      </c>
      <c r="P304" s="13">
        <f t="shared" si="25"/>
        <v>93.018518518518519</v>
      </c>
      <c r="Q304" s="11" t="str">
        <f t="shared" si="26"/>
        <v>film &amp; video</v>
      </c>
      <c r="R304" s="11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2">
        <f t="shared" si="24"/>
        <v>137</v>
      </c>
      <c r="P305" s="13">
        <f t="shared" si="25"/>
        <v>50.292682926829265</v>
      </c>
      <c r="Q305" s="11" t="str">
        <f t="shared" si="26"/>
        <v>film &amp; video</v>
      </c>
      <c r="R305" s="11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2">
        <f t="shared" si="24"/>
        <v>232</v>
      </c>
      <c r="P306" s="13">
        <f t="shared" si="25"/>
        <v>106.43243243243244</v>
      </c>
      <c r="Q306" s="11" t="str">
        <f t="shared" si="26"/>
        <v>film &amp; video</v>
      </c>
      <c r="R306" s="11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2">
        <f t="shared" si="24"/>
        <v>130</v>
      </c>
      <c r="P307" s="13">
        <f t="shared" si="25"/>
        <v>51.719576719576722</v>
      </c>
      <c r="Q307" s="11" t="str">
        <f t="shared" si="26"/>
        <v>film &amp; video</v>
      </c>
      <c r="R307" s="11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2">
        <f t="shared" si="24"/>
        <v>293</v>
      </c>
      <c r="P308" s="13">
        <f t="shared" si="25"/>
        <v>36.612499999999997</v>
      </c>
      <c r="Q308" s="11" t="str">
        <f t="shared" si="26"/>
        <v>film &amp; video</v>
      </c>
      <c r="R308" s="11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2">
        <f t="shared" si="24"/>
        <v>111</v>
      </c>
      <c r="P309" s="13">
        <f t="shared" si="25"/>
        <v>42.517361111111114</v>
      </c>
      <c r="Q309" s="11" t="str">
        <f t="shared" si="26"/>
        <v>film &amp; video</v>
      </c>
      <c r="R309" s="11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2">
        <f t="shared" si="24"/>
        <v>106</v>
      </c>
      <c r="P310" s="13">
        <f t="shared" si="25"/>
        <v>62.712871287128714</v>
      </c>
      <c r="Q310" s="11" t="str">
        <f t="shared" si="26"/>
        <v>film &amp; video</v>
      </c>
      <c r="R310" s="11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2">
        <f t="shared" si="24"/>
        <v>119</v>
      </c>
      <c r="P311" s="13">
        <f t="shared" si="25"/>
        <v>89.957983193277315</v>
      </c>
      <c r="Q311" s="11" t="str">
        <f t="shared" si="26"/>
        <v>film &amp; video</v>
      </c>
      <c r="R311" s="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2">
        <f t="shared" si="24"/>
        <v>104</v>
      </c>
      <c r="P312" s="13">
        <f t="shared" si="25"/>
        <v>28.924722222222222</v>
      </c>
      <c r="Q312" s="11" t="str">
        <f t="shared" si="26"/>
        <v>film &amp; video</v>
      </c>
      <c r="R312" s="11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2">
        <f t="shared" si="24"/>
        <v>104</v>
      </c>
      <c r="P313" s="13">
        <f t="shared" si="25"/>
        <v>138.8022</v>
      </c>
      <c r="Q313" s="11" t="str">
        <f t="shared" si="26"/>
        <v>film &amp; video</v>
      </c>
      <c r="R313" s="11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2">
        <f t="shared" si="24"/>
        <v>112</v>
      </c>
      <c r="P314" s="13">
        <f t="shared" si="25"/>
        <v>61.301369863013697</v>
      </c>
      <c r="Q314" s="11" t="str">
        <f t="shared" si="26"/>
        <v>film &amp; video</v>
      </c>
      <c r="R314" s="11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2">
        <f t="shared" si="24"/>
        <v>105</v>
      </c>
      <c r="P315" s="13">
        <f t="shared" si="25"/>
        <v>80.202702702702709</v>
      </c>
      <c r="Q315" s="11" t="str">
        <f t="shared" si="26"/>
        <v>film &amp; video</v>
      </c>
      <c r="R315" s="11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2">
        <f t="shared" si="24"/>
        <v>385</v>
      </c>
      <c r="P316" s="13">
        <f t="shared" si="25"/>
        <v>32.095833333333331</v>
      </c>
      <c r="Q316" s="11" t="str">
        <f t="shared" si="26"/>
        <v>film &amp; video</v>
      </c>
      <c r="R316" s="11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2">
        <f t="shared" si="24"/>
        <v>101</v>
      </c>
      <c r="P317" s="13">
        <f t="shared" si="25"/>
        <v>200.88888888888889</v>
      </c>
      <c r="Q317" s="11" t="str">
        <f t="shared" si="26"/>
        <v>film &amp; video</v>
      </c>
      <c r="R317" s="11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2">
        <f t="shared" si="24"/>
        <v>114</v>
      </c>
      <c r="P318" s="13">
        <f t="shared" si="25"/>
        <v>108.01265822784811</v>
      </c>
      <c r="Q318" s="11" t="str">
        <f t="shared" si="26"/>
        <v>film &amp; video</v>
      </c>
      <c r="R318" s="11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2">
        <f t="shared" si="24"/>
        <v>101</v>
      </c>
      <c r="P319" s="13">
        <f t="shared" si="25"/>
        <v>95.699367088607602</v>
      </c>
      <c r="Q319" s="11" t="str">
        <f t="shared" si="26"/>
        <v>film &amp; video</v>
      </c>
      <c r="R319" s="11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2">
        <f t="shared" si="24"/>
        <v>283</v>
      </c>
      <c r="P320" s="13">
        <f t="shared" si="25"/>
        <v>49.880281690140848</v>
      </c>
      <c r="Q320" s="11" t="str">
        <f t="shared" si="26"/>
        <v>film &amp; video</v>
      </c>
      <c r="R320" s="11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2">
        <f t="shared" si="24"/>
        <v>113</v>
      </c>
      <c r="P321" s="13">
        <f t="shared" si="25"/>
        <v>110.47058823529412</v>
      </c>
      <c r="Q321" s="11" t="str">
        <f t="shared" si="26"/>
        <v>film &amp; video</v>
      </c>
      <c r="R321" s="1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2">
        <f t="shared" si="24"/>
        <v>107</v>
      </c>
      <c r="P322" s="13">
        <f t="shared" si="25"/>
        <v>134.91139240506328</v>
      </c>
      <c r="Q322" s="11" t="str">
        <f t="shared" si="26"/>
        <v>film &amp; video</v>
      </c>
      <c r="R322" s="11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2">
        <f t="shared" ref="O323:O386" si="30">ROUND((E:E/D:D)*100,0)</f>
        <v>103</v>
      </c>
      <c r="P323" s="13">
        <f t="shared" ref="P323:P386" si="31">IF(L323&lt;&gt;0,E323/L323,"n/a")</f>
        <v>106.62314540059347</v>
      </c>
      <c r="Q323" s="11" t="str">
        <f t="shared" ref="Q323:Q386" si="32">LEFT(N323,SEARCH("/",N323,1)-1)</f>
        <v>film &amp; video</v>
      </c>
      <c r="R323" s="11" t="str">
        <f t="shared" ref="R323:R386" si="33">RIGHT(N323,LEN(N323)-SEARCH("/",N323))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2">
        <f t="shared" si="30"/>
        <v>108</v>
      </c>
      <c r="P324" s="13">
        <f t="shared" si="31"/>
        <v>145.04301075268816</v>
      </c>
      <c r="Q324" s="11" t="str">
        <f t="shared" si="32"/>
        <v>film &amp; video</v>
      </c>
      <c r="R324" s="11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2">
        <f t="shared" si="30"/>
        <v>123</v>
      </c>
      <c r="P325" s="13">
        <f t="shared" si="31"/>
        <v>114.58620689655173</v>
      </c>
      <c r="Q325" s="11" t="str">
        <f t="shared" si="32"/>
        <v>film &amp; video</v>
      </c>
      <c r="R325" s="11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2">
        <f t="shared" si="30"/>
        <v>102</v>
      </c>
      <c r="P326" s="13">
        <f t="shared" si="31"/>
        <v>105.3170731707317</v>
      </c>
      <c r="Q326" s="11" t="str">
        <f t="shared" si="32"/>
        <v>film &amp; video</v>
      </c>
      <c r="R326" s="11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2">
        <f t="shared" si="30"/>
        <v>104</v>
      </c>
      <c r="P327" s="13">
        <f t="shared" si="31"/>
        <v>70.921195652173907</v>
      </c>
      <c r="Q327" s="11" t="str">
        <f t="shared" si="32"/>
        <v>film &amp; video</v>
      </c>
      <c r="R327" s="11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2">
        <f t="shared" si="30"/>
        <v>113</v>
      </c>
      <c r="P328" s="13">
        <f t="shared" si="31"/>
        <v>147.17167680278018</v>
      </c>
      <c r="Q328" s="11" t="str">
        <f t="shared" si="32"/>
        <v>film &amp; video</v>
      </c>
      <c r="R328" s="11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2">
        <f t="shared" si="30"/>
        <v>136</v>
      </c>
      <c r="P329" s="13">
        <f t="shared" si="31"/>
        <v>160.47058823529412</v>
      </c>
      <c r="Q329" s="11" t="str">
        <f t="shared" si="32"/>
        <v>film &amp; video</v>
      </c>
      <c r="R329" s="11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2">
        <f t="shared" si="30"/>
        <v>104</v>
      </c>
      <c r="P330" s="13">
        <f t="shared" si="31"/>
        <v>156.04578313253012</v>
      </c>
      <c r="Q330" s="11" t="str">
        <f t="shared" si="32"/>
        <v>film &amp; video</v>
      </c>
      <c r="R330" s="11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2">
        <f t="shared" si="30"/>
        <v>106</v>
      </c>
      <c r="P331" s="13">
        <f t="shared" si="31"/>
        <v>63.17365269461078</v>
      </c>
      <c r="Q331" s="11" t="str">
        <f t="shared" si="32"/>
        <v>film &amp; video</v>
      </c>
      <c r="R331" s="1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2">
        <f t="shared" si="30"/>
        <v>102</v>
      </c>
      <c r="P332" s="13">
        <f t="shared" si="31"/>
        <v>104.82352941176471</v>
      </c>
      <c r="Q332" s="11" t="str">
        <f t="shared" si="32"/>
        <v>film &amp; video</v>
      </c>
      <c r="R332" s="11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2">
        <f t="shared" si="30"/>
        <v>107</v>
      </c>
      <c r="P333" s="13">
        <f t="shared" si="31"/>
        <v>97.356164383561648</v>
      </c>
      <c r="Q333" s="11" t="str">
        <f t="shared" si="32"/>
        <v>film &amp; video</v>
      </c>
      <c r="R333" s="11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2">
        <f t="shared" si="30"/>
        <v>113</v>
      </c>
      <c r="P334" s="13">
        <f t="shared" si="31"/>
        <v>203.63063063063063</v>
      </c>
      <c r="Q334" s="11" t="str">
        <f t="shared" si="32"/>
        <v>film &amp; video</v>
      </c>
      <c r="R334" s="11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2">
        <f t="shared" si="30"/>
        <v>125</v>
      </c>
      <c r="P335" s="13">
        <f t="shared" si="31"/>
        <v>188.31203007518798</v>
      </c>
      <c r="Q335" s="11" t="str">
        <f t="shared" si="32"/>
        <v>film &amp; video</v>
      </c>
      <c r="R335" s="11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2">
        <f t="shared" si="30"/>
        <v>101</v>
      </c>
      <c r="P336" s="13">
        <f t="shared" si="31"/>
        <v>146.65217391304347</v>
      </c>
      <c r="Q336" s="11" t="str">
        <f t="shared" si="32"/>
        <v>film &amp; video</v>
      </c>
      <c r="R336" s="11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2">
        <f t="shared" si="30"/>
        <v>103</v>
      </c>
      <c r="P337" s="13">
        <f t="shared" si="31"/>
        <v>109.1875</v>
      </c>
      <c r="Q337" s="11" t="str">
        <f t="shared" si="32"/>
        <v>film &amp; video</v>
      </c>
      <c r="R337" s="11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2">
        <f t="shared" si="30"/>
        <v>117</v>
      </c>
      <c r="P338" s="13">
        <f t="shared" si="31"/>
        <v>59.249046653144013</v>
      </c>
      <c r="Q338" s="11" t="str">
        <f t="shared" si="32"/>
        <v>film &amp; video</v>
      </c>
      <c r="R338" s="11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2">
        <f t="shared" si="30"/>
        <v>101</v>
      </c>
      <c r="P339" s="13">
        <f t="shared" si="31"/>
        <v>97.904838709677421</v>
      </c>
      <c r="Q339" s="11" t="str">
        <f t="shared" si="32"/>
        <v>film &amp; video</v>
      </c>
      <c r="R339" s="11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2">
        <f t="shared" si="30"/>
        <v>110</v>
      </c>
      <c r="P340" s="13">
        <f t="shared" si="31"/>
        <v>70.000169491525426</v>
      </c>
      <c r="Q340" s="11" t="str">
        <f t="shared" si="32"/>
        <v>film &amp; video</v>
      </c>
      <c r="R340" s="11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2">
        <f t="shared" si="30"/>
        <v>108</v>
      </c>
      <c r="P341" s="13">
        <f t="shared" si="31"/>
        <v>72.865168539325836</v>
      </c>
      <c r="Q341" s="11" t="str">
        <f t="shared" si="32"/>
        <v>film &amp; video</v>
      </c>
      <c r="R341" s="1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2">
        <f t="shared" si="30"/>
        <v>125</v>
      </c>
      <c r="P342" s="13">
        <f t="shared" si="31"/>
        <v>146.34782608695653</v>
      </c>
      <c r="Q342" s="11" t="str">
        <f t="shared" si="32"/>
        <v>film &amp; video</v>
      </c>
      <c r="R342" s="11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2">
        <f t="shared" si="30"/>
        <v>107</v>
      </c>
      <c r="P343" s="13">
        <f t="shared" si="31"/>
        <v>67.909090909090907</v>
      </c>
      <c r="Q343" s="11" t="str">
        <f t="shared" si="32"/>
        <v>film &amp; video</v>
      </c>
      <c r="R343" s="11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2">
        <f t="shared" si="30"/>
        <v>100</v>
      </c>
      <c r="P344" s="13">
        <f t="shared" si="31"/>
        <v>169.85083076923075</v>
      </c>
      <c r="Q344" s="11" t="str">
        <f t="shared" si="32"/>
        <v>film &amp; video</v>
      </c>
      <c r="R344" s="11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2">
        <f t="shared" si="30"/>
        <v>102</v>
      </c>
      <c r="P345" s="13">
        <f t="shared" si="31"/>
        <v>58.413339694656486</v>
      </c>
      <c r="Q345" s="11" t="str">
        <f t="shared" si="32"/>
        <v>film &amp; video</v>
      </c>
      <c r="R345" s="11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2">
        <f t="shared" si="30"/>
        <v>102</v>
      </c>
      <c r="P346" s="13">
        <f t="shared" si="31"/>
        <v>119.99298245614035</v>
      </c>
      <c r="Q346" s="11" t="str">
        <f t="shared" si="32"/>
        <v>film &amp; video</v>
      </c>
      <c r="R346" s="11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2">
        <f t="shared" si="30"/>
        <v>123</v>
      </c>
      <c r="P347" s="13">
        <f t="shared" si="31"/>
        <v>99.860335195530723</v>
      </c>
      <c r="Q347" s="11" t="str">
        <f t="shared" si="32"/>
        <v>film &amp; video</v>
      </c>
      <c r="R347" s="11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2">
        <f t="shared" si="30"/>
        <v>170</v>
      </c>
      <c r="P348" s="13">
        <f t="shared" si="31"/>
        <v>90.579148936170213</v>
      </c>
      <c r="Q348" s="11" t="str">
        <f t="shared" si="32"/>
        <v>film &amp; video</v>
      </c>
      <c r="R348" s="11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2">
        <f t="shared" si="30"/>
        <v>112</v>
      </c>
      <c r="P349" s="13">
        <f t="shared" si="31"/>
        <v>117.77361477572559</v>
      </c>
      <c r="Q349" s="11" t="str">
        <f t="shared" si="32"/>
        <v>film &amp; video</v>
      </c>
      <c r="R349" s="11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2">
        <f t="shared" si="30"/>
        <v>103</v>
      </c>
      <c r="P350" s="13">
        <f t="shared" si="31"/>
        <v>86.554621848739501</v>
      </c>
      <c r="Q350" s="11" t="str">
        <f t="shared" si="32"/>
        <v>film &amp; video</v>
      </c>
      <c r="R350" s="11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2">
        <f t="shared" si="30"/>
        <v>107</v>
      </c>
      <c r="P351" s="13">
        <f t="shared" si="31"/>
        <v>71.899281437125751</v>
      </c>
      <c r="Q351" s="11" t="str">
        <f t="shared" si="32"/>
        <v>film &amp; video</v>
      </c>
      <c r="R351" s="1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2">
        <f t="shared" si="30"/>
        <v>115</v>
      </c>
      <c r="P352" s="13">
        <f t="shared" si="31"/>
        <v>129.81900452488688</v>
      </c>
      <c r="Q352" s="11" t="str">
        <f t="shared" si="32"/>
        <v>film &amp; video</v>
      </c>
      <c r="R352" s="11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2">
        <f t="shared" si="30"/>
        <v>127</v>
      </c>
      <c r="P353" s="13">
        <f t="shared" si="31"/>
        <v>44.912863070539416</v>
      </c>
      <c r="Q353" s="11" t="str">
        <f t="shared" si="32"/>
        <v>film &amp; video</v>
      </c>
      <c r="R353" s="11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2">
        <f t="shared" si="30"/>
        <v>117</v>
      </c>
      <c r="P354" s="13">
        <f t="shared" si="31"/>
        <v>40.755244755244753</v>
      </c>
      <c r="Q354" s="11" t="str">
        <f t="shared" si="32"/>
        <v>film &amp; video</v>
      </c>
      <c r="R354" s="11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2">
        <f t="shared" si="30"/>
        <v>109</v>
      </c>
      <c r="P355" s="13">
        <f t="shared" si="31"/>
        <v>103.52394779771615</v>
      </c>
      <c r="Q355" s="11" t="str">
        <f t="shared" si="32"/>
        <v>film &amp; video</v>
      </c>
      <c r="R355" s="11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2">
        <f t="shared" si="30"/>
        <v>104</v>
      </c>
      <c r="P356" s="13">
        <f t="shared" si="31"/>
        <v>125.44827586206897</v>
      </c>
      <c r="Q356" s="11" t="str">
        <f t="shared" si="32"/>
        <v>film &amp; video</v>
      </c>
      <c r="R356" s="11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2">
        <f t="shared" si="30"/>
        <v>116</v>
      </c>
      <c r="P357" s="13">
        <f t="shared" si="31"/>
        <v>246.60606060606059</v>
      </c>
      <c r="Q357" s="11" t="str">
        <f t="shared" si="32"/>
        <v>film &amp; video</v>
      </c>
      <c r="R357" s="11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2">
        <f t="shared" si="30"/>
        <v>103</v>
      </c>
      <c r="P358" s="13">
        <f t="shared" si="31"/>
        <v>79.401340206185566</v>
      </c>
      <c r="Q358" s="11" t="str">
        <f t="shared" si="32"/>
        <v>film &amp; video</v>
      </c>
      <c r="R358" s="11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2">
        <f t="shared" si="30"/>
        <v>174</v>
      </c>
      <c r="P359" s="13">
        <f t="shared" si="31"/>
        <v>86.138613861386133</v>
      </c>
      <c r="Q359" s="11" t="str">
        <f t="shared" si="32"/>
        <v>film &amp; video</v>
      </c>
      <c r="R359" s="11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2">
        <f t="shared" si="30"/>
        <v>103</v>
      </c>
      <c r="P360" s="13">
        <f t="shared" si="31"/>
        <v>193.04868913857678</v>
      </c>
      <c r="Q360" s="11" t="str">
        <f t="shared" si="32"/>
        <v>film &amp; video</v>
      </c>
      <c r="R360" s="11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2">
        <f t="shared" si="30"/>
        <v>105</v>
      </c>
      <c r="P361" s="13">
        <f t="shared" si="31"/>
        <v>84.023178807947019</v>
      </c>
      <c r="Q361" s="11" t="str">
        <f t="shared" si="32"/>
        <v>film &amp; video</v>
      </c>
      <c r="R361" s="1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2">
        <f t="shared" si="30"/>
        <v>101</v>
      </c>
      <c r="P362" s="13">
        <f t="shared" si="31"/>
        <v>139.82758620689654</v>
      </c>
      <c r="Q362" s="11" t="str">
        <f t="shared" si="32"/>
        <v>film &amp; video</v>
      </c>
      <c r="R362" s="11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2">
        <f t="shared" si="30"/>
        <v>111</v>
      </c>
      <c r="P363" s="13">
        <f t="shared" si="31"/>
        <v>109.82189265536722</v>
      </c>
      <c r="Q363" s="11" t="str">
        <f t="shared" si="32"/>
        <v>film &amp; video</v>
      </c>
      <c r="R363" s="11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2">
        <f t="shared" si="30"/>
        <v>124</v>
      </c>
      <c r="P364" s="13">
        <f t="shared" si="31"/>
        <v>139.53488372093022</v>
      </c>
      <c r="Q364" s="11" t="str">
        <f t="shared" si="32"/>
        <v>film &amp; video</v>
      </c>
      <c r="R364" s="11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2">
        <f t="shared" si="30"/>
        <v>101</v>
      </c>
      <c r="P365" s="13">
        <f t="shared" si="31"/>
        <v>347.84615384615387</v>
      </c>
      <c r="Q365" s="11" t="str">
        <f t="shared" si="32"/>
        <v>film &amp; video</v>
      </c>
      <c r="R365" s="11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2">
        <f t="shared" si="30"/>
        <v>110</v>
      </c>
      <c r="P366" s="13">
        <f t="shared" si="31"/>
        <v>68.24159292035398</v>
      </c>
      <c r="Q366" s="11" t="str">
        <f t="shared" si="32"/>
        <v>film &amp; video</v>
      </c>
      <c r="R366" s="11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2">
        <f t="shared" si="30"/>
        <v>104</v>
      </c>
      <c r="P367" s="13">
        <f t="shared" si="31"/>
        <v>239.93846153846152</v>
      </c>
      <c r="Q367" s="11" t="str">
        <f t="shared" si="32"/>
        <v>film &amp; video</v>
      </c>
      <c r="R367" s="11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2">
        <f t="shared" si="30"/>
        <v>101</v>
      </c>
      <c r="P368" s="13">
        <f t="shared" si="31"/>
        <v>287.31343283582089</v>
      </c>
      <c r="Q368" s="11" t="str">
        <f t="shared" si="32"/>
        <v>film &amp; video</v>
      </c>
      <c r="R368" s="11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2">
        <f t="shared" si="30"/>
        <v>103</v>
      </c>
      <c r="P369" s="13">
        <f t="shared" si="31"/>
        <v>86.84882352941176</v>
      </c>
      <c r="Q369" s="11" t="str">
        <f t="shared" si="32"/>
        <v>film &amp; video</v>
      </c>
      <c r="R369" s="11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2">
        <f t="shared" si="30"/>
        <v>104</v>
      </c>
      <c r="P370" s="13">
        <f t="shared" si="31"/>
        <v>81.84905660377359</v>
      </c>
      <c r="Q370" s="11" t="str">
        <f t="shared" si="32"/>
        <v>film &amp; video</v>
      </c>
      <c r="R370" s="11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2">
        <f t="shared" si="30"/>
        <v>110</v>
      </c>
      <c r="P371" s="13">
        <f t="shared" si="31"/>
        <v>42.874970059880241</v>
      </c>
      <c r="Q371" s="11" t="str">
        <f t="shared" si="32"/>
        <v>film &amp; video</v>
      </c>
      <c r="R371" s="1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2">
        <f t="shared" si="30"/>
        <v>122</v>
      </c>
      <c r="P372" s="13">
        <f t="shared" si="31"/>
        <v>709.41860465116281</v>
      </c>
      <c r="Q372" s="11" t="str">
        <f t="shared" si="32"/>
        <v>film &amp; video</v>
      </c>
      <c r="R372" s="11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2">
        <f t="shared" si="30"/>
        <v>114</v>
      </c>
      <c r="P373" s="13">
        <f t="shared" si="31"/>
        <v>161.25517890772127</v>
      </c>
      <c r="Q373" s="11" t="str">
        <f t="shared" si="32"/>
        <v>film &amp; video</v>
      </c>
      <c r="R373" s="11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2">
        <f t="shared" si="30"/>
        <v>125</v>
      </c>
      <c r="P374" s="13">
        <f t="shared" si="31"/>
        <v>41.777777777777779</v>
      </c>
      <c r="Q374" s="11" t="str">
        <f t="shared" si="32"/>
        <v>film &amp; video</v>
      </c>
      <c r="R374" s="11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2">
        <f t="shared" si="30"/>
        <v>107</v>
      </c>
      <c r="P375" s="13">
        <f t="shared" si="31"/>
        <v>89.887640449438209</v>
      </c>
      <c r="Q375" s="11" t="str">
        <f t="shared" si="32"/>
        <v>film &amp; video</v>
      </c>
      <c r="R375" s="11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2">
        <f t="shared" si="30"/>
        <v>131</v>
      </c>
      <c r="P376" s="13">
        <f t="shared" si="31"/>
        <v>45.051724137931032</v>
      </c>
      <c r="Q376" s="11" t="str">
        <f t="shared" si="32"/>
        <v>film &amp; video</v>
      </c>
      <c r="R376" s="11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2">
        <f t="shared" si="30"/>
        <v>120</v>
      </c>
      <c r="P377" s="13">
        <f t="shared" si="31"/>
        <v>42.857142857142854</v>
      </c>
      <c r="Q377" s="11" t="str">
        <f t="shared" si="32"/>
        <v>film &amp; video</v>
      </c>
      <c r="R377" s="11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2">
        <f t="shared" si="30"/>
        <v>106</v>
      </c>
      <c r="P378" s="13">
        <f t="shared" si="31"/>
        <v>54.083333333333336</v>
      </c>
      <c r="Q378" s="11" t="str">
        <f t="shared" si="32"/>
        <v>film &amp; video</v>
      </c>
      <c r="R378" s="11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2">
        <f t="shared" si="30"/>
        <v>114</v>
      </c>
      <c r="P379" s="13">
        <f t="shared" si="31"/>
        <v>103.21804511278195</v>
      </c>
      <c r="Q379" s="11" t="str">
        <f t="shared" si="32"/>
        <v>film &amp; video</v>
      </c>
      <c r="R379" s="11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2">
        <f t="shared" si="30"/>
        <v>112</v>
      </c>
      <c r="P380" s="13">
        <f t="shared" si="31"/>
        <v>40.397590361445786</v>
      </c>
      <c r="Q380" s="11" t="str">
        <f t="shared" si="32"/>
        <v>film &amp; video</v>
      </c>
      <c r="R380" s="11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2">
        <f t="shared" si="30"/>
        <v>116</v>
      </c>
      <c r="P381" s="13">
        <f t="shared" si="31"/>
        <v>116.85906040268456</v>
      </c>
      <c r="Q381" s="11" t="str">
        <f t="shared" si="32"/>
        <v>film &amp; video</v>
      </c>
      <c r="R381" s="1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2">
        <f t="shared" si="30"/>
        <v>142</v>
      </c>
      <c r="P382" s="13">
        <f t="shared" si="31"/>
        <v>115.51020408163265</v>
      </c>
      <c r="Q382" s="11" t="str">
        <f t="shared" si="32"/>
        <v>film &amp; video</v>
      </c>
      <c r="R382" s="11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2">
        <f t="shared" si="30"/>
        <v>105</v>
      </c>
      <c r="P383" s="13">
        <f t="shared" si="31"/>
        <v>104.31274900398407</v>
      </c>
      <c r="Q383" s="11" t="str">
        <f t="shared" si="32"/>
        <v>film &amp; video</v>
      </c>
      <c r="R383" s="11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2">
        <f t="shared" si="30"/>
        <v>256</v>
      </c>
      <c r="P384" s="13">
        <f t="shared" si="31"/>
        <v>69.772727272727266</v>
      </c>
      <c r="Q384" s="11" t="str">
        <f t="shared" si="32"/>
        <v>film &amp; video</v>
      </c>
      <c r="R384" s="11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2">
        <f t="shared" si="30"/>
        <v>207</v>
      </c>
      <c r="P385" s="13">
        <f t="shared" si="31"/>
        <v>43.020833333333336</v>
      </c>
      <c r="Q385" s="11" t="str">
        <f t="shared" si="32"/>
        <v>film &amp; video</v>
      </c>
      <c r="R385" s="11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2">
        <f t="shared" si="30"/>
        <v>112</v>
      </c>
      <c r="P386" s="13">
        <f t="shared" si="31"/>
        <v>58.540469973890339</v>
      </c>
      <c r="Q386" s="11" t="str">
        <f t="shared" si="32"/>
        <v>film &amp; video</v>
      </c>
      <c r="R386" s="11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2">
        <f t="shared" ref="O387:O450" si="36">ROUND((E:E/D:D)*100,0)</f>
        <v>106</v>
      </c>
      <c r="P387" s="13">
        <f t="shared" ref="P387:P450" si="37">IF(L387&lt;&gt;0,E387/L387,"n/a")</f>
        <v>111.79535864978902</v>
      </c>
      <c r="Q387" s="11" t="str">
        <f t="shared" ref="Q387:Q450" si="38">LEFT(N387,SEARCH("/",N387,1)-1)</f>
        <v>film &amp; video</v>
      </c>
      <c r="R387" s="11" t="str">
        <f t="shared" ref="R387:R450" si="39">RIGHT(N387,LEN(N387)-SEARCH("/",N387))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2">
        <f t="shared" si="36"/>
        <v>100</v>
      </c>
      <c r="P388" s="13">
        <f t="shared" si="37"/>
        <v>46.230769230769234</v>
      </c>
      <c r="Q388" s="11" t="str">
        <f t="shared" si="38"/>
        <v>film &amp; video</v>
      </c>
      <c r="R388" s="11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2">
        <f t="shared" si="36"/>
        <v>214</v>
      </c>
      <c r="P389" s="13">
        <f t="shared" si="37"/>
        <v>144.69039145907473</v>
      </c>
      <c r="Q389" s="11" t="str">
        <f t="shared" si="38"/>
        <v>film &amp; video</v>
      </c>
      <c r="R389" s="11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2">
        <f t="shared" si="36"/>
        <v>126</v>
      </c>
      <c r="P390" s="13">
        <f t="shared" si="37"/>
        <v>88.845070422535215</v>
      </c>
      <c r="Q390" s="11" t="str">
        <f t="shared" si="38"/>
        <v>film &amp; video</v>
      </c>
      <c r="R390" s="11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2">
        <f t="shared" si="36"/>
        <v>182</v>
      </c>
      <c r="P391" s="13">
        <f t="shared" si="37"/>
        <v>81.75107284768211</v>
      </c>
      <c r="Q391" s="11" t="str">
        <f t="shared" si="38"/>
        <v>film &amp; video</v>
      </c>
      <c r="R391" s="1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2">
        <f t="shared" si="36"/>
        <v>100</v>
      </c>
      <c r="P392" s="13">
        <f t="shared" si="37"/>
        <v>71.428571428571431</v>
      </c>
      <c r="Q392" s="11" t="str">
        <f t="shared" si="38"/>
        <v>film &amp; video</v>
      </c>
      <c r="R392" s="11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2">
        <f t="shared" si="36"/>
        <v>101</v>
      </c>
      <c r="P393" s="13">
        <f t="shared" si="37"/>
        <v>104.25906735751295</v>
      </c>
      <c r="Q393" s="11" t="str">
        <f t="shared" si="38"/>
        <v>film &amp; video</v>
      </c>
      <c r="R393" s="11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2">
        <f t="shared" si="36"/>
        <v>101</v>
      </c>
      <c r="P394" s="13">
        <f t="shared" si="37"/>
        <v>90.616504854368927</v>
      </c>
      <c r="Q394" s="11" t="str">
        <f t="shared" si="38"/>
        <v>film &amp; video</v>
      </c>
      <c r="R394" s="11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2">
        <f t="shared" si="36"/>
        <v>110</v>
      </c>
      <c r="P395" s="13">
        <f t="shared" si="37"/>
        <v>157.33048433048432</v>
      </c>
      <c r="Q395" s="11" t="str">
        <f t="shared" si="38"/>
        <v>film &amp; video</v>
      </c>
      <c r="R395" s="11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2">
        <f t="shared" si="36"/>
        <v>112</v>
      </c>
      <c r="P396" s="13">
        <f t="shared" si="37"/>
        <v>105.18</v>
      </c>
      <c r="Q396" s="11" t="str">
        <f t="shared" si="38"/>
        <v>film &amp; video</v>
      </c>
      <c r="R396" s="11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2">
        <f t="shared" si="36"/>
        <v>108</v>
      </c>
      <c r="P397" s="13">
        <f t="shared" si="37"/>
        <v>58.719836956521746</v>
      </c>
      <c r="Q397" s="11" t="str">
        <f t="shared" si="38"/>
        <v>film &amp; video</v>
      </c>
      <c r="R397" s="11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2">
        <f t="shared" si="36"/>
        <v>107</v>
      </c>
      <c r="P398" s="13">
        <f t="shared" si="37"/>
        <v>81.632653061224488</v>
      </c>
      <c r="Q398" s="11" t="str">
        <f t="shared" si="38"/>
        <v>film &amp; video</v>
      </c>
      <c r="R398" s="11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2">
        <f t="shared" si="36"/>
        <v>104</v>
      </c>
      <c r="P399" s="13">
        <f t="shared" si="37"/>
        <v>56.460043668122275</v>
      </c>
      <c r="Q399" s="11" t="str">
        <f t="shared" si="38"/>
        <v>film &amp; video</v>
      </c>
      <c r="R399" s="11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2">
        <f t="shared" si="36"/>
        <v>125</v>
      </c>
      <c r="P400" s="13">
        <f t="shared" si="37"/>
        <v>140.1044776119403</v>
      </c>
      <c r="Q400" s="11" t="str">
        <f t="shared" si="38"/>
        <v>film &amp; video</v>
      </c>
      <c r="R400" s="11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2">
        <f t="shared" si="36"/>
        <v>107</v>
      </c>
      <c r="P401" s="13">
        <f t="shared" si="37"/>
        <v>224.85263157894738</v>
      </c>
      <c r="Q401" s="11" t="str">
        <f t="shared" si="38"/>
        <v>film &amp; video</v>
      </c>
      <c r="R401" s="1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2">
        <f t="shared" si="36"/>
        <v>112</v>
      </c>
      <c r="P402" s="13">
        <f t="shared" si="37"/>
        <v>181.13306451612902</v>
      </c>
      <c r="Q402" s="11" t="str">
        <f t="shared" si="38"/>
        <v>film &amp; video</v>
      </c>
      <c r="R402" s="11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2">
        <f t="shared" si="36"/>
        <v>104</v>
      </c>
      <c r="P403" s="13">
        <f t="shared" si="37"/>
        <v>711.04109589041093</v>
      </c>
      <c r="Q403" s="11" t="str">
        <f t="shared" si="38"/>
        <v>film &amp; video</v>
      </c>
      <c r="R403" s="11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2">
        <f t="shared" si="36"/>
        <v>142</v>
      </c>
      <c r="P404" s="13">
        <f t="shared" si="37"/>
        <v>65.883720930232556</v>
      </c>
      <c r="Q404" s="11" t="str">
        <f t="shared" si="38"/>
        <v>film &amp; video</v>
      </c>
      <c r="R404" s="11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2">
        <f t="shared" si="36"/>
        <v>105</v>
      </c>
      <c r="P405" s="13">
        <f t="shared" si="37"/>
        <v>75.185714285714283</v>
      </c>
      <c r="Q405" s="11" t="str">
        <f t="shared" si="38"/>
        <v>film &amp; video</v>
      </c>
      <c r="R405" s="11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2">
        <f t="shared" si="36"/>
        <v>103</v>
      </c>
      <c r="P406" s="13">
        <f t="shared" si="37"/>
        <v>133.14391143911439</v>
      </c>
      <c r="Q406" s="11" t="str">
        <f t="shared" si="38"/>
        <v>film &amp; video</v>
      </c>
      <c r="R406" s="11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2">
        <f t="shared" si="36"/>
        <v>108</v>
      </c>
      <c r="P407" s="13">
        <f t="shared" si="37"/>
        <v>55.2</v>
      </c>
      <c r="Q407" s="11" t="str">
        <f t="shared" si="38"/>
        <v>film &amp; video</v>
      </c>
      <c r="R407" s="11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2">
        <f t="shared" si="36"/>
        <v>108</v>
      </c>
      <c r="P408" s="13">
        <f t="shared" si="37"/>
        <v>86.163714285714292</v>
      </c>
      <c r="Q408" s="11" t="str">
        <f t="shared" si="38"/>
        <v>film &amp; video</v>
      </c>
      <c r="R408" s="11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2">
        <f t="shared" si="36"/>
        <v>102</v>
      </c>
      <c r="P409" s="13">
        <f t="shared" si="37"/>
        <v>92.318181818181813</v>
      </c>
      <c r="Q409" s="11" t="str">
        <f t="shared" si="38"/>
        <v>film &amp; video</v>
      </c>
      <c r="R409" s="11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2">
        <f t="shared" si="36"/>
        <v>101</v>
      </c>
      <c r="P410" s="13">
        <f t="shared" si="37"/>
        <v>160.16473684210527</v>
      </c>
      <c r="Q410" s="11" t="str">
        <f t="shared" si="38"/>
        <v>film &amp; video</v>
      </c>
      <c r="R410" s="11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2">
        <f t="shared" si="36"/>
        <v>137</v>
      </c>
      <c r="P411" s="13">
        <f t="shared" si="37"/>
        <v>45.6</v>
      </c>
      <c r="Q411" s="11" t="str">
        <f t="shared" si="38"/>
        <v>film &amp; video</v>
      </c>
      <c r="R411" s="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2">
        <f t="shared" si="36"/>
        <v>128</v>
      </c>
      <c r="P412" s="13">
        <f t="shared" si="37"/>
        <v>183.28571428571428</v>
      </c>
      <c r="Q412" s="11" t="str">
        <f t="shared" si="38"/>
        <v>film &amp; video</v>
      </c>
      <c r="R412" s="11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2">
        <f t="shared" si="36"/>
        <v>101</v>
      </c>
      <c r="P413" s="13">
        <f t="shared" si="37"/>
        <v>125.78838174273859</v>
      </c>
      <c r="Q413" s="11" t="str">
        <f t="shared" si="38"/>
        <v>film &amp; video</v>
      </c>
      <c r="R413" s="11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2">
        <f t="shared" si="36"/>
        <v>127</v>
      </c>
      <c r="P414" s="13">
        <f t="shared" si="37"/>
        <v>57.654545454545456</v>
      </c>
      <c r="Q414" s="11" t="str">
        <f t="shared" si="38"/>
        <v>film &amp; video</v>
      </c>
      <c r="R414" s="11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2">
        <f t="shared" si="36"/>
        <v>105</v>
      </c>
      <c r="P415" s="13">
        <f t="shared" si="37"/>
        <v>78.660818713450297</v>
      </c>
      <c r="Q415" s="11" t="str">
        <f t="shared" si="38"/>
        <v>film &amp; video</v>
      </c>
      <c r="R415" s="11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2">
        <f t="shared" si="36"/>
        <v>103</v>
      </c>
      <c r="P416" s="13">
        <f t="shared" si="37"/>
        <v>91.480769230769226</v>
      </c>
      <c r="Q416" s="11" t="str">
        <f t="shared" si="38"/>
        <v>film &amp; video</v>
      </c>
      <c r="R416" s="11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2">
        <f t="shared" si="36"/>
        <v>102</v>
      </c>
      <c r="P417" s="13">
        <f t="shared" si="37"/>
        <v>68.09809523809524</v>
      </c>
      <c r="Q417" s="11" t="str">
        <f t="shared" si="38"/>
        <v>film &amp; video</v>
      </c>
      <c r="R417" s="11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2">
        <f t="shared" si="36"/>
        <v>120</v>
      </c>
      <c r="P418" s="13">
        <f t="shared" si="37"/>
        <v>48.086800000000004</v>
      </c>
      <c r="Q418" s="11" t="str">
        <f t="shared" si="38"/>
        <v>film &amp; video</v>
      </c>
      <c r="R418" s="11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2">
        <f t="shared" si="36"/>
        <v>100</v>
      </c>
      <c r="P419" s="13">
        <f t="shared" si="37"/>
        <v>202.42307692307693</v>
      </c>
      <c r="Q419" s="11" t="str">
        <f t="shared" si="38"/>
        <v>film &amp; video</v>
      </c>
      <c r="R419" s="11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2">
        <f t="shared" si="36"/>
        <v>101</v>
      </c>
      <c r="P420" s="13">
        <f t="shared" si="37"/>
        <v>216.75</v>
      </c>
      <c r="Q420" s="11" t="str">
        <f t="shared" si="38"/>
        <v>film &amp; video</v>
      </c>
      <c r="R420" s="11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2">
        <f t="shared" si="36"/>
        <v>100</v>
      </c>
      <c r="P421" s="13">
        <f t="shared" si="37"/>
        <v>110.06849315068493</v>
      </c>
      <c r="Q421" s="11" t="str">
        <f t="shared" si="38"/>
        <v>film &amp; video</v>
      </c>
      <c r="R421" s="1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2">
        <f t="shared" si="36"/>
        <v>0</v>
      </c>
      <c r="P422" s="13">
        <f t="shared" si="37"/>
        <v>4.833333333333333</v>
      </c>
      <c r="Q422" s="11" t="str">
        <f t="shared" si="38"/>
        <v>film &amp; video</v>
      </c>
      <c r="R422" s="11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2">
        <f t="shared" si="36"/>
        <v>2</v>
      </c>
      <c r="P423" s="13">
        <f t="shared" si="37"/>
        <v>50.166666666666664</v>
      </c>
      <c r="Q423" s="11" t="str">
        <f t="shared" si="38"/>
        <v>film &amp; video</v>
      </c>
      <c r="R423" s="11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2">
        <f t="shared" si="36"/>
        <v>1</v>
      </c>
      <c r="P424" s="13">
        <f t="shared" si="37"/>
        <v>35.833333333333336</v>
      </c>
      <c r="Q424" s="11" t="str">
        <f t="shared" si="38"/>
        <v>film &amp; video</v>
      </c>
      <c r="R424" s="11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2">
        <f t="shared" si="36"/>
        <v>1</v>
      </c>
      <c r="P425" s="13">
        <f t="shared" si="37"/>
        <v>11.76923076923077</v>
      </c>
      <c r="Q425" s="11" t="str">
        <f t="shared" si="38"/>
        <v>film &amp; video</v>
      </c>
      <c r="R425" s="11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2">
        <f t="shared" si="36"/>
        <v>7</v>
      </c>
      <c r="P426" s="13">
        <f t="shared" si="37"/>
        <v>40.78</v>
      </c>
      <c r="Q426" s="11" t="str">
        <f t="shared" si="38"/>
        <v>film &amp; video</v>
      </c>
      <c r="R426" s="11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2">
        <f t="shared" si="36"/>
        <v>0</v>
      </c>
      <c r="P427" s="13">
        <f t="shared" si="37"/>
        <v>3</v>
      </c>
      <c r="Q427" s="11" t="str">
        <f t="shared" si="38"/>
        <v>film &amp; video</v>
      </c>
      <c r="R427" s="11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2">
        <f t="shared" si="36"/>
        <v>1</v>
      </c>
      <c r="P428" s="13">
        <f t="shared" si="37"/>
        <v>16.625</v>
      </c>
      <c r="Q428" s="11" t="str">
        <f t="shared" si="38"/>
        <v>film &amp; video</v>
      </c>
      <c r="R428" s="11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2">
        <f t="shared" si="36"/>
        <v>0</v>
      </c>
      <c r="P429" s="13" t="str">
        <f t="shared" si="37"/>
        <v>n/a</v>
      </c>
      <c r="Q429" s="11" t="str">
        <f t="shared" si="38"/>
        <v>film &amp; video</v>
      </c>
      <c r="R429" s="11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2">
        <f t="shared" si="36"/>
        <v>6</v>
      </c>
      <c r="P430" s="13">
        <f t="shared" si="37"/>
        <v>52</v>
      </c>
      <c r="Q430" s="11" t="str">
        <f t="shared" si="38"/>
        <v>film &amp; video</v>
      </c>
      <c r="R430" s="11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2">
        <f t="shared" si="36"/>
        <v>0</v>
      </c>
      <c r="P431" s="13" t="str">
        <f t="shared" si="37"/>
        <v>n/a</v>
      </c>
      <c r="Q431" s="11" t="str">
        <f t="shared" si="38"/>
        <v>film &amp; video</v>
      </c>
      <c r="R431" s="1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2">
        <f t="shared" si="36"/>
        <v>2</v>
      </c>
      <c r="P432" s="13">
        <f t="shared" si="37"/>
        <v>4.8</v>
      </c>
      <c r="Q432" s="11" t="str">
        <f t="shared" si="38"/>
        <v>film &amp; video</v>
      </c>
      <c r="R432" s="11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2">
        <f t="shared" si="36"/>
        <v>14</v>
      </c>
      <c r="P433" s="13">
        <f t="shared" si="37"/>
        <v>51.875</v>
      </c>
      <c r="Q433" s="11" t="str">
        <f t="shared" si="38"/>
        <v>film &amp; video</v>
      </c>
      <c r="R433" s="11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2">
        <f t="shared" si="36"/>
        <v>10</v>
      </c>
      <c r="P434" s="13">
        <f t="shared" si="37"/>
        <v>71.25</v>
      </c>
      <c r="Q434" s="11" t="str">
        <f t="shared" si="38"/>
        <v>film &amp; video</v>
      </c>
      <c r="R434" s="11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2">
        <f t="shared" si="36"/>
        <v>0</v>
      </c>
      <c r="P435" s="13" t="str">
        <f t="shared" si="37"/>
        <v>n/a</v>
      </c>
      <c r="Q435" s="11" t="str">
        <f t="shared" si="38"/>
        <v>film &amp; video</v>
      </c>
      <c r="R435" s="11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2">
        <f t="shared" si="36"/>
        <v>5</v>
      </c>
      <c r="P436" s="13">
        <f t="shared" si="37"/>
        <v>62.5</v>
      </c>
      <c r="Q436" s="11" t="str">
        <f t="shared" si="38"/>
        <v>film &amp; video</v>
      </c>
      <c r="R436" s="11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2">
        <f t="shared" si="36"/>
        <v>0</v>
      </c>
      <c r="P437" s="13">
        <f t="shared" si="37"/>
        <v>1</v>
      </c>
      <c r="Q437" s="11" t="str">
        <f t="shared" si="38"/>
        <v>film &amp; video</v>
      </c>
      <c r="R437" s="11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2">
        <f t="shared" si="36"/>
        <v>0</v>
      </c>
      <c r="P438" s="13" t="str">
        <f t="shared" si="37"/>
        <v>n/a</v>
      </c>
      <c r="Q438" s="11" t="str">
        <f t="shared" si="38"/>
        <v>film &amp; video</v>
      </c>
      <c r="R438" s="11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2">
        <f t="shared" si="36"/>
        <v>0</v>
      </c>
      <c r="P439" s="13" t="str">
        <f t="shared" si="37"/>
        <v>n/a</v>
      </c>
      <c r="Q439" s="11" t="str">
        <f t="shared" si="38"/>
        <v>film &amp; video</v>
      </c>
      <c r="R439" s="11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2">
        <f t="shared" si="36"/>
        <v>9</v>
      </c>
      <c r="P440" s="13">
        <f t="shared" si="37"/>
        <v>170.54545454545453</v>
      </c>
      <c r="Q440" s="11" t="str">
        <f t="shared" si="38"/>
        <v>film &amp; video</v>
      </c>
      <c r="R440" s="11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2">
        <f t="shared" si="36"/>
        <v>0</v>
      </c>
      <c r="P441" s="13" t="str">
        <f t="shared" si="37"/>
        <v>n/a</v>
      </c>
      <c r="Q441" s="11" t="str">
        <f t="shared" si="38"/>
        <v>film &amp; video</v>
      </c>
      <c r="R441" s="1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2">
        <f t="shared" si="36"/>
        <v>0</v>
      </c>
      <c r="P442" s="13">
        <f t="shared" si="37"/>
        <v>5</v>
      </c>
      <c r="Q442" s="11" t="str">
        <f t="shared" si="38"/>
        <v>film &amp; video</v>
      </c>
      <c r="R442" s="11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2">
        <f t="shared" si="36"/>
        <v>0</v>
      </c>
      <c r="P443" s="13" t="str">
        <f t="shared" si="37"/>
        <v>n/a</v>
      </c>
      <c r="Q443" s="11" t="str">
        <f t="shared" si="38"/>
        <v>film &amp; video</v>
      </c>
      <c r="R443" s="11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2">
        <f t="shared" si="36"/>
        <v>39</v>
      </c>
      <c r="P444" s="13">
        <f t="shared" si="37"/>
        <v>393.58823529411762</v>
      </c>
      <c r="Q444" s="11" t="str">
        <f t="shared" si="38"/>
        <v>film &amp; video</v>
      </c>
      <c r="R444" s="11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2">
        <f t="shared" si="36"/>
        <v>0</v>
      </c>
      <c r="P445" s="13">
        <f t="shared" si="37"/>
        <v>5</v>
      </c>
      <c r="Q445" s="11" t="str">
        <f t="shared" si="38"/>
        <v>film &amp; video</v>
      </c>
      <c r="R445" s="11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2">
        <f t="shared" si="36"/>
        <v>5</v>
      </c>
      <c r="P446" s="13">
        <f t="shared" si="37"/>
        <v>50</v>
      </c>
      <c r="Q446" s="11" t="str">
        <f t="shared" si="38"/>
        <v>film &amp; video</v>
      </c>
      <c r="R446" s="11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2">
        <f t="shared" si="36"/>
        <v>0</v>
      </c>
      <c r="P447" s="13">
        <f t="shared" si="37"/>
        <v>1</v>
      </c>
      <c r="Q447" s="11" t="str">
        <f t="shared" si="38"/>
        <v>film &amp; video</v>
      </c>
      <c r="R447" s="11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2">
        <f t="shared" si="36"/>
        <v>7</v>
      </c>
      <c r="P448" s="13">
        <f t="shared" si="37"/>
        <v>47.875</v>
      </c>
      <c r="Q448" s="11" t="str">
        <f t="shared" si="38"/>
        <v>film &amp; video</v>
      </c>
      <c r="R448" s="11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2">
        <f t="shared" si="36"/>
        <v>0</v>
      </c>
      <c r="P449" s="13">
        <f t="shared" si="37"/>
        <v>5</v>
      </c>
      <c r="Q449" s="11" t="str">
        <f t="shared" si="38"/>
        <v>film &amp; video</v>
      </c>
      <c r="R449" s="11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2">
        <f t="shared" si="36"/>
        <v>3</v>
      </c>
      <c r="P450" s="13">
        <f t="shared" si="37"/>
        <v>20.502500000000001</v>
      </c>
      <c r="Q450" s="11" t="str">
        <f t="shared" si="38"/>
        <v>film &amp; video</v>
      </c>
      <c r="R450" s="11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2">
        <f t="shared" ref="O451:O514" si="42">ROUND((E:E/D:D)*100,0)</f>
        <v>2</v>
      </c>
      <c r="P451" s="13">
        <f t="shared" ref="P451:P514" si="43">IF(L451&lt;&gt;0,E451/L451,"n/a")</f>
        <v>9</v>
      </c>
      <c r="Q451" s="11" t="str">
        <f t="shared" ref="Q451:Q514" si="44">LEFT(N451,SEARCH("/",N451,1)-1)</f>
        <v>film &amp; video</v>
      </c>
      <c r="R451" s="11" t="str">
        <f t="shared" ref="R451:R514" si="45">RIGHT(N451,LEN(N451)-SEARCH("/",N451))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2">
        <f t="shared" si="42"/>
        <v>1</v>
      </c>
      <c r="P452" s="13">
        <f t="shared" si="43"/>
        <v>56.571428571428569</v>
      </c>
      <c r="Q452" s="11" t="str">
        <f t="shared" si="44"/>
        <v>film &amp; video</v>
      </c>
      <c r="R452" s="11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2">
        <f t="shared" si="42"/>
        <v>0</v>
      </c>
      <c r="P453" s="13" t="str">
        <f t="shared" si="43"/>
        <v>n/a</v>
      </c>
      <c r="Q453" s="11" t="str">
        <f t="shared" si="44"/>
        <v>film &amp; video</v>
      </c>
      <c r="R453" s="11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2">
        <f t="shared" si="42"/>
        <v>64</v>
      </c>
      <c r="P454" s="13">
        <f t="shared" si="43"/>
        <v>40</v>
      </c>
      <c r="Q454" s="11" t="str">
        <f t="shared" si="44"/>
        <v>film &amp; video</v>
      </c>
      <c r="R454" s="11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2">
        <f t="shared" si="42"/>
        <v>0</v>
      </c>
      <c r="P455" s="13">
        <f t="shared" si="43"/>
        <v>13</v>
      </c>
      <c r="Q455" s="11" t="str">
        <f t="shared" si="44"/>
        <v>film &amp; video</v>
      </c>
      <c r="R455" s="11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2">
        <f t="shared" si="42"/>
        <v>1</v>
      </c>
      <c r="P456" s="13">
        <f t="shared" si="43"/>
        <v>16.399999999999999</v>
      </c>
      <c r="Q456" s="11" t="str">
        <f t="shared" si="44"/>
        <v>film &amp; video</v>
      </c>
      <c r="R456" s="11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2">
        <f t="shared" si="42"/>
        <v>0</v>
      </c>
      <c r="P457" s="13">
        <f t="shared" si="43"/>
        <v>22.5</v>
      </c>
      <c r="Q457" s="11" t="str">
        <f t="shared" si="44"/>
        <v>film &amp; video</v>
      </c>
      <c r="R457" s="11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2">
        <f t="shared" si="42"/>
        <v>1</v>
      </c>
      <c r="P458" s="13">
        <f t="shared" si="43"/>
        <v>20.333333333333332</v>
      </c>
      <c r="Q458" s="11" t="str">
        <f t="shared" si="44"/>
        <v>film &amp; video</v>
      </c>
      <c r="R458" s="11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2">
        <f t="shared" si="42"/>
        <v>0</v>
      </c>
      <c r="P459" s="13" t="str">
        <f t="shared" si="43"/>
        <v>n/a</v>
      </c>
      <c r="Q459" s="11" t="str">
        <f t="shared" si="44"/>
        <v>film &amp; video</v>
      </c>
      <c r="R459" s="11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2">
        <f t="shared" si="42"/>
        <v>8</v>
      </c>
      <c r="P460" s="13">
        <f t="shared" si="43"/>
        <v>16.755102040816325</v>
      </c>
      <c r="Q460" s="11" t="str">
        <f t="shared" si="44"/>
        <v>film &amp; video</v>
      </c>
      <c r="R460" s="11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2">
        <f t="shared" si="42"/>
        <v>0</v>
      </c>
      <c r="P461" s="13">
        <f t="shared" si="43"/>
        <v>25</v>
      </c>
      <c r="Q461" s="11" t="str">
        <f t="shared" si="44"/>
        <v>film &amp; video</v>
      </c>
      <c r="R461" s="1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2">
        <f t="shared" si="42"/>
        <v>0</v>
      </c>
      <c r="P462" s="13">
        <f t="shared" si="43"/>
        <v>12.5</v>
      </c>
      <c r="Q462" s="11" t="str">
        <f t="shared" si="44"/>
        <v>film &amp; video</v>
      </c>
      <c r="R462" s="11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2">
        <f t="shared" si="42"/>
        <v>0</v>
      </c>
      <c r="P463" s="13" t="str">
        <f t="shared" si="43"/>
        <v>n/a</v>
      </c>
      <c r="Q463" s="11" t="str">
        <f t="shared" si="44"/>
        <v>film &amp; video</v>
      </c>
      <c r="R463" s="11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2">
        <f t="shared" si="42"/>
        <v>0</v>
      </c>
      <c r="P464" s="13" t="str">
        <f t="shared" si="43"/>
        <v>n/a</v>
      </c>
      <c r="Q464" s="11" t="str">
        <f t="shared" si="44"/>
        <v>film &amp; video</v>
      </c>
      <c r="R464" s="11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2">
        <f t="shared" si="42"/>
        <v>2</v>
      </c>
      <c r="P465" s="13">
        <f t="shared" si="43"/>
        <v>113.63636363636364</v>
      </c>
      <c r="Q465" s="11" t="str">
        <f t="shared" si="44"/>
        <v>film &amp; video</v>
      </c>
      <c r="R465" s="11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2">
        <f t="shared" si="42"/>
        <v>0</v>
      </c>
      <c r="P466" s="13">
        <f t="shared" si="43"/>
        <v>1</v>
      </c>
      <c r="Q466" s="11" t="str">
        <f t="shared" si="44"/>
        <v>film &amp; video</v>
      </c>
      <c r="R466" s="11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2">
        <f t="shared" si="42"/>
        <v>27</v>
      </c>
      <c r="P467" s="13">
        <f t="shared" si="43"/>
        <v>17.25</v>
      </c>
      <c r="Q467" s="11" t="str">
        <f t="shared" si="44"/>
        <v>film &amp; video</v>
      </c>
      <c r="R467" s="11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2">
        <f t="shared" si="42"/>
        <v>1</v>
      </c>
      <c r="P468" s="13">
        <f t="shared" si="43"/>
        <v>15.2</v>
      </c>
      <c r="Q468" s="11" t="str">
        <f t="shared" si="44"/>
        <v>film &amp; video</v>
      </c>
      <c r="R468" s="11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2">
        <f t="shared" si="42"/>
        <v>22</v>
      </c>
      <c r="P469" s="13">
        <f t="shared" si="43"/>
        <v>110.64102564102564</v>
      </c>
      <c r="Q469" s="11" t="str">
        <f t="shared" si="44"/>
        <v>film &amp; video</v>
      </c>
      <c r="R469" s="11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2">
        <f t="shared" si="42"/>
        <v>0</v>
      </c>
      <c r="P470" s="13" t="str">
        <f t="shared" si="43"/>
        <v>n/a</v>
      </c>
      <c r="Q470" s="11" t="str">
        <f t="shared" si="44"/>
        <v>film &amp; video</v>
      </c>
      <c r="R470" s="11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2">
        <f t="shared" si="42"/>
        <v>0</v>
      </c>
      <c r="P471" s="13" t="str">
        <f t="shared" si="43"/>
        <v>n/a</v>
      </c>
      <c r="Q471" s="11" t="str">
        <f t="shared" si="44"/>
        <v>film &amp; video</v>
      </c>
      <c r="R471" s="1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2">
        <f t="shared" si="42"/>
        <v>1</v>
      </c>
      <c r="P472" s="13">
        <f t="shared" si="43"/>
        <v>25.5</v>
      </c>
      <c r="Q472" s="11" t="str">
        <f t="shared" si="44"/>
        <v>film &amp; video</v>
      </c>
      <c r="R472" s="11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2">
        <f t="shared" si="42"/>
        <v>12</v>
      </c>
      <c r="P473" s="13">
        <f t="shared" si="43"/>
        <v>38.476470588235294</v>
      </c>
      <c r="Q473" s="11" t="str">
        <f t="shared" si="44"/>
        <v>film &amp; video</v>
      </c>
      <c r="R473" s="11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2">
        <f t="shared" si="42"/>
        <v>18</v>
      </c>
      <c r="P474" s="13">
        <f t="shared" si="43"/>
        <v>28.2</v>
      </c>
      <c r="Q474" s="11" t="str">
        <f t="shared" si="44"/>
        <v>film &amp; video</v>
      </c>
      <c r="R474" s="11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2">
        <f t="shared" si="42"/>
        <v>3</v>
      </c>
      <c r="P475" s="13">
        <f t="shared" si="43"/>
        <v>61.5</v>
      </c>
      <c r="Q475" s="11" t="str">
        <f t="shared" si="44"/>
        <v>film &amp; video</v>
      </c>
      <c r="R475" s="11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2">
        <f t="shared" si="42"/>
        <v>0</v>
      </c>
      <c r="P476" s="13">
        <f t="shared" si="43"/>
        <v>1</v>
      </c>
      <c r="Q476" s="11" t="str">
        <f t="shared" si="44"/>
        <v>film &amp; video</v>
      </c>
      <c r="R476" s="11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2">
        <f t="shared" si="42"/>
        <v>0</v>
      </c>
      <c r="P477" s="13" t="str">
        <f t="shared" si="43"/>
        <v>n/a</v>
      </c>
      <c r="Q477" s="11" t="str">
        <f t="shared" si="44"/>
        <v>film &amp; video</v>
      </c>
      <c r="R477" s="11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2">
        <f t="shared" si="42"/>
        <v>2</v>
      </c>
      <c r="P478" s="13">
        <f t="shared" si="43"/>
        <v>39.569274193548388</v>
      </c>
      <c r="Q478" s="11" t="str">
        <f t="shared" si="44"/>
        <v>film &amp; video</v>
      </c>
      <c r="R478" s="11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2">
        <f t="shared" si="42"/>
        <v>0</v>
      </c>
      <c r="P479" s="13" t="str">
        <f t="shared" si="43"/>
        <v>n/a</v>
      </c>
      <c r="Q479" s="11" t="str">
        <f t="shared" si="44"/>
        <v>film &amp; video</v>
      </c>
      <c r="R479" s="11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2">
        <f t="shared" si="42"/>
        <v>0</v>
      </c>
      <c r="P480" s="13" t="str">
        <f t="shared" si="43"/>
        <v>n/a</v>
      </c>
      <c r="Q480" s="11" t="str">
        <f t="shared" si="44"/>
        <v>film &amp; video</v>
      </c>
      <c r="R480" s="11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2">
        <f t="shared" si="42"/>
        <v>33</v>
      </c>
      <c r="P481" s="13">
        <f t="shared" si="43"/>
        <v>88.8</v>
      </c>
      <c r="Q481" s="11" t="str">
        <f t="shared" si="44"/>
        <v>film &amp; video</v>
      </c>
      <c r="R481" s="1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2">
        <f t="shared" si="42"/>
        <v>19</v>
      </c>
      <c r="P482" s="13">
        <f t="shared" si="43"/>
        <v>55.457142857142856</v>
      </c>
      <c r="Q482" s="11" t="str">
        <f t="shared" si="44"/>
        <v>film &amp; video</v>
      </c>
      <c r="R482" s="11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2">
        <f t="shared" si="42"/>
        <v>6</v>
      </c>
      <c r="P483" s="13">
        <f t="shared" si="43"/>
        <v>87.142857142857139</v>
      </c>
      <c r="Q483" s="11" t="str">
        <f t="shared" si="44"/>
        <v>film &amp; video</v>
      </c>
      <c r="R483" s="11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2">
        <f t="shared" si="42"/>
        <v>0</v>
      </c>
      <c r="P484" s="13">
        <f t="shared" si="43"/>
        <v>10</v>
      </c>
      <c r="Q484" s="11" t="str">
        <f t="shared" si="44"/>
        <v>film &amp; video</v>
      </c>
      <c r="R484" s="11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2">
        <f t="shared" si="42"/>
        <v>50</v>
      </c>
      <c r="P485" s="13">
        <f t="shared" si="43"/>
        <v>51.224489795918366</v>
      </c>
      <c r="Q485" s="11" t="str">
        <f t="shared" si="44"/>
        <v>film &amp; video</v>
      </c>
      <c r="R485" s="11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2">
        <f t="shared" si="42"/>
        <v>0</v>
      </c>
      <c r="P486" s="13">
        <f t="shared" si="43"/>
        <v>13.545454545454545</v>
      </c>
      <c r="Q486" s="11" t="str">
        <f t="shared" si="44"/>
        <v>film &amp; video</v>
      </c>
      <c r="R486" s="11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2">
        <f t="shared" si="42"/>
        <v>22</v>
      </c>
      <c r="P487" s="13">
        <f t="shared" si="43"/>
        <v>66.520080000000007</v>
      </c>
      <c r="Q487" s="11" t="str">
        <f t="shared" si="44"/>
        <v>film &amp; video</v>
      </c>
      <c r="R487" s="11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2">
        <f t="shared" si="42"/>
        <v>0</v>
      </c>
      <c r="P488" s="13">
        <f t="shared" si="43"/>
        <v>50</v>
      </c>
      <c r="Q488" s="11" t="str">
        <f t="shared" si="44"/>
        <v>film &amp; video</v>
      </c>
      <c r="R488" s="11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2">
        <f t="shared" si="42"/>
        <v>0</v>
      </c>
      <c r="P489" s="13" t="str">
        <f t="shared" si="43"/>
        <v>n/a</v>
      </c>
      <c r="Q489" s="11" t="str">
        <f t="shared" si="44"/>
        <v>film &amp; video</v>
      </c>
      <c r="R489" s="11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2">
        <f t="shared" si="42"/>
        <v>0</v>
      </c>
      <c r="P490" s="13" t="str">
        <f t="shared" si="43"/>
        <v>n/a</v>
      </c>
      <c r="Q490" s="11" t="str">
        <f t="shared" si="44"/>
        <v>film &amp; video</v>
      </c>
      <c r="R490" s="11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2">
        <f t="shared" si="42"/>
        <v>0</v>
      </c>
      <c r="P491" s="13">
        <f t="shared" si="43"/>
        <v>71.666666666666671</v>
      </c>
      <c r="Q491" s="11" t="str">
        <f t="shared" si="44"/>
        <v>film &amp; video</v>
      </c>
      <c r="R491" s="1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2">
        <f t="shared" si="42"/>
        <v>0</v>
      </c>
      <c r="P492" s="13" t="str">
        <f t="shared" si="43"/>
        <v>n/a</v>
      </c>
      <c r="Q492" s="11" t="str">
        <f t="shared" si="44"/>
        <v>film &amp; video</v>
      </c>
      <c r="R492" s="11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2">
        <f t="shared" si="42"/>
        <v>0</v>
      </c>
      <c r="P493" s="13" t="str">
        <f t="shared" si="43"/>
        <v>n/a</v>
      </c>
      <c r="Q493" s="11" t="str">
        <f t="shared" si="44"/>
        <v>film &amp; video</v>
      </c>
      <c r="R493" s="11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2">
        <f t="shared" si="42"/>
        <v>0</v>
      </c>
      <c r="P494" s="13" t="str">
        <f t="shared" si="43"/>
        <v>n/a</v>
      </c>
      <c r="Q494" s="11" t="str">
        <f t="shared" si="44"/>
        <v>film &amp; video</v>
      </c>
      <c r="R494" s="11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2">
        <f t="shared" si="42"/>
        <v>0</v>
      </c>
      <c r="P495" s="13" t="str">
        <f t="shared" si="43"/>
        <v>n/a</v>
      </c>
      <c r="Q495" s="11" t="str">
        <f t="shared" si="44"/>
        <v>film &amp; video</v>
      </c>
      <c r="R495" s="11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2">
        <f t="shared" si="42"/>
        <v>0</v>
      </c>
      <c r="P496" s="13">
        <f t="shared" si="43"/>
        <v>10.333333333333334</v>
      </c>
      <c r="Q496" s="11" t="str">
        <f t="shared" si="44"/>
        <v>film &amp; video</v>
      </c>
      <c r="R496" s="11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2">
        <f t="shared" si="42"/>
        <v>0</v>
      </c>
      <c r="P497" s="13" t="str">
        <f t="shared" si="43"/>
        <v>n/a</v>
      </c>
      <c r="Q497" s="11" t="str">
        <f t="shared" si="44"/>
        <v>film &amp; video</v>
      </c>
      <c r="R497" s="11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2">
        <f t="shared" si="42"/>
        <v>0</v>
      </c>
      <c r="P498" s="13">
        <f t="shared" si="43"/>
        <v>1</v>
      </c>
      <c r="Q498" s="11" t="str">
        <f t="shared" si="44"/>
        <v>film &amp; video</v>
      </c>
      <c r="R498" s="11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2">
        <f t="shared" si="42"/>
        <v>1</v>
      </c>
      <c r="P499" s="13">
        <f t="shared" si="43"/>
        <v>10</v>
      </c>
      <c r="Q499" s="11" t="str">
        <f t="shared" si="44"/>
        <v>film &amp; video</v>
      </c>
      <c r="R499" s="11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2">
        <f t="shared" si="42"/>
        <v>5</v>
      </c>
      <c r="P500" s="13">
        <f t="shared" si="43"/>
        <v>136.09090909090909</v>
      </c>
      <c r="Q500" s="11" t="str">
        <f t="shared" si="44"/>
        <v>film &amp; video</v>
      </c>
      <c r="R500" s="11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2">
        <f t="shared" si="42"/>
        <v>10</v>
      </c>
      <c r="P501" s="13">
        <f t="shared" si="43"/>
        <v>73.461538461538467</v>
      </c>
      <c r="Q501" s="11" t="str">
        <f t="shared" si="44"/>
        <v>film &amp; video</v>
      </c>
      <c r="R501" s="1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2">
        <f t="shared" si="42"/>
        <v>3</v>
      </c>
      <c r="P502" s="13">
        <f t="shared" si="43"/>
        <v>53.75</v>
      </c>
      <c r="Q502" s="11" t="str">
        <f t="shared" si="44"/>
        <v>film &amp; video</v>
      </c>
      <c r="R502" s="11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2">
        <f t="shared" si="42"/>
        <v>0</v>
      </c>
      <c r="P503" s="13" t="str">
        <f t="shared" si="43"/>
        <v>n/a</v>
      </c>
      <c r="Q503" s="11" t="str">
        <f t="shared" si="44"/>
        <v>film &amp; video</v>
      </c>
      <c r="R503" s="11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2">
        <f t="shared" si="42"/>
        <v>1</v>
      </c>
      <c r="P504" s="13">
        <f t="shared" si="43"/>
        <v>57.5</v>
      </c>
      <c r="Q504" s="11" t="str">
        <f t="shared" si="44"/>
        <v>film &amp; video</v>
      </c>
      <c r="R504" s="11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2">
        <f t="shared" si="42"/>
        <v>2</v>
      </c>
      <c r="P505" s="13">
        <f t="shared" si="43"/>
        <v>12.666666666666666</v>
      </c>
      <c r="Q505" s="11" t="str">
        <f t="shared" si="44"/>
        <v>film &amp; video</v>
      </c>
      <c r="R505" s="11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2">
        <f t="shared" si="42"/>
        <v>1</v>
      </c>
      <c r="P506" s="13">
        <f t="shared" si="43"/>
        <v>67</v>
      </c>
      <c r="Q506" s="11" t="str">
        <f t="shared" si="44"/>
        <v>film &amp; video</v>
      </c>
      <c r="R506" s="11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2">
        <f t="shared" si="42"/>
        <v>0</v>
      </c>
      <c r="P507" s="13">
        <f t="shared" si="43"/>
        <v>3.7142857142857144</v>
      </c>
      <c r="Q507" s="11" t="str">
        <f t="shared" si="44"/>
        <v>film &amp; video</v>
      </c>
      <c r="R507" s="11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2">
        <f t="shared" si="42"/>
        <v>0</v>
      </c>
      <c r="P508" s="13">
        <f t="shared" si="43"/>
        <v>250</v>
      </c>
      <c r="Q508" s="11" t="str">
        <f t="shared" si="44"/>
        <v>film &amp; video</v>
      </c>
      <c r="R508" s="11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2">
        <f t="shared" si="42"/>
        <v>3</v>
      </c>
      <c r="P509" s="13">
        <f t="shared" si="43"/>
        <v>64</v>
      </c>
      <c r="Q509" s="11" t="str">
        <f t="shared" si="44"/>
        <v>film &amp; video</v>
      </c>
      <c r="R509" s="11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2">
        <f t="shared" si="42"/>
        <v>1</v>
      </c>
      <c r="P510" s="13">
        <f t="shared" si="43"/>
        <v>133.33333333333334</v>
      </c>
      <c r="Q510" s="11" t="str">
        <f t="shared" si="44"/>
        <v>film &amp; video</v>
      </c>
      <c r="R510" s="11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2">
        <f t="shared" si="42"/>
        <v>0</v>
      </c>
      <c r="P511" s="13">
        <f t="shared" si="43"/>
        <v>10</v>
      </c>
      <c r="Q511" s="11" t="str">
        <f t="shared" si="44"/>
        <v>film &amp; video</v>
      </c>
      <c r="R511" s="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2">
        <f t="shared" si="42"/>
        <v>0</v>
      </c>
      <c r="P512" s="13" t="str">
        <f t="shared" si="43"/>
        <v>n/a</v>
      </c>
      <c r="Q512" s="11" t="str">
        <f t="shared" si="44"/>
        <v>film &amp; video</v>
      </c>
      <c r="R512" s="11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2">
        <f t="shared" si="42"/>
        <v>3</v>
      </c>
      <c r="P513" s="13">
        <f t="shared" si="43"/>
        <v>30</v>
      </c>
      <c r="Q513" s="11" t="str">
        <f t="shared" si="44"/>
        <v>film &amp; video</v>
      </c>
      <c r="R513" s="11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2">
        <f t="shared" si="42"/>
        <v>0</v>
      </c>
      <c r="P514" s="13">
        <f t="shared" si="43"/>
        <v>5.5</v>
      </c>
      <c r="Q514" s="11" t="str">
        <f t="shared" si="44"/>
        <v>film &amp; video</v>
      </c>
      <c r="R514" s="11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2">
        <f t="shared" ref="O515:O578" si="48">ROUND((E:E/D:D)*100,0)</f>
        <v>14</v>
      </c>
      <c r="P515" s="13">
        <f t="shared" ref="P515:P578" si="49">IF(L515&lt;&gt;0,E515/L515,"n/a")</f>
        <v>102.38235294117646</v>
      </c>
      <c r="Q515" s="11" t="str">
        <f t="shared" ref="Q515:Q578" si="50">LEFT(N515,SEARCH("/",N515,1)-1)</f>
        <v>film &amp; video</v>
      </c>
      <c r="R515" s="11" t="str">
        <f t="shared" ref="R515:R578" si="51">RIGHT(N515,LEN(N515)-SEARCH("/",N515))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2">
        <f t="shared" si="48"/>
        <v>3</v>
      </c>
      <c r="P516" s="13">
        <f t="shared" si="49"/>
        <v>16.666666666666668</v>
      </c>
      <c r="Q516" s="11" t="str">
        <f t="shared" si="50"/>
        <v>film &amp; video</v>
      </c>
      <c r="R516" s="11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2">
        <f t="shared" si="48"/>
        <v>25</v>
      </c>
      <c r="P517" s="13">
        <f t="shared" si="49"/>
        <v>725.02941176470586</v>
      </c>
      <c r="Q517" s="11" t="str">
        <f t="shared" si="50"/>
        <v>film &amp; video</v>
      </c>
      <c r="R517" s="11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2">
        <f t="shared" si="48"/>
        <v>0</v>
      </c>
      <c r="P518" s="13" t="str">
        <f t="shared" si="49"/>
        <v>n/a</v>
      </c>
      <c r="Q518" s="11" t="str">
        <f t="shared" si="50"/>
        <v>film &amp; video</v>
      </c>
      <c r="R518" s="11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2">
        <f t="shared" si="48"/>
        <v>1</v>
      </c>
      <c r="P519" s="13">
        <f t="shared" si="49"/>
        <v>68.333333333333329</v>
      </c>
      <c r="Q519" s="11" t="str">
        <f t="shared" si="50"/>
        <v>film &amp; video</v>
      </c>
      <c r="R519" s="11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2">
        <f t="shared" si="48"/>
        <v>0</v>
      </c>
      <c r="P520" s="13" t="str">
        <f t="shared" si="49"/>
        <v>n/a</v>
      </c>
      <c r="Q520" s="11" t="str">
        <f t="shared" si="50"/>
        <v>film &amp; video</v>
      </c>
      <c r="R520" s="11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2">
        <f t="shared" si="48"/>
        <v>23</v>
      </c>
      <c r="P521" s="13">
        <f t="shared" si="49"/>
        <v>39.228571428571428</v>
      </c>
      <c r="Q521" s="11" t="str">
        <f t="shared" si="50"/>
        <v>film &amp; video</v>
      </c>
      <c r="R521" s="1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2">
        <f t="shared" si="48"/>
        <v>102</v>
      </c>
      <c r="P522" s="13">
        <f t="shared" si="49"/>
        <v>150.14705882352942</v>
      </c>
      <c r="Q522" s="11" t="str">
        <f t="shared" si="50"/>
        <v>theater</v>
      </c>
      <c r="R522" s="11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2">
        <f t="shared" si="48"/>
        <v>105</v>
      </c>
      <c r="P523" s="13">
        <f t="shared" si="49"/>
        <v>93.428571428571431</v>
      </c>
      <c r="Q523" s="11" t="str">
        <f t="shared" si="50"/>
        <v>theater</v>
      </c>
      <c r="R523" s="11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2">
        <f t="shared" si="48"/>
        <v>115</v>
      </c>
      <c r="P524" s="13">
        <f t="shared" si="49"/>
        <v>110.96774193548387</v>
      </c>
      <c r="Q524" s="11" t="str">
        <f t="shared" si="50"/>
        <v>theater</v>
      </c>
      <c r="R524" s="11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2">
        <f t="shared" si="48"/>
        <v>121</v>
      </c>
      <c r="P525" s="13">
        <f t="shared" si="49"/>
        <v>71.785714285714292</v>
      </c>
      <c r="Q525" s="11" t="str">
        <f t="shared" si="50"/>
        <v>theater</v>
      </c>
      <c r="R525" s="11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2">
        <f t="shared" si="48"/>
        <v>109</v>
      </c>
      <c r="P526" s="13">
        <f t="shared" si="49"/>
        <v>29.258076923076924</v>
      </c>
      <c r="Q526" s="11" t="str">
        <f t="shared" si="50"/>
        <v>theater</v>
      </c>
      <c r="R526" s="11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2">
        <f t="shared" si="48"/>
        <v>100</v>
      </c>
      <c r="P527" s="13">
        <f t="shared" si="49"/>
        <v>1000</v>
      </c>
      <c r="Q527" s="11" t="str">
        <f t="shared" si="50"/>
        <v>theater</v>
      </c>
      <c r="R527" s="11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2">
        <f t="shared" si="48"/>
        <v>114</v>
      </c>
      <c r="P528" s="13">
        <f t="shared" si="49"/>
        <v>74.347826086956516</v>
      </c>
      <c r="Q528" s="11" t="str">
        <f t="shared" si="50"/>
        <v>theater</v>
      </c>
      <c r="R528" s="11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2">
        <f t="shared" si="48"/>
        <v>101</v>
      </c>
      <c r="P529" s="13">
        <f t="shared" si="49"/>
        <v>63.829113924050631</v>
      </c>
      <c r="Q529" s="11" t="str">
        <f t="shared" si="50"/>
        <v>theater</v>
      </c>
      <c r="R529" s="11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2">
        <f t="shared" si="48"/>
        <v>116</v>
      </c>
      <c r="P530" s="13">
        <f t="shared" si="49"/>
        <v>44.333333333333336</v>
      </c>
      <c r="Q530" s="11" t="str">
        <f t="shared" si="50"/>
        <v>theater</v>
      </c>
      <c r="R530" s="11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2">
        <f t="shared" si="48"/>
        <v>130</v>
      </c>
      <c r="P531" s="13">
        <f t="shared" si="49"/>
        <v>86.944444444444443</v>
      </c>
      <c r="Q531" s="11" t="str">
        <f t="shared" si="50"/>
        <v>theater</v>
      </c>
      <c r="R531" s="1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2">
        <f t="shared" si="48"/>
        <v>108</v>
      </c>
      <c r="P532" s="13">
        <f t="shared" si="49"/>
        <v>126.55172413793103</v>
      </c>
      <c r="Q532" s="11" t="str">
        <f t="shared" si="50"/>
        <v>theater</v>
      </c>
      <c r="R532" s="11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2">
        <f t="shared" si="48"/>
        <v>100</v>
      </c>
      <c r="P533" s="13">
        <f t="shared" si="49"/>
        <v>129.03225806451613</v>
      </c>
      <c r="Q533" s="11" t="str">
        <f t="shared" si="50"/>
        <v>theater</v>
      </c>
      <c r="R533" s="11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2">
        <f t="shared" si="48"/>
        <v>123</v>
      </c>
      <c r="P534" s="13">
        <f t="shared" si="49"/>
        <v>71.242774566473983</v>
      </c>
      <c r="Q534" s="11" t="str">
        <f t="shared" si="50"/>
        <v>theater</v>
      </c>
      <c r="R534" s="11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2">
        <f t="shared" si="48"/>
        <v>100</v>
      </c>
      <c r="P535" s="13">
        <f t="shared" si="49"/>
        <v>117.88235294117646</v>
      </c>
      <c r="Q535" s="11" t="str">
        <f t="shared" si="50"/>
        <v>theater</v>
      </c>
      <c r="R535" s="11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2">
        <f t="shared" si="48"/>
        <v>105</v>
      </c>
      <c r="P536" s="13">
        <f t="shared" si="49"/>
        <v>327.08333333333331</v>
      </c>
      <c r="Q536" s="11" t="str">
        <f t="shared" si="50"/>
        <v>theater</v>
      </c>
      <c r="R536" s="11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2">
        <f t="shared" si="48"/>
        <v>103</v>
      </c>
      <c r="P537" s="13">
        <f t="shared" si="49"/>
        <v>34.745762711864408</v>
      </c>
      <c r="Q537" s="11" t="str">
        <f t="shared" si="50"/>
        <v>theater</v>
      </c>
      <c r="R537" s="11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2">
        <f t="shared" si="48"/>
        <v>118</v>
      </c>
      <c r="P538" s="13">
        <f t="shared" si="49"/>
        <v>100.06410256410257</v>
      </c>
      <c r="Q538" s="11" t="str">
        <f t="shared" si="50"/>
        <v>theater</v>
      </c>
      <c r="R538" s="11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2">
        <f t="shared" si="48"/>
        <v>121</v>
      </c>
      <c r="P539" s="13">
        <f t="shared" si="49"/>
        <v>40.847457627118644</v>
      </c>
      <c r="Q539" s="11" t="str">
        <f t="shared" si="50"/>
        <v>theater</v>
      </c>
      <c r="R539" s="11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2">
        <f t="shared" si="48"/>
        <v>302</v>
      </c>
      <c r="P540" s="13">
        <f t="shared" si="49"/>
        <v>252.01666666666668</v>
      </c>
      <c r="Q540" s="11" t="str">
        <f t="shared" si="50"/>
        <v>theater</v>
      </c>
      <c r="R540" s="11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2">
        <f t="shared" si="48"/>
        <v>101</v>
      </c>
      <c r="P541" s="13">
        <f t="shared" si="49"/>
        <v>25.161000000000001</v>
      </c>
      <c r="Q541" s="11" t="str">
        <f t="shared" si="50"/>
        <v>theater</v>
      </c>
      <c r="R541" s="1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2">
        <f t="shared" si="48"/>
        <v>0</v>
      </c>
      <c r="P542" s="13">
        <f t="shared" si="49"/>
        <v>1</v>
      </c>
      <c r="Q542" s="11" t="str">
        <f t="shared" si="50"/>
        <v>technology</v>
      </c>
      <c r="R542" s="11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2">
        <f t="shared" si="48"/>
        <v>1</v>
      </c>
      <c r="P543" s="13">
        <f t="shared" si="49"/>
        <v>25</v>
      </c>
      <c r="Q543" s="11" t="str">
        <f t="shared" si="50"/>
        <v>technology</v>
      </c>
      <c r="R543" s="11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2">
        <f t="shared" si="48"/>
        <v>0</v>
      </c>
      <c r="P544" s="13">
        <f t="shared" si="49"/>
        <v>1</v>
      </c>
      <c r="Q544" s="11" t="str">
        <f t="shared" si="50"/>
        <v>technology</v>
      </c>
      <c r="R544" s="11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2">
        <f t="shared" si="48"/>
        <v>0</v>
      </c>
      <c r="P545" s="13">
        <f t="shared" si="49"/>
        <v>35</v>
      </c>
      <c r="Q545" s="11" t="str">
        <f t="shared" si="50"/>
        <v>technology</v>
      </c>
      <c r="R545" s="11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2">
        <f t="shared" si="48"/>
        <v>1</v>
      </c>
      <c r="P546" s="13">
        <f t="shared" si="49"/>
        <v>3</v>
      </c>
      <c r="Q546" s="11" t="str">
        <f t="shared" si="50"/>
        <v>technology</v>
      </c>
      <c r="R546" s="11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2">
        <f t="shared" si="48"/>
        <v>27</v>
      </c>
      <c r="P547" s="13">
        <f t="shared" si="49"/>
        <v>402.70588235294116</v>
      </c>
      <c r="Q547" s="11" t="str">
        <f t="shared" si="50"/>
        <v>technology</v>
      </c>
      <c r="R547" s="11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2">
        <f t="shared" si="48"/>
        <v>0</v>
      </c>
      <c r="P548" s="13">
        <f t="shared" si="49"/>
        <v>26</v>
      </c>
      <c r="Q548" s="11" t="str">
        <f t="shared" si="50"/>
        <v>technology</v>
      </c>
      <c r="R548" s="11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2">
        <f t="shared" si="48"/>
        <v>0</v>
      </c>
      <c r="P549" s="13" t="str">
        <f t="shared" si="49"/>
        <v>n/a</v>
      </c>
      <c r="Q549" s="11" t="str">
        <f t="shared" si="50"/>
        <v>technology</v>
      </c>
      <c r="R549" s="11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2">
        <f t="shared" si="48"/>
        <v>0</v>
      </c>
      <c r="P550" s="13">
        <f t="shared" si="49"/>
        <v>9</v>
      </c>
      <c r="Q550" s="11" t="str">
        <f t="shared" si="50"/>
        <v>technology</v>
      </c>
      <c r="R550" s="11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2">
        <f t="shared" si="48"/>
        <v>3</v>
      </c>
      <c r="P551" s="13">
        <f t="shared" si="49"/>
        <v>8.5</v>
      </c>
      <c r="Q551" s="11" t="str">
        <f t="shared" si="50"/>
        <v>technology</v>
      </c>
      <c r="R551" s="1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2">
        <f t="shared" si="48"/>
        <v>1</v>
      </c>
      <c r="P552" s="13">
        <f t="shared" si="49"/>
        <v>8.75</v>
      </c>
      <c r="Q552" s="11" t="str">
        <f t="shared" si="50"/>
        <v>technology</v>
      </c>
      <c r="R552" s="11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2">
        <f t="shared" si="48"/>
        <v>5</v>
      </c>
      <c r="P553" s="13">
        <f t="shared" si="49"/>
        <v>135.03571428571428</v>
      </c>
      <c r="Q553" s="11" t="str">
        <f t="shared" si="50"/>
        <v>technology</v>
      </c>
      <c r="R553" s="11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2">
        <f t="shared" si="48"/>
        <v>0</v>
      </c>
      <c r="P554" s="13" t="str">
        <f t="shared" si="49"/>
        <v>n/a</v>
      </c>
      <c r="Q554" s="11" t="str">
        <f t="shared" si="50"/>
        <v>technology</v>
      </c>
      <c r="R554" s="11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2">
        <f t="shared" si="48"/>
        <v>0</v>
      </c>
      <c r="P555" s="13">
        <f t="shared" si="49"/>
        <v>20.5</v>
      </c>
      <c r="Q555" s="11" t="str">
        <f t="shared" si="50"/>
        <v>technology</v>
      </c>
      <c r="R555" s="11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2">
        <f t="shared" si="48"/>
        <v>37</v>
      </c>
      <c r="P556" s="13">
        <f t="shared" si="49"/>
        <v>64.36363636363636</v>
      </c>
      <c r="Q556" s="11" t="str">
        <f t="shared" si="50"/>
        <v>technology</v>
      </c>
      <c r="R556" s="11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2">
        <f t="shared" si="48"/>
        <v>0</v>
      </c>
      <c r="P557" s="13" t="str">
        <f t="shared" si="49"/>
        <v>n/a</v>
      </c>
      <c r="Q557" s="11" t="str">
        <f t="shared" si="50"/>
        <v>technology</v>
      </c>
      <c r="R557" s="11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2">
        <f t="shared" si="48"/>
        <v>3</v>
      </c>
      <c r="P558" s="13">
        <f t="shared" si="49"/>
        <v>200</v>
      </c>
      <c r="Q558" s="11" t="str">
        <f t="shared" si="50"/>
        <v>technology</v>
      </c>
      <c r="R558" s="11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2">
        <f t="shared" si="48"/>
        <v>1</v>
      </c>
      <c r="P559" s="13">
        <f t="shared" si="49"/>
        <v>68.3</v>
      </c>
      <c r="Q559" s="11" t="str">
        <f t="shared" si="50"/>
        <v>technology</v>
      </c>
      <c r="R559" s="11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2">
        <f t="shared" si="48"/>
        <v>0</v>
      </c>
      <c r="P560" s="13" t="str">
        <f t="shared" si="49"/>
        <v>n/a</v>
      </c>
      <c r="Q560" s="11" t="str">
        <f t="shared" si="50"/>
        <v>technology</v>
      </c>
      <c r="R560" s="11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2">
        <f t="shared" si="48"/>
        <v>0</v>
      </c>
      <c r="P561" s="13">
        <f t="shared" si="49"/>
        <v>50</v>
      </c>
      <c r="Q561" s="11" t="str">
        <f t="shared" si="50"/>
        <v>technology</v>
      </c>
      <c r="R561" s="1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2">
        <f t="shared" si="48"/>
        <v>0</v>
      </c>
      <c r="P562" s="13">
        <f t="shared" si="49"/>
        <v>4</v>
      </c>
      <c r="Q562" s="11" t="str">
        <f t="shared" si="50"/>
        <v>technology</v>
      </c>
      <c r="R562" s="11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2">
        <f t="shared" si="48"/>
        <v>0</v>
      </c>
      <c r="P563" s="13">
        <f t="shared" si="49"/>
        <v>27.5</v>
      </c>
      <c r="Q563" s="11" t="str">
        <f t="shared" si="50"/>
        <v>technology</v>
      </c>
      <c r="R563" s="11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2">
        <f t="shared" si="48"/>
        <v>0</v>
      </c>
      <c r="P564" s="13" t="str">
        <f t="shared" si="49"/>
        <v>n/a</v>
      </c>
      <c r="Q564" s="11" t="str">
        <f t="shared" si="50"/>
        <v>technology</v>
      </c>
      <c r="R564" s="11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2">
        <f t="shared" si="48"/>
        <v>0</v>
      </c>
      <c r="P565" s="13">
        <f t="shared" si="49"/>
        <v>34</v>
      </c>
      <c r="Q565" s="11" t="str">
        <f t="shared" si="50"/>
        <v>technology</v>
      </c>
      <c r="R565" s="11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2">
        <f t="shared" si="48"/>
        <v>0</v>
      </c>
      <c r="P566" s="13">
        <f t="shared" si="49"/>
        <v>1</v>
      </c>
      <c r="Q566" s="11" t="str">
        <f t="shared" si="50"/>
        <v>technology</v>
      </c>
      <c r="R566" s="11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2">
        <f t="shared" si="48"/>
        <v>0</v>
      </c>
      <c r="P567" s="13" t="str">
        <f t="shared" si="49"/>
        <v>n/a</v>
      </c>
      <c r="Q567" s="11" t="str">
        <f t="shared" si="50"/>
        <v>technology</v>
      </c>
      <c r="R567" s="11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2">
        <f t="shared" si="48"/>
        <v>0</v>
      </c>
      <c r="P568" s="13">
        <f t="shared" si="49"/>
        <v>1</v>
      </c>
      <c r="Q568" s="11" t="str">
        <f t="shared" si="50"/>
        <v>technology</v>
      </c>
      <c r="R568" s="11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2">
        <f t="shared" si="48"/>
        <v>0</v>
      </c>
      <c r="P569" s="13" t="str">
        <f t="shared" si="49"/>
        <v>n/a</v>
      </c>
      <c r="Q569" s="11" t="str">
        <f t="shared" si="50"/>
        <v>technology</v>
      </c>
      <c r="R569" s="11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2">
        <f t="shared" si="48"/>
        <v>1</v>
      </c>
      <c r="P570" s="13">
        <f t="shared" si="49"/>
        <v>49</v>
      </c>
      <c r="Q570" s="11" t="str">
        <f t="shared" si="50"/>
        <v>technology</v>
      </c>
      <c r="R570" s="11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2">
        <f t="shared" si="48"/>
        <v>1</v>
      </c>
      <c r="P571" s="13">
        <f t="shared" si="49"/>
        <v>20</v>
      </c>
      <c r="Q571" s="11" t="str">
        <f t="shared" si="50"/>
        <v>technology</v>
      </c>
      <c r="R571" s="1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2">
        <f t="shared" si="48"/>
        <v>0</v>
      </c>
      <c r="P572" s="13">
        <f t="shared" si="49"/>
        <v>142</v>
      </c>
      <c r="Q572" s="11" t="str">
        <f t="shared" si="50"/>
        <v>technology</v>
      </c>
      <c r="R572" s="11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2">
        <f t="shared" si="48"/>
        <v>0</v>
      </c>
      <c r="P573" s="13">
        <f t="shared" si="49"/>
        <v>53</v>
      </c>
      <c r="Q573" s="11" t="str">
        <f t="shared" si="50"/>
        <v>technology</v>
      </c>
      <c r="R573" s="11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2">
        <f t="shared" si="48"/>
        <v>0</v>
      </c>
      <c r="P574" s="13" t="str">
        <f t="shared" si="49"/>
        <v>n/a</v>
      </c>
      <c r="Q574" s="11" t="str">
        <f t="shared" si="50"/>
        <v>technology</v>
      </c>
      <c r="R574" s="11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2">
        <f t="shared" si="48"/>
        <v>0</v>
      </c>
      <c r="P575" s="13">
        <f t="shared" si="49"/>
        <v>38.444444444444443</v>
      </c>
      <c r="Q575" s="11" t="str">
        <f t="shared" si="50"/>
        <v>technology</v>
      </c>
      <c r="R575" s="11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2">
        <f t="shared" si="48"/>
        <v>1</v>
      </c>
      <c r="P576" s="13">
        <f t="shared" si="49"/>
        <v>20</v>
      </c>
      <c r="Q576" s="11" t="str">
        <f t="shared" si="50"/>
        <v>technology</v>
      </c>
      <c r="R576" s="11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2">
        <f t="shared" si="48"/>
        <v>0</v>
      </c>
      <c r="P577" s="13">
        <f t="shared" si="49"/>
        <v>64.75</v>
      </c>
      <c r="Q577" s="11" t="str">
        <f t="shared" si="50"/>
        <v>technology</v>
      </c>
      <c r="R577" s="11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2">
        <f t="shared" si="48"/>
        <v>0</v>
      </c>
      <c r="P578" s="13">
        <f t="shared" si="49"/>
        <v>1</v>
      </c>
      <c r="Q578" s="11" t="str">
        <f t="shared" si="50"/>
        <v>technology</v>
      </c>
      <c r="R578" s="11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2">
        <f t="shared" ref="O579:O642" si="54">ROUND((E:E/D:D)*100,0)</f>
        <v>0</v>
      </c>
      <c r="P579" s="13">
        <f t="shared" ref="P579:P642" si="55">IF(L579&lt;&gt;0,E579/L579,"n/a")</f>
        <v>10</v>
      </c>
      <c r="Q579" s="11" t="str">
        <f t="shared" ref="Q579:Q642" si="56">LEFT(N579,SEARCH("/",N579,1)-1)</f>
        <v>technology</v>
      </c>
      <c r="R579" s="11" t="str">
        <f t="shared" ref="R579:R642" si="57">RIGHT(N579,LEN(N579)-SEARCH("/",N579))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2">
        <f t="shared" si="54"/>
        <v>0</v>
      </c>
      <c r="P580" s="13">
        <f t="shared" si="55"/>
        <v>2</v>
      </c>
      <c r="Q580" s="11" t="str">
        <f t="shared" si="56"/>
        <v>technology</v>
      </c>
      <c r="R580" s="11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2">
        <f t="shared" si="54"/>
        <v>1</v>
      </c>
      <c r="P581" s="13">
        <f t="shared" si="55"/>
        <v>35</v>
      </c>
      <c r="Q581" s="11" t="str">
        <f t="shared" si="56"/>
        <v>technology</v>
      </c>
      <c r="R581" s="1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2">
        <f t="shared" si="54"/>
        <v>0</v>
      </c>
      <c r="P582" s="13">
        <f t="shared" si="55"/>
        <v>1</v>
      </c>
      <c r="Q582" s="11" t="str">
        <f t="shared" si="56"/>
        <v>technology</v>
      </c>
      <c r="R582" s="11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2">
        <f t="shared" si="54"/>
        <v>0</v>
      </c>
      <c r="P583" s="13" t="str">
        <f t="shared" si="55"/>
        <v>n/a</v>
      </c>
      <c r="Q583" s="11" t="str">
        <f t="shared" si="56"/>
        <v>technology</v>
      </c>
      <c r="R583" s="11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2">
        <f t="shared" si="54"/>
        <v>0</v>
      </c>
      <c r="P584" s="13" t="str">
        <f t="shared" si="55"/>
        <v>n/a</v>
      </c>
      <c r="Q584" s="11" t="str">
        <f t="shared" si="56"/>
        <v>technology</v>
      </c>
      <c r="R584" s="11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2">
        <f t="shared" si="54"/>
        <v>0</v>
      </c>
      <c r="P585" s="13">
        <f t="shared" si="55"/>
        <v>1</v>
      </c>
      <c r="Q585" s="11" t="str">
        <f t="shared" si="56"/>
        <v>technology</v>
      </c>
      <c r="R585" s="11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2">
        <f t="shared" si="54"/>
        <v>1</v>
      </c>
      <c r="P586" s="13">
        <f t="shared" si="55"/>
        <v>5</v>
      </c>
      <c r="Q586" s="11" t="str">
        <f t="shared" si="56"/>
        <v>technology</v>
      </c>
      <c r="R586" s="11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2">
        <f t="shared" si="54"/>
        <v>0</v>
      </c>
      <c r="P587" s="13" t="str">
        <f t="shared" si="55"/>
        <v>n/a</v>
      </c>
      <c r="Q587" s="11" t="str">
        <f t="shared" si="56"/>
        <v>technology</v>
      </c>
      <c r="R587" s="11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2">
        <f t="shared" si="54"/>
        <v>1</v>
      </c>
      <c r="P588" s="13">
        <f t="shared" si="55"/>
        <v>14</v>
      </c>
      <c r="Q588" s="11" t="str">
        <f t="shared" si="56"/>
        <v>technology</v>
      </c>
      <c r="R588" s="11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2">
        <f t="shared" si="54"/>
        <v>9</v>
      </c>
      <c r="P589" s="13">
        <f t="shared" si="55"/>
        <v>389.28571428571428</v>
      </c>
      <c r="Q589" s="11" t="str">
        <f t="shared" si="56"/>
        <v>technology</v>
      </c>
      <c r="R589" s="11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2">
        <f t="shared" si="54"/>
        <v>3</v>
      </c>
      <c r="P590" s="13">
        <f t="shared" si="55"/>
        <v>150.5</v>
      </c>
      <c r="Q590" s="11" t="str">
        <f t="shared" si="56"/>
        <v>technology</v>
      </c>
      <c r="R590" s="11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2">
        <f t="shared" si="54"/>
        <v>0</v>
      </c>
      <c r="P591" s="13">
        <f t="shared" si="55"/>
        <v>1</v>
      </c>
      <c r="Q591" s="11" t="str">
        <f t="shared" si="56"/>
        <v>technology</v>
      </c>
      <c r="R591" s="1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2">
        <f t="shared" si="54"/>
        <v>4</v>
      </c>
      <c r="P592" s="13">
        <f t="shared" si="55"/>
        <v>24.777777777777779</v>
      </c>
      <c r="Q592" s="11" t="str">
        <f t="shared" si="56"/>
        <v>technology</v>
      </c>
      <c r="R592" s="11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2">
        <f t="shared" si="54"/>
        <v>0</v>
      </c>
      <c r="P593" s="13">
        <f t="shared" si="55"/>
        <v>30.5</v>
      </c>
      <c r="Q593" s="11" t="str">
        <f t="shared" si="56"/>
        <v>technology</v>
      </c>
      <c r="R593" s="11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2">
        <f t="shared" si="54"/>
        <v>3</v>
      </c>
      <c r="P594" s="13">
        <f t="shared" si="55"/>
        <v>250</v>
      </c>
      <c r="Q594" s="11" t="str">
        <f t="shared" si="56"/>
        <v>technology</v>
      </c>
      <c r="R594" s="11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2">
        <f t="shared" si="54"/>
        <v>23</v>
      </c>
      <c r="P595" s="13">
        <f t="shared" si="55"/>
        <v>16.428571428571427</v>
      </c>
      <c r="Q595" s="11" t="str">
        <f t="shared" si="56"/>
        <v>technology</v>
      </c>
      <c r="R595" s="11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2">
        <f t="shared" si="54"/>
        <v>0</v>
      </c>
      <c r="P596" s="13">
        <f t="shared" si="55"/>
        <v>13</v>
      </c>
      <c r="Q596" s="11" t="str">
        <f t="shared" si="56"/>
        <v>technology</v>
      </c>
      <c r="R596" s="11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2">
        <f t="shared" si="54"/>
        <v>0</v>
      </c>
      <c r="P597" s="13">
        <f t="shared" si="55"/>
        <v>53.25</v>
      </c>
      <c r="Q597" s="11" t="str">
        <f t="shared" si="56"/>
        <v>technology</v>
      </c>
      <c r="R597" s="11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2">
        <f t="shared" si="54"/>
        <v>0</v>
      </c>
      <c r="P598" s="13">
        <f t="shared" si="55"/>
        <v>3</v>
      </c>
      <c r="Q598" s="11" t="str">
        <f t="shared" si="56"/>
        <v>technology</v>
      </c>
      <c r="R598" s="11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2">
        <f t="shared" si="54"/>
        <v>0</v>
      </c>
      <c r="P599" s="13">
        <f t="shared" si="55"/>
        <v>10</v>
      </c>
      <c r="Q599" s="11" t="str">
        <f t="shared" si="56"/>
        <v>technology</v>
      </c>
      <c r="R599" s="11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2">
        <f t="shared" si="54"/>
        <v>34</v>
      </c>
      <c r="P600" s="13">
        <f t="shared" si="55"/>
        <v>121.42857142857143</v>
      </c>
      <c r="Q600" s="11" t="str">
        <f t="shared" si="56"/>
        <v>technology</v>
      </c>
      <c r="R600" s="11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2">
        <f t="shared" si="54"/>
        <v>0</v>
      </c>
      <c r="P601" s="13">
        <f t="shared" si="55"/>
        <v>15.5</v>
      </c>
      <c r="Q601" s="11" t="str">
        <f t="shared" si="56"/>
        <v>technology</v>
      </c>
      <c r="R601" s="1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2">
        <f t="shared" si="54"/>
        <v>2</v>
      </c>
      <c r="P602" s="13">
        <f t="shared" si="55"/>
        <v>100</v>
      </c>
      <c r="Q602" s="11" t="str">
        <f t="shared" si="56"/>
        <v>technology</v>
      </c>
      <c r="R602" s="11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2">
        <f t="shared" si="54"/>
        <v>1</v>
      </c>
      <c r="P603" s="13">
        <f t="shared" si="55"/>
        <v>23.333333333333332</v>
      </c>
      <c r="Q603" s="11" t="str">
        <f t="shared" si="56"/>
        <v>technology</v>
      </c>
      <c r="R603" s="11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2">
        <f t="shared" si="54"/>
        <v>0</v>
      </c>
      <c r="P604" s="13" t="str">
        <f t="shared" si="55"/>
        <v>n/a</v>
      </c>
      <c r="Q604" s="11" t="str">
        <f t="shared" si="56"/>
        <v>technology</v>
      </c>
      <c r="R604" s="11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2">
        <f t="shared" si="54"/>
        <v>4</v>
      </c>
      <c r="P605" s="13">
        <f t="shared" si="55"/>
        <v>45.386153846153846</v>
      </c>
      <c r="Q605" s="11" t="str">
        <f t="shared" si="56"/>
        <v>technology</v>
      </c>
      <c r="R605" s="11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2">
        <f t="shared" si="54"/>
        <v>0</v>
      </c>
      <c r="P606" s="13" t="str">
        <f t="shared" si="55"/>
        <v>n/a</v>
      </c>
      <c r="Q606" s="11" t="str">
        <f t="shared" si="56"/>
        <v>technology</v>
      </c>
      <c r="R606" s="11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2">
        <f t="shared" si="54"/>
        <v>3</v>
      </c>
      <c r="P607" s="13">
        <f t="shared" si="55"/>
        <v>16.375</v>
      </c>
      <c r="Q607" s="11" t="str">
        <f t="shared" si="56"/>
        <v>technology</v>
      </c>
      <c r="R607" s="11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2">
        <f t="shared" si="54"/>
        <v>0</v>
      </c>
      <c r="P608" s="13">
        <f t="shared" si="55"/>
        <v>10</v>
      </c>
      <c r="Q608" s="11" t="str">
        <f t="shared" si="56"/>
        <v>technology</v>
      </c>
      <c r="R608" s="11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2">
        <f t="shared" si="54"/>
        <v>0</v>
      </c>
      <c r="P609" s="13" t="str">
        <f t="shared" si="55"/>
        <v>n/a</v>
      </c>
      <c r="Q609" s="11" t="str">
        <f t="shared" si="56"/>
        <v>technology</v>
      </c>
      <c r="R609" s="11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2">
        <f t="shared" si="54"/>
        <v>1</v>
      </c>
      <c r="P610" s="13">
        <f t="shared" si="55"/>
        <v>292.2</v>
      </c>
      <c r="Q610" s="11" t="str">
        <f t="shared" si="56"/>
        <v>technology</v>
      </c>
      <c r="R610" s="11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2">
        <f t="shared" si="54"/>
        <v>1</v>
      </c>
      <c r="P611" s="13">
        <f t="shared" si="55"/>
        <v>5</v>
      </c>
      <c r="Q611" s="11" t="str">
        <f t="shared" si="56"/>
        <v>technology</v>
      </c>
      <c r="R611" s="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2">
        <f t="shared" si="54"/>
        <v>0</v>
      </c>
      <c r="P612" s="13" t="str">
        <f t="shared" si="55"/>
        <v>n/a</v>
      </c>
      <c r="Q612" s="11" t="str">
        <f t="shared" si="56"/>
        <v>technology</v>
      </c>
      <c r="R612" s="11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2">
        <f t="shared" si="54"/>
        <v>0</v>
      </c>
      <c r="P613" s="13" t="str">
        <f t="shared" si="55"/>
        <v>n/a</v>
      </c>
      <c r="Q613" s="11" t="str">
        <f t="shared" si="56"/>
        <v>technology</v>
      </c>
      <c r="R613" s="11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2">
        <f t="shared" si="54"/>
        <v>0</v>
      </c>
      <c r="P614" s="13" t="str">
        <f t="shared" si="55"/>
        <v>n/a</v>
      </c>
      <c r="Q614" s="11" t="str">
        <f t="shared" si="56"/>
        <v>technology</v>
      </c>
      <c r="R614" s="11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2">
        <f t="shared" si="54"/>
        <v>21</v>
      </c>
      <c r="P615" s="13">
        <f t="shared" si="55"/>
        <v>105.93388429752066</v>
      </c>
      <c r="Q615" s="11" t="str">
        <f t="shared" si="56"/>
        <v>technology</v>
      </c>
      <c r="R615" s="11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2">
        <f t="shared" si="54"/>
        <v>0</v>
      </c>
      <c r="P616" s="13" t="str">
        <f t="shared" si="55"/>
        <v>n/a</v>
      </c>
      <c r="Q616" s="11" t="str">
        <f t="shared" si="56"/>
        <v>technology</v>
      </c>
      <c r="R616" s="11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2">
        <f t="shared" si="54"/>
        <v>0</v>
      </c>
      <c r="P617" s="13" t="str">
        <f t="shared" si="55"/>
        <v>n/a</v>
      </c>
      <c r="Q617" s="11" t="str">
        <f t="shared" si="56"/>
        <v>technology</v>
      </c>
      <c r="R617" s="11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2">
        <f t="shared" si="54"/>
        <v>0</v>
      </c>
      <c r="P618" s="13" t="str">
        <f t="shared" si="55"/>
        <v>n/a</v>
      </c>
      <c r="Q618" s="11" t="str">
        <f t="shared" si="56"/>
        <v>technology</v>
      </c>
      <c r="R618" s="11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2">
        <f t="shared" si="54"/>
        <v>3</v>
      </c>
      <c r="P619" s="13">
        <f t="shared" si="55"/>
        <v>20</v>
      </c>
      <c r="Q619" s="11" t="str">
        <f t="shared" si="56"/>
        <v>technology</v>
      </c>
      <c r="R619" s="11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2">
        <f t="shared" si="54"/>
        <v>0</v>
      </c>
      <c r="P620" s="13" t="str">
        <f t="shared" si="55"/>
        <v>n/a</v>
      </c>
      <c r="Q620" s="11" t="str">
        <f t="shared" si="56"/>
        <v>technology</v>
      </c>
      <c r="R620" s="11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2">
        <f t="shared" si="54"/>
        <v>0</v>
      </c>
      <c r="P621" s="13">
        <f t="shared" si="55"/>
        <v>1</v>
      </c>
      <c r="Q621" s="11" t="str">
        <f t="shared" si="56"/>
        <v>technology</v>
      </c>
      <c r="R621" s="1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2">
        <f t="shared" si="54"/>
        <v>1</v>
      </c>
      <c r="P622" s="13">
        <f t="shared" si="55"/>
        <v>300</v>
      </c>
      <c r="Q622" s="11" t="str">
        <f t="shared" si="56"/>
        <v>technology</v>
      </c>
      <c r="R622" s="11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2">
        <f t="shared" si="54"/>
        <v>1</v>
      </c>
      <c r="P623" s="13">
        <f t="shared" si="55"/>
        <v>87</v>
      </c>
      <c r="Q623" s="11" t="str">
        <f t="shared" si="56"/>
        <v>technology</v>
      </c>
      <c r="R623" s="11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2">
        <f t="shared" si="54"/>
        <v>6</v>
      </c>
      <c r="P624" s="13">
        <f t="shared" si="55"/>
        <v>37.888888888888886</v>
      </c>
      <c r="Q624" s="11" t="str">
        <f t="shared" si="56"/>
        <v>technology</v>
      </c>
      <c r="R624" s="11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2">
        <f t="shared" si="54"/>
        <v>0</v>
      </c>
      <c r="P625" s="13" t="str">
        <f t="shared" si="55"/>
        <v>n/a</v>
      </c>
      <c r="Q625" s="11" t="str">
        <f t="shared" si="56"/>
        <v>technology</v>
      </c>
      <c r="R625" s="11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2">
        <f t="shared" si="54"/>
        <v>0</v>
      </c>
      <c r="P626" s="13" t="str">
        <f t="shared" si="55"/>
        <v>n/a</v>
      </c>
      <c r="Q626" s="11" t="str">
        <f t="shared" si="56"/>
        <v>technology</v>
      </c>
      <c r="R626" s="11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2">
        <f t="shared" si="54"/>
        <v>0</v>
      </c>
      <c r="P627" s="13" t="str">
        <f t="shared" si="55"/>
        <v>n/a</v>
      </c>
      <c r="Q627" s="11" t="str">
        <f t="shared" si="56"/>
        <v>technology</v>
      </c>
      <c r="R627" s="11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2">
        <f t="shared" si="54"/>
        <v>17</v>
      </c>
      <c r="P628" s="13">
        <f t="shared" si="55"/>
        <v>111.41025641025641</v>
      </c>
      <c r="Q628" s="11" t="str">
        <f t="shared" si="56"/>
        <v>technology</v>
      </c>
      <c r="R628" s="11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2">
        <f t="shared" si="54"/>
        <v>0</v>
      </c>
      <c r="P629" s="13">
        <f t="shared" si="55"/>
        <v>90</v>
      </c>
      <c r="Q629" s="11" t="str">
        <f t="shared" si="56"/>
        <v>technology</v>
      </c>
      <c r="R629" s="11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2">
        <f t="shared" si="54"/>
        <v>0</v>
      </c>
      <c r="P630" s="13" t="str">
        <f t="shared" si="55"/>
        <v>n/a</v>
      </c>
      <c r="Q630" s="11" t="str">
        <f t="shared" si="56"/>
        <v>technology</v>
      </c>
      <c r="R630" s="11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2">
        <f t="shared" si="54"/>
        <v>0</v>
      </c>
      <c r="P631" s="13">
        <f t="shared" si="55"/>
        <v>116.66666666666667</v>
      </c>
      <c r="Q631" s="11" t="str">
        <f t="shared" si="56"/>
        <v>technology</v>
      </c>
      <c r="R631" s="1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2">
        <f t="shared" si="54"/>
        <v>0</v>
      </c>
      <c r="P632" s="13">
        <f t="shared" si="55"/>
        <v>10</v>
      </c>
      <c r="Q632" s="11" t="str">
        <f t="shared" si="56"/>
        <v>technology</v>
      </c>
      <c r="R632" s="11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2">
        <f t="shared" si="54"/>
        <v>1</v>
      </c>
      <c r="P633" s="13">
        <f t="shared" si="55"/>
        <v>76.666666666666671</v>
      </c>
      <c r="Q633" s="11" t="str">
        <f t="shared" si="56"/>
        <v>technology</v>
      </c>
      <c r="R633" s="11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2">
        <f t="shared" si="54"/>
        <v>0</v>
      </c>
      <c r="P634" s="13" t="str">
        <f t="shared" si="55"/>
        <v>n/a</v>
      </c>
      <c r="Q634" s="11" t="str">
        <f t="shared" si="56"/>
        <v>technology</v>
      </c>
      <c r="R634" s="11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2">
        <f t="shared" si="54"/>
        <v>12</v>
      </c>
      <c r="P635" s="13">
        <f t="shared" si="55"/>
        <v>49.8</v>
      </c>
      <c r="Q635" s="11" t="str">
        <f t="shared" si="56"/>
        <v>technology</v>
      </c>
      <c r="R635" s="11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2">
        <f t="shared" si="54"/>
        <v>0</v>
      </c>
      <c r="P636" s="13">
        <f t="shared" si="55"/>
        <v>1</v>
      </c>
      <c r="Q636" s="11" t="str">
        <f t="shared" si="56"/>
        <v>technology</v>
      </c>
      <c r="R636" s="11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2">
        <f t="shared" si="54"/>
        <v>0</v>
      </c>
      <c r="P637" s="13">
        <f t="shared" si="55"/>
        <v>2</v>
      </c>
      <c r="Q637" s="11" t="str">
        <f t="shared" si="56"/>
        <v>technology</v>
      </c>
      <c r="R637" s="11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2">
        <f t="shared" si="54"/>
        <v>0</v>
      </c>
      <c r="P638" s="13">
        <f t="shared" si="55"/>
        <v>4</v>
      </c>
      <c r="Q638" s="11" t="str">
        <f t="shared" si="56"/>
        <v>technology</v>
      </c>
      <c r="R638" s="11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2">
        <f t="shared" si="54"/>
        <v>0</v>
      </c>
      <c r="P639" s="13" t="str">
        <f t="shared" si="55"/>
        <v>n/a</v>
      </c>
      <c r="Q639" s="11" t="str">
        <f t="shared" si="56"/>
        <v>technology</v>
      </c>
      <c r="R639" s="11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2">
        <f t="shared" si="54"/>
        <v>0</v>
      </c>
      <c r="P640" s="13">
        <f t="shared" si="55"/>
        <v>3</v>
      </c>
      <c r="Q640" s="11" t="str">
        <f t="shared" si="56"/>
        <v>technology</v>
      </c>
      <c r="R640" s="11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2">
        <f t="shared" si="54"/>
        <v>0</v>
      </c>
      <c r="P641" s="13">
        <f t="shared" si="55"/>
        <v>1</v>
      </c>
      <c r="Q641" s="11" t="str">
        <f t="shared" si="56"/>
        <v>technology</v>
      </c>
      <c r="R641" s="1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2">
        <f t="shared" si="54"/>
        <v>144</v>
      </c>
      <c r="P642" s="13">
        <f t="shared" si="55"/>
        <v>50.5</v>
      </c>
      <c r="Q642" s="11" t="str">
        <f t="shared" si="56"/>
        <v>technology</v>
      </c>
      <c r="R642" s="11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2">
        <f t="shared" ref="O643:O706" si="60">ROUND((E:E/D:D)*100,0)</f>
        <v>119</v>
      </c>
      <c r="P643" s="13">
        <f t="shared" ref="P643:P706" si="61">IF(L643&lt;&gt;0,E643/L643,"n/a")</f>
        <v>151.31746031746033</v>
      </c>
      <c r="Q643" s="11" t="str">
        <f t="shared" ref="Q643:Q706" si="62">LEFT(N643,SEARCH("/",N643,1)-1)</f>
        <v>technology</v>
      </c>
      <c r="R643" s="11" t="str">
        <f t="shared" ref="R643:R706" si="63">RIGHT(N643,LEN(N643)-SEARCH("/",N643))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2">
        <f t="shared" si="60"/>
        <v>1460</v>
      </c>
      <c r="P644" s="13">
        <f t="shared" si="61"/>
        <v>134.3592456301748</v>
      </c>
      <c r="Q644" s="11" t="str">
        <f t="shared" si="62"/>
        <v>technology</v>
      </c>
      <c r="R644" s="11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2">
        <f t="shared" si="60"/>
        <v>106</v>
      </c>
      <c r="P645" s="13">
        <f t="shared" si="61"/>
        <v>174.02631578947367</v>
      </c>
      <c r="Q645" s="11" t="str">
        <f t="shared" si="62"/>
        <v>technology</v>
      </c>
      <c r="R645" s="11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2">
        <f t="shared" si="60"/>
        <v>300</v>
      </c>
      <c r="P646" s="13">
        <f t="shared" si="61"/>
        <v>73.486268364348675</v>
      </c>
      <c r="Q646" s="11" t="str">
        <f t="shared" si="62"/>
        <v>technology</v>
      </c>
      <c r="R646" s="11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2">
        <f t="shared" si="60"/>
        <v>279</v>
      </c>
      <c r="P647" s="13">
        <f t="shared" si="61"/>
        <v>23.518987341772153</v>
      </c>
      <c r="Q647" s="11" t="str">
        <f t="shared" si="62"/>
        <v>technology</v>
      </c>
      <c r="R647" s="11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2">
        <f t="shared" si="60"/>
        <v>132</v>
      </c>
      <c r="P648" s="13">
        <f t="shared" si="61"/>
        <v>39.074444444444445</v>
      </c>
      <c r="Q648" s="11" t="str">
        <f t="shared" si="62"/>
        <v>technology</v>
      </c>
      <c r="R648" s="11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2">
        <f t="shared" si="60"/>
        <v>107</v>
      </c>
      <c r="P649" s="13">
        <f t="shared" si="61"/>
        <v>125.94117647058823</v>
      </c>
      <c r="Q649" s="11" t="str">
        <f t="shared" si="62"/>
        <v>technology</v>
      </c>
      <c r="R649" s="11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2">
        <f t="shared" si="60"/>
        <v>127</v>
      </c>
      <c r="P650" s="13">
        <f t="shared" si="61"/>
        <v>1644</v>
      </c>
      <c r="Q650" s="11" t="str">
        <f t="shared" si="62"/>
        <v>technology</v>
      </c>
      <c r="R650" s="11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2">
        <f t="shared" si="60"/>
        <v>140</v>
      </c>
      <c r="P651" s="13">
        <f t="shared" si="61"/>
        <v>42.670731707317074</v>
      </c>
      <c r="Q651" s="11" t="str">
        <f t="shared" si="62"/>
        <v>technology</v>
      </c>
      <c r="R651" s="1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2">
        <f t="shared" si="60"/>
        <v>112</v>
      </c>
      <c r="P652" s="13">
        <f t="shared" si="61"/>
        <v>35.125</v>
      </c>
      <c r="Q652" s="11" t="str">
        <f t="shared" si="62"/>
        <v>technology</v>
      </c>
      <c r="R652" s="11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2">
        <f t="shared" si="60"/>
        <v>101</v>
      </c>
      <c r="P653" s="13">
        <f t="shared" si="61"/>
        <v>239.35238095238094</v>
      </c>
      <c r="Q653" s="11" t="str">
        <f t="shared" si="62"/>
        <v>technology</v>
      </c>
      <c r="R653" s="11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2">
        <f t="shared" si="60"/>
        <v>100</v>
      </c>
      <c r="P654" s="13">
        <f t="shared" si="61"/>
        <v>107.64285714285714</v>
      </c>
      <c r="Q654" s="11" t="str">
        <f t="shared" si="62"/>
        <v>technology</v>
      </c>
      <c r="R654" s="11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2">
        <f t="shared" si="60"/>
        <v>141</v>
      </c>
      <c r="P655" s="13">
        <f t="shared" si="61"/>
        <v>95.830623306233065</v>
      </c>
      <c r="Q655" s="11" t="str">
        <f t="shared" si="62"/>
        <v>technology</v>
      </c>
      <c r="R655" s="11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2">
        <f t="shared" si="60"/>
        <v>267</v>
      </c>
      <c r="P656" s="13">
        <f t="shared" si="61"/>
        <v>31.663376110562684</v>
      </c>
      <c r="Q656" s="11" t="str">
        <f t="shared" si="62"/>
        <v>technology</v>
      </c>
      <c r="R656" s="11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2">
        <f t="shared" si="60"/>
        <v>147</v>
      </c>
      <c r="P657" s="13">
        <f t="shared" si="61"/>
        <v>42.886861313868614</v>
      </c>
      <c r="Q657" s="11" t="str">
        <f t="shared" si="62"/>
        <v>technology</v>
      </c>
      <c r="R657" s="11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2">
        <f t="shared" si="60"/>
        <v>214</v>
      </c>
      <c r="P658" s="13">
        <f t="shared" si="61"/>
        <v>122.73563218390805</v>
      </c>
      <c r="Q658" s="11" t="str">
        <f t="shared" si="62"/>
        <v>technology</v>
      </c>
      <c r="R658" s="11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2">
        <f t="shared" si="60"/>
        <v>126</v>
      </c>
      <c r="P659" s="13">
        <f t="shared" si="61"/>
        <v>190.45454545454547</v>
      </c>
      <c r="Q659" s="11" t="str">
        <f t="shared" si="62"/>
        <v>technology</v>
      </c>
      <c r="R659" s="11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2">
        <f t="shared" si="60"/>
        <v>104</v>
      </c>
      <c r="P660" s="13">
        <f t="shared" si="61"/>
        <v>109.33695652173913</v>
      </c>
      <c r="Q660" s="11" t="str">
        <f t="shared" si="62"/>
        <v>technology</v>
      </c>
      <c r="R660" s="11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2">
        <f t="shared" si="60"/>
        <v>101</v>
      </c>
      <c r="P661" s="13">
        <f t="shared" si="61"/>
        <v>143.66666666666666</v>
      </c>
      <c r="Q661" s="11" t="str">
        <f t="shared" si="62"/>
        <v>technology</v>
      </c>
      <c r="R661" s="1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2">
        <f t="shared" si="60"/>
        <v>3</v>
      </c>
      <c r="P662" s="13">
        <f t="shared" si="61"/>
        <v>84.944444444444443</v>
      </c>
      <c r="Q662" s="11" t="str">
        <f t="shared" si="62"/>
        <v>technology</v>
      </c>
      <c r="R662" s="11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2">
        <f t="shared" si="60"/>
        <v>1</v>
      </c>
      <c r="P663" s="13">
        <f t="shared" si="61"/>
        <v>10.555555555555555</v>
      </c>
      <c r="Q663" s="11" t="str">
        <f t="shared" si="62"/>
        <v>technology</v>
      </c>
      <c r="R663" s="11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2">
        <f t="shared" si="60"/>
        <v>0</v>
      </c>
      <c r="P664" s="13">
        <f t="shared" si="61"/>
        <v>39</v>
      </c>
      <c r="Q664" s="11" t="str">
        <f t="shared" si="62"/>
        <v>technology</v>
      </c>
      <c r="R664" s="11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2">
        <f t="shared" si="60"/>
        <v>0</v>
      </c>
      <c r="P665" s="13">
        <f t="shared" si="61"/>
        <v>100</v>
      </c>
      <c r="Q665" s="11" t="str">
        <f t="shared" si="62"/>
        <v>technology</v>
      </c>
      <c r="R665" s="11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2">
        <f t="shared" si="60"/>
        <v>8</v>
      </c>
      <c r="P666" s="13">
        <f t="shared" si="61"/>
        <v>31.172413793103448</v>
      </c>
      <c r="Q666" s="11" t="str">
        <f t="shared" si="62"/>
        <v>technology</v>
      </c>
      <c r="R666" s="11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2">
        <f t="shared" si="60"/>
        <v>19</v>
      </c>
      <c r="P667" s="13">
        <f t="shared" si="61"/>
        <v>155.33333333333334</v>
      </c>
      <c r="Q667" s="11" t="str">
        <f t="shared" si="62"/>
        <v>technology</v>
      </c>
      <c r="R667" s="11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2">
        <f t="shared" si="60"/>
        <v>0</v>
      </c>
      <c r="P668" s="13">
        <f t="shared" si="61"/>
        <v>2</v>
      </c>
      <c r="Q668" s="11" t="str">
        <f t="shared" si="62"/>
        <v>technology</v>
      </c>
      <c r="R668" s="11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2">
        <f t="shared" si="60"/>
        <v>10</v>
      </c>
      <c r="P669" s="13">
        <f t="shared" si="61"/>
        <v>178.92857142857142</v>
      </c>
      <c r="Q669" s="11" t="str">
        <f t="shared" si="62"/>
        <v>technology</v>
      </c>
      <c r="R669" s="11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2">
        <f t="shared" si="60"/>
        <v>5</v>
      </c>
      <c r="P670" s="13">
        <f t="shared" si="61"/>
        <v>27.36</v>
      </c>
      <c r="Q670" s="11" t="str">
        <f t="shared" si="62"/>
        <v>technology</v>
      </c>
      <c r="R670" s="11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2">
        <f t="shared" si="60"/>
        <v>22</v>
      </c>
      <c r="P671" s="13">
        <f t="shared" si="61"/>
        <v>1536.25</v>
      </c>
      <c r="Q671" s="11" t="str">
        <f t="shared" si="62"/>
        <v>technology</v>
      </c>
      <c r="R671" s="1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2">
        <f t="shared" si="60"/>
        <v>29</v>
      </c>
      <c r="P672" s="13">
        <f t="shared" si="61"/>
        <v>84.99677419354839</v>
      </c>
      <c r="Q672" s="11" t="str">
        <f t="shared" si="62"/>
        <v>technology</v>
      </c>
      <c r="R672" s="11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2">
        <f t="shared" si="60"/>
        <v>39</v>
      </c>
      <c r="P673" s="13">
        <f t="shared" si="61"/>
        <v>788.5333333333333</v>
      </c>
      <c r="Q673" s="11" t="str">
        <f t="shared" si="62"/>
        <v>technology</v>
      </c>
      <c r="R673" s="11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2">
        <f t="shared" si="60"/>
        <v>22</v>
      </c>
      <c r="P674" s="13">
        <f t="shared" si="61"/>
        <v>50.29767441860465</v>
      </c>
      <c r="Q674" s="11" t="str">
        <f t="shared" si="62"/>
        <v>technology</v>
      </c>
      <c r="R674" s="11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2">
        <f t="shared" si="60"/>
        <v>0</v>
      </c>
      <c r="P675" s="13">
        <f t="shared" si="61"/>
        <v>68.333333333333329</v>
      </c>
      <c r="Q675" s="11" t="str">
        <f t="shared" si="62"/>
        <v>technology</v>
      </c>
      <c r="R675" s="11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2">
        <f t="shared" si="60"/>
        <v>0</v>
      </c>
      <c r="P676" s="13">
        <f t="shared" si="61"/>
        <v>7.5</v>
      </c>
      <c r="Q676" s="11" t="str">
        <f t="shared" si="62"/>
        <v>technology</v>
      </c>
      <c r="R676" s="11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2">
        <f t="shared" si="60"/>
        <v>15</v>
      </c>
      <c r="P677" s="13">
        <f t="shared" si="61"/>
        <v>34.269230769230766</v>
      </c>
      <c r="Q677" s="11" t="str">
        <f t="shared" si="62"/>
        <v>technology</v>
      </c>
      <c r="R677" s="11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2">
        <f t="shared" si="60"/>
        <v>1</v>
      </c>
      <c r="P678" s="13">
        <f t="shared" si="61"/>
        <v>61.291666666666664</v>
      </c>
      <c r="Q678" s="11" t="str">
        <f t="shared" si="62"/>
        <v>technology</v>
      </c>
      <c r="R678" s="11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2">
        <f t="shared" si="60"/>
        <v>26</v>
      </c>
      <c r="P679" s="13">
        <f t="shared" si="61"/>
        <v>133.25</v>
      </c>
      <c r="Q679" s="11" t="str">
        <f t="shared" si="62"/>
        <v>technology</v>
      </c>
      <c r="R679" s="11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2">
        <f t="shared" si="60"/>
        <v>4</v>
      </c>
      <c r="P680" s="13">
        <f t="shared" si="61"/>
        <v>65.17647058823529</v>
      </c>
      <c r="Q680" s="11" t="str">
        <f t="shared" si="62"/>
        <v>technology</v>
      </c>
      <c r="R680" s="11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2">
        <f t="shared" si="60"/>
        <v>15</v>
      </c>
      <c r="P681" s="13">
        <f t="shared" si="61"/>
        <v>93.90425531914893</v>
      </c>
      <c r="Q681" s="11" t="str">
        <f t="shared" si="62"/>
        <v>technology</v>
      </c>
      <c r="R681" s="1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2">
        <f t="shared" si="60"/>
        <v>26</v>
      </c>
      <c r="P682" s="13">
        <f t="shared" si="61"/>
        <v>150.65116279069767</v>
      </c>
      <c r="Q682" s="11" t="str">
        <f t="shared" si="62"/>
        <v>technology</v>
      </c>
      <c r="R682" s="11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2">
        <f t="shared" si="60"/>
        <v>0</v>
      </c>
      <c r="P683" s="13">
        <f t="shared" si="61"/>
        <v>1</v>
      </c>
      <c r="Q683" s="11" t="str">
        <f t="shared" si="62"/>
        <v>technology</v>
      </c>
      <c r="R683" s="11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2">
        <f t="shared" si="60"/>
        <v>0</v>
      </c>
      <c r="P684" s="13">
        <f t="shared" si="61"/>
        <v>13.25</v>
      </c>
      <c r="Q684" s="11" t="str">
        <f t="shared" si="62"/>
        <v>technology</v>
      </c>
      <c r="R684" s="11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2">
        <f t="shared" si="60"/>
        <v>1</v>
      </c>
      <c r="P685" s="13">
        <f t="shared" si="61"/>
        <v>99.333333333333329</v>
      </c>
      <c r="Q685" s="11" t="str">
        <f t="shared" si="62"/>
        <v>technology</v>
      </c>
      <c r="R685" s="11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2">
        <f t="shared" si="60"/>
        <v>7</v>
      </c>
      <c r="P686" s="13">
        <f t="shared" si="61"/>
        <v>177.39259259259259</v>
      </c>
      <c r="Q686" s="11" t="str">
        <f t="shared" si="62"/>
        <v>technology</v>
      </c>
      <c r="R686" s="11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2">
        <f t="shared" si="60"/>
        <v>28</v>
      </c>
      <c r="P687" s="13">
        <f t="shared" si="61"/>
        <v>55.3</v>
      </c>
      <c r="Q687" s="11" t="str">
        <f t="shared" si="62"/>
        <v>technology</v>
      </c>
      <c r="R687" s="11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2">
        <f t="shared" si="60"/>
        <v>0</v>
      </c>
      <c r="P688" s="13" t="str">
        <f t="shared" si="61"/>
        <v>n/a</v>
      </c>
      <c r="Q688" s="11" t="str">
        <f t="shared" si="62"/>
        <v>technology</v>
      </c>
      <c r="R688" s="11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2">
        <f t="shared" si="60"/>
        <v>4</v>
      </c>
      <c r="P689" s="13">
        <f t="shared" si="61"/>
        <v>591.66666666666663</v>
      </c>
      <c r="Q689" s="11" t="str">
        <f t="shared" si="62"/>
        <v>technology</v>
      </c>
      <c r="R689" s="11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2">
        <f t="shared" si="60"/>
        <v>73</v>
      </c>
      <c r="P690" s="13">
        <f t="shared" si="61"/>
        <v>405.5</v>
      </c>
      <c r="Q690" s="11" t="str">
        <f t="shared" si="62"/>
        <v>technology</v>
      </c>
      <c r="R690" s="11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2">
        <f t="shared" si="60"/>
        <v>58</v>
      </c>
      <c r="P691" s="13">
        <f t="shared" si="61"/>
        <v>343.14732142857144</v>
      </c>
      <c r="Q691" s="11" t="str">
        <f t="shared" si="62"/>
        <v>technology</v>
      </c>
      <c r="R691" s="1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2">
        <f t="shared" si="60"/>
        <v>12</v>
      </c>
      <c r="P692" s="13">
        <f t="shared" si="61"/>
        <v>72.588235294117652</v>
      </c>
      <c r="Q692" s="11" t="str">
        <f t="shared" si="62"/>
        <v>technology</v>
      </c>
      <c r="R692" s="11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2">
        <f t="shared" si="60"/>
        <v>1</v>
      </c>
      <c r="P693" s="13">
        <f t="shared" si="61"/>
        <v>26</v>
      </c>
      <c r="Q693" s="11" t="str">
        <f t="shared" si="62"/>
        <v>technology</v>
      </c>
      <c r="R693" s="11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2">
        <f t="shared" si="60"/>
        <v>7</v>
      </c>
      <c r="P694" s="13">
        <f t="shared" si="61"/>
        <v>6.4975124378109452</v>
      </c>
      <c r="Q694" s="11" t="str">
        <f t="shared" si="62"/>
        <v>technology</v>
      </c>
      <c r="R694" s="11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2">
        <f t="shared" si="60"/>
        <v>35</v>
      </c>
      <c r="P695" s="13">
        <f t="shared" si="61"/>
        <v>119.38513513513513</v>
      </c>
      <c r="Q695" s="11" t="str">
        <f t="shared" si="62"/>
        <v>technology</v>
      </c>
      <c r="R695" s="11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2">
        <f t="shared" si="60"/>
        <v>0</v>
      </c>
      <c r="P696" s="13">
        <f t="shared" si="61"/>
        <v>84.285714285714292</v>
      </c>
      <c r="Q696" s="11" t="str">
        <f t="shared" si="62"/>
        <v>technology</v>
      </c>
      <c r="R696" s="11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2">
        <f t="shared" si="60"/>
        <v>1</v>
      </c>
      <c r="P697" s="13">
        <f t="shared" si="61"/>
        <v>90.857142857142861</v>
      </c>
      <c r="Q697" s="11" t="str">
        <f t="shared" si="62"/>
        <v>technology</v>
      </c>
      <c r="R697" s="11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2">
        <f t="shared" si="60"/>
        <v>0</v>
      </c>
      <c r="P698" s="13">
        <f t="shared" si="61"/>
        <v>1</v>
      </c>
      <c r="Q698" s="11" t="str">
        <f t="shared" si="62"/>
        <v>technology</v>
      </c>
      <c r="R698" s="11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2">
        <f t="shared" si="60"/>
        <v>46</v>
      </c>
      <c r="P699" s="13">
        <f t="shared" si="61"/>
        <v>20.342105263157894</v>
      </c>
      <c r="Q699" s="11" t="str">
        <f t="shared" si="62"/>
        <v>technology</v>
      </c>
      <c r="R699" s="11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2">
        <f t="shared" si="60"/>
        <v>15</v>
      </c>
      <c r="P700" s="13">
        <f t="shared" si="61"/>
        <v>530.68965517241384</v>
      </c>
      <c r="Q700" s="11" t="str">
        <f t="shared" si="62"/>
        <v>technology</v>
      </c>
      <c r="R700" s="11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2">
        <f t="shared" si="60"/>
        <v>82</v>
      </c>
      <c r="P701" s="13">
        <f t="shared" si="61"/>
        <v>120.39184269662923</v>
      </c>
      <c r="Q701" s="11" t="str">
        <f t="shared" si="62"/>
        <v>technology</v>
      </c>
      <c r="R701" s="1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2">
        <f t="shared" si="60"/>
        <v>3</v>
      </c>
      <c r="P702" s="13">
        <f t="shared" si="61"/>
        <v>13</v>
      </c>
      <c r="Q702" s="11" t="str">
        <f t="shared" si="62"/>
        <v>technology</v>
      </c>
      <c r="R702" s="11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2">
        <f t="shared" si="60"/>
        <v>27</v>
      </c>
      <c r="P703" s="13">
        <f t="shared" si="61"/>
        <v>291.33333333333331</v>
      </c>
      <c r="Q703" s="11" t="str">
        <f t="shared" si="62"/>
        <v>technology</v>
      </c>
      <c r="R703" s="11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2">
        <f t="shared" si="60"/>
        <v>31</v>
      </c>
      <c r="P704" s="13">
        <f t="shared" si="61"/>
        <v>124.9191891891892</v>
      </c>
      <c r="Q704" s="11" t="str">
        <f t="shared" si="62"/>
        <v>technology</v>
      </c>
      <c r="R704" s="11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2">
        <f t="shared" si="60"/>
        <v>6</v>
      </c>
      <c r="P705" s="13">
        <f t="shared" si="61"/>
        <v>119.57142857142857</v>
      </c>
      <c r="Q705" s="11" t="str">
        <f t="shared" si="62"/>
        <v>technology</v>
      </c>
      <c r="R705" s="11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2">
        <f t="shared" si="60"/>
        <v>1</v>
      </c>
      <c r="P706" s="13">
        <f t="shared" si="61"/>
        <v>120.25</v>
      </c>
      <c r="Q706" s="11" t="str">
        <f t="shared" si="62"/>
        <v>technology</v>
      </c>
      <c r="R706" s="11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2">
        <f t="shared" ref="O707:O770" si="66">ROUND((E:E/D:D)*100,0)</f>
        <v>1</v>
      </c>
      <c r="P707" s="13">
        <f t="shared" ref="P707:P770" si="67">IF(L707&lt;&gt;0,E707/L707,"n/a")</f>
        <v>195.4</v>
      </c>
      <c r="Q707" s="11" t="str">
        <f t="shared" ref="Q707:Q770" si="68">LEFT(N707,SEARCH("/",N707,1)-1)</f>
        <v>technology</v>
      </c>
      <c r="R707" s="11" t="str">
        <f t="shared" ref="R707:R770" si="69">RIGHT(N707,LEN(N707)-SEARCH("/",N707))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2">
        <f t="shared" si="66"/>
        <v>0</v>
      </c>
      <c r="P708" s="13" t="str">
        <f t="shared" si="67"/>
        <v>n/a</v>
      </c>
      <c r="Q708" s="11" t="str">
        <f t="shared" si="68"/>
        <v>technology</v>
      </c>
      <c r="R708" s="11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2">
        <f t="shared" si="66"/>
        <v>79</v>
      </c>
      <c r="P709" s="13">
        <f t="shared" si="67"/>
        <v>117.69868421052631</v>
      </c>
      <c r="Q709" s="11" t="str">
        <f t="shared" si="68"/>
        <v>technology</v>
      </c>
      <c r="R709" s="11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2">
        <f t="shared" si="66"/>
        <v>22</v>
      </c>
      <c r="P710" s="13">
        <f t="shared" si="67"/>
        <v>23.948509485094849</v>
      </c>
      <c r="Q710" s="11" t="str">
        <f t="shared" si="68"/>
        <v>technology</v>
      </c>
      <c r="R710" s="11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2">
        <f t="shared" si="66"/>
        <v>0</v>
      </c>
      <c r="P711" s="13">
        <f t="shared" si="67"/>
        <v>30.5</v>
      </c>
      <c r="Q711" s="11" t="str">
        <f t="shared" si="68"/>
        <v>technology</v>
      </c>
      <c r="R711" s="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2">
        <f t="shared" si="66"/>
        <v>0</v>
      </c>
      <c r="P712" s="13" t="str">
        <f t="shared" si="67"/>
        <v>n/a</v>
      </c>
      <c r="Q712" s="11" t="str">
        <f t="shared" si="68"/>
        <v>technology</v>
      </c>
      <c r="R712" s="11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2">
        <f t="shared" si="66"/>
        <v>34</v>
      </c>
      <c r="P713" s="13">
        <f t="shared" si="67"/>
        <v>99.973372781065095</v>
      </c>
      <c r="Q713" s="11" t="str">
        <f t="shared" si="68"/>
        <v>technology</v>
      </c>
      <c r="R713" s="11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2">
        <f t="shared" si="66"/>
        <v>0</v>
      </c>
      <c r="P714" s="13">
        <f t="shared" si="67"/>
        <v>26.25</v>
      </c>
      <c r="Q714" s="11" t="str">
        <f t="shared" si="68"/>
        <v>technology</v>
      </c>
      <c r="R714" s="11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2">
        <f t="shared" si="66"/>
        <v>1</v>
      </c>
      <c r="P715" s="13">
        <f t="shared" si="67"/>
        <v>199</v>
      </c>
      <c r="Q715" s="11" t="str">
        <f t="shared" si="68"/>
        <v>technology</v>
      </c>
      <c r="R715" s="11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2">
        <f t="shared" si="66"/>
        <v>15</v>
      </c>
      <c r="P716" s="13">
        <f t="shared" si="67"/>
        <v>80.321428571428569</v>
      </c>
      <c r="Q716" s="11" t="str">
        <f t="shared" si="68"/>
        <v>technology</v>
      </c>
      <c r="R716" s="11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2">
        <f t="shared" si="66"/>
        <v>5</v>
      </c>
      <c r="P717" s="13">
        <f t="shared" si="67"/>
        <v>115.75</v>
      </c>
      <c r="Q717" s="11" t="str">
        <f t="shared" si="68"/>
        <v>technology</v>
      </c>
      <c r="R717" s="11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2">
        <f t="shared" si="66"/>
        <v>10</v>
      </c>
      <c r="P718" s="13">
        <f t="shared" si="67"/>
        <v>44.6875</v>
      </c>
      <c r="Q718" s="11" t="str">
        <f t="shared" si="68"/>
        <v>technology</v>
      </c>
      <c r="R718" s="11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2">
        <f t="shared" si="66"/>
        <v>0</v>
      </c>
      <c r="P719" s="13">
        <f t="shared" si="67"/>
        <v>76.25</v>
      </c>
      <c r="Q719" s="11" t="str">
        <f t="shared" si="68"/>
        <v>technology</v>
      </c>
      <c r="R719" s="11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2">
        <f t="shared" si="66"/>
        <v>1</v>
      </c>
      <c r="P720" s="13">
        <f t="shared" si="67"/>
        <v>22.5</v>
      </c>
      <c r="Q720" s="11" t="str">
        <f t="shared" si="68"/>
        <v>technology</v>
      </c>
      <c r="R720" s="11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2">
        <f t="shared" si="66"/>
        <v>1</v>
      </c>
      <c r="P721" s="13">
        <f t="shared" si="67"/>
        <v>19.399999999999999</v>
      </c>
      <c r="Q721" s="11" t="str">
        <f t="shared" si="68"/>
        <v>technology</v>
      </c>
      <c r="R721" s="1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2">
        <f t="shared" si="66"/>
        <v>144</v>
      </c>
      <c r="P722" s="13">
        <f t="shared" si="67"/>
        <v>66.707317073170728</v>
      </c>
      <c r="Q722" s="11" t="str">
        <f t="shared" si="68"/>
        <v>publishing</v>
      </c>
      <c r="R722" s="11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2">
        <f t="shared" si="66"/>
        <v>122</v>
      </c>
      <c r="P723" s="13">
        <f t="shared" si="67"/>
        <v>84.142857142857139</v>
      </c>
      <c r="Q723" s="11" t="str">
        <f t="shared" si="68"/>
        <v>publishing</v>
      </c>
      <c r="R723" s="11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2">
        <f t="shared" si="66"/>
        <v>132</v>
      </c>
      <c r="P724" s="13">
        <f t="shared" si="67"/>
        <v>215.72549019607843</v>
      </c>
      <c r="Q724" s="11" t="str">
        <f t="shared" si="68"/>
        <v>publishing</v>
      </c>
      <c r="R724" s="11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2">
        <f t="shared" si="66"/>
        <v>109</v>
      </c>
      <c r="P725" s="13">
        <f t="shared" si="67"/>
        <v>54.69</v>
      </c>
      <c r="Q725" s="11" t="str">
        <f t="shared" si="68"/>
        <v>publishing</v>
      </c>
      <c r="R725" s="11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2">
        <f t="shared" si="66"/>
        <v>105</v>
      </c>
      <c r="P726" s="13">
        <f t="shared" si="67"/>
        <v>51.62944055944056</v>
      </c>
      <c r="Q726" s="11" t="str">
        <f t="shared" si="68"/>
        <v>publishing</v>
      </c>
      <c r="R726" s="11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2">
        <f t="shared" si="66"/>
        <v>100</v>
      </c>
      <c r="P727" s="13">
        <f t="shared" si="67"/>
        <v>143.35714285714286</v>
      </c>
      <c r="Q727" s="11" t="str">
        <f t="shared" si="68"/>
        <v>publishing</v>
      </c>
      <c r="R727" s="11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2">
        <f t="shared" si="66"/>
        <v>101</v>
      </c>
      <c r="P728" s="13">
        <f t="shared" si="67"/>
        <v>72.428571428571431</v>
      </c>
      <c r="Q728" s="11" t="str">
        <f t="shared" si="68"/>
        <v>publishing</v>
      </c>
      <c r="R728" s="11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2">
        <f t="shared" si="66"/>
        <v>156</v>
      </c>
      <c r="P729" s="13">
        <f t="shared" si="67"/>
        <v>36.530201342281877</v>
      </c>
      <c r="Q729" s="11" t="str">
        <f t="shared" si="68"/>
        <v>publishing</v>
      </c>
      <c r="R729" s="11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2">
        <f t="shared" si="66"/>
        <v>106</v>
      </c>
      <c r="P730" s="13">
        <f t="shared" si="67"/>
        <v>60.903461538461535</v>
      </c>
      <c r="Q730" s="11" t="str">
        <f t="shared" si="68"/>
        <v>publishing</v>
      </c>
      <c r="R730" s="11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2">
        <f t="shared" si="66"/>
        <v>131</v>
      </c>
      <c r="P731" s="13">
        <f t="shared" si="67"/>
        <v>43.55</v>
      </c>
      <c r="Q731" s="11" t="str">
        <f t="shared" si="68"/>
        <v>publishing</v>
      </c>
      <c r="R731" s="1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2">
        <f t="shared" si="66"/>
        <v>132</v>
      </c>
      <c r="P732" s="13">
        <f t="shared" si="67"/>
        <v>99.766037735849054</v>
      </c>
      <c r="Q732" s="11" t="str">
        <f t="shared" si="68"/>
        <v>publishing</v>
      </c>
      <c r="R732" s="11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2">
        <f t="shared" si="66"/>
        <v>126</v>
      </c>
      <c r="P733" s="13">
        <f t="shared" si="67"/>
        <v>88.732394366197184</v>
      </c>
      <c r="Q733" s="11" t="str">
        <f t="shared" si="68"/>
        <v>publishing</v>
      </c>
      <c r="R733" s="11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2">
        <f t="shared" si="66"/>
        <v>160</v>
      </c>
      <c r="P734" s="13">
        <f t="shared" si="67"/>
        <v>4.9230769230769234</v>
      </c>
      <c r="Q734" s="11" t="str">
        <f t="shared" si="68"/>
        <v>publishing</v>
      </c>
      <c r="R734" s="11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2">
        <f t="shared" si="66"/>
        <v>120</v>
      </c>
      <c r="P735" s="13">
        <f t="shared" si="67"/>
        <v>17.822485207100591</v>
      </c>
      <c r="Q735" s="11" t="str">
        <f t="shared" si="68"/>
        <v>publishing</v>
      </c>
      <c r="R735" s="11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2">
        <f t="shared" si="66"/>
        <v>126</v>
      </c>
      <c r="P736" s="13">
        <f t="shared" si="67"/>
        <v>187.19298245614036</v>
      </c>
      <c r="Q736" s="11" t="str">
        <f t="shared" si="68"/>
        <v>publishing</v>
      </c>
      <c r="R736" s="11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2">
        <f t="shared" si="66"/>
        <v>114</v>
      </c>
      <c r="P737" s="13">
        <f t="shared" si="67"/>
        <v>234.80786026200875</v>
      </c>
      <c r="Q737" s="11" t="str">
        <f t="shared" si="68"/>
        <v>publishing</v>
      </c>
      <c r="R737" s="11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2">
        <f t="shared" si="66"/>
        <v>315</v>
      </c>
      <c r="P738" s="13">
        <f t="shared" si="67"/>
        <v>105.04629629629629</v>
      </c>
      <c r="Q738" s="11" t="str">
        <f t="shared" si="68"/>
        <v>publishing</v>
      </c>
      <c r="R738" s="11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2">
        <f t="shared" si="66"/>
        <v>122</v>
      </c>
      <c r="P739" s="13">
        <f t="shared" si="67"/>
        <v>56.666666666666664</v>
      </c>
      <c r="Q739" s="11" t="str">
        <f t="shared" si="68"/>
        <v>publishing</v>
      </c>
      <c r="R739" s="11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2">
        <f t="shared" si="66"/>
        <v>107</v>
      </c>
      <c r="P740" s="13">
        <f t="shared" si="67"/>
        <v>39.048780487804876</v>
      </c>
      <c r="Q740" s="11" t="str">
        <f t="shared" si="68"/>
        <v>publishing</v>
      </c>
      <c r="R740" s="11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2">
        <f t="shared" si="66"/>
        <v>158</v>
      </c>
      <c r="P741" s="13">
        <f t="shared" si="67"/>
        <v>68.345323741007192</v>
      </c>
      <c r="Q741" s="11" t="str">
        <f t="shared" si="68"/>
        <v>publishing</v>
      </c>
      <c r="R741" s="1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2">
        <f t="shared" si="66"/>
        <v>107</v>
      </c>
      <c r="P742" s="13">
        <f t="shared" si="67"/>
        <v>169.57894736842104</v>
      </c>
      <c r="Q742" s="11" t="str">
        <f t="shared" si="68"/>
        <v>publishing</v>
      </c>
      <c r="R742" s="11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2">
        <f t="shared" si="66"/>
        <v>102</v>
      </c>
      <c r="P743" s="13">
        <f t="shared" si="67"/>
        <v>141.42340425531913</v>
      </c>
      <c r="Q743" s="11" t="str">
        <f t="shared" si="68"/>
        <v>publishing</v>
      </c>
      <c r="R743" s="11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2">
        <f t="shared" si="66"/>
        <v>111</v>
      </c>
      <c r="P744" s="13">
        <f t="shared" si="67"/>
        <v>67.391304347826093</v>
      </c>
      <c r="Q744" s="11" t="str">
        <f t="shared" si="68"/>
        <v>publishing</v>
      </c>
      <c r="R744" s="11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2">
        <f t="shared" si="66"/>
        <v>148</v>
      </c>
      <c r="P745" s="13">
        <f t="shared" si="67"/>
        <v>54.266666666666666</v>
      </c>
      <c r="Q745" s="11" t="str">
        <f t="shared" si="68"/>
        <v>publishing</v>
      </c>
      <c r="R745" s="11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2">
        <f t="shared" si="66"/>
        <v>102</v>
      </c>
      <c r="P746" s="13">
        <f t="shared" si="67"/>
        <v>82.516129032258064</v>
      </c>
      <c r="Q746" s="11" t="str">
        <f t="shared" si="68"/>
        <v>publishing</v>
      </c>
      <c r="R746" s="11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2">
        <f t="shared" si="66"/>
        <v>179</v>
      </c>
      <c r="P747" s="13">
        <f t="shared" si="67"/>
        <v>53.729729729729726</v>
      </c>
      <c r="Q747" s="11" t="str">
        <f t="shared" si="68"/>
        <v>publishing</v>
      </c>
      <c r="R747" s="11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2">
        <f t="shared" si="66"/>
        <v>111</v>
      </c>
      <c r="P748" s="13">
        <f t="shared" si="67"/>
        <v>34.206185567010309</v>
      </c>
      <c r="Q748" s="11" t="str">
        <f t="shared" si="68"/>
        <v>publishing</v>
      </c>
      <c r="R748" s="11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2">
        <f t="shared" si="66"/>
        <v>100</v>
      </c>
      <c r="P749" s="13">
        <f t="shared" si="67"/>
        <v>127.32727272727273</v>
      </c>
      <c r="Q749" s="11" t="str">
        <f t="shared" si="68"/>
        <v>publishing</v>
      </c>
      <c r="R749" s="11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2">
        <f t="shared" si="66"/>
        <v>100</v>
      </c>
      <c r="P750" s="13">
        <f t="shared" si="67"/>
        <v>45.56818181818182</v>
      </c>
      <c r="Q750" s="11" t="str">
        <f t="shared" si="68"/>
        <v>publishing</v>
      </c>
      <c r="R750" s="11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2">
        <f t="shared" si="66"/>
        <v>106</v>
      </c>
      <c r="P751" s="13">
        <f t="shared" si="67"/>
        <v>95.963636363636368</v>
      </c>
      <c r="Q751" s="11" t="str">
        <f t="shared" si="68"/>
        <v>publishing</v>
      </c>
      <c r="R751" s="1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2">
        <f t="shared" si="66"/>
        <v>103</v>
      </c>
      <c r="P752" s="13">
        <f t="shared" si="67"/>
        <v>77.271186440677965</v>
      </c>
      <c r="Q752" s="11" t="str">
        <f t="shared" si="68"/>
        <v>publishing</v>
      </c>
      <c r="R752" s="11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2">
        <f t="shared" si="66"/>
        <v>119</v>
      </c>
      <c r="P753" s="13">
        <f t="shared" si="67"/>
        <v>57.338709677419352</v>
      </c>
      <c r="Q753" s="11" t="str">
        <f t="shared" si="68"/>
        <v>publishing</v>
      </c>
      <c r="R753" s="11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2">
        <f t="shared" si="66"/>
        <v>112</v>
      </c>
      <c r="P754" s="13">
        <f t="shared" si="67"/>
        <v>53.19047619047619</v>
      </c>
      <c r="Q754" s="11" t="str">
        <f t="shared" si="68"/>
        <v>publishing</v>
      </c>
      <c r="R754" s="11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2">
        <f t="shared" si="66"/>
        <v>128</v>
      </c>
      <c r="P755" s="13">
        <f t="shared" si="67"/>
        <v>492.30769230769232</v>
      </c>
      <c r="Q755" s="11" t="str">
        <f t="shared" si="68"/>
        <v>publishing</v>
      </c>
      <c r="R755" s="11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2">
        <f t="shared" si="66"/>
        <v>104</v>
      </c>
      <c r="P756" s="13">
        <f t="shared" si="67"/>
        <v>42.346938775510203</v>
      </c>
      <c r="Q756" s="11" t="str">
        <f t="shared" si="68"/>
        <v>publishing</v>
      </c>
      <c r="R756" s="11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2">
        <f t="shared" si="66"/>
        <v>102</v>
      </c>
      <c r="P757" s="13">
        <f t="shared" si="67"/>
        <v>37.466029411764708</v>
      </c>
      <c r="Q757" s="11" t="str">
        <f t="shared" si="68"/>
        <v>publishing</v>
      </c>
      <c r="R757" s="11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2">
        <f t="shared" si="66"/>
        <v>118</v>
      </c>
      <c r="P758" s="13">
        <f t="shared" si="67"/>
        <v>37.454545454545453</v>
      </c>
      <c r="Q758" s="11" t="str">
        <f t="shared" si="68"/>
        <v>publishing</v>
      </c>
      <c r="R758" s="11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2">
        <f t="shared" si="66"/>
        <v>238</v>
      </c>
      <c r="P759" s="13">
        <f t="shared" si="67"/>
        <v>33.055555555555557</v>
      </c>
      <c r="Q759" s="11" t="str">
        <f t="shared" si="68"/>
        <v>publishing</v>
      </c>
      <c r="R759" s="11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2">
        <f t="shared" si="66"/>
        <v>102</v>
      </c>
      <c r="P760" s="13">
        <f t="shared" si="67"/>
        <v>134.21052631578948</v>
      </c>
      <c r="Q760" s="11" t="str">
        <f t="shared" si="68"/>
        <v>publishing</v>
      </c>
      <c r="R760" s="11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2">
        <f t="shared" si="66"/>
        <v>102</v>
      </c>
      <c r="P761" s="13">
        <f t="shared" si="67"/>
        <v>51.474747474747474</v>
      </c>
      <c r="Q761" s="11" t="str">
        <f t="shared" si="68"/>
        <v>publishing</v>
      </c>
      <c r="R761" s="1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2">
        <f t="shared" si="66"/>
        <v>0</v>
      </c>
      <c r="P762" s="13" t="str">
        <f t="shared" si="67"/>
        <v>n/a</v>
      </c>
      <c r="Q762" s="11" t="str">
        <f t="shared" si="68"/>
        <v>publishing</v>
      </c>
      <c r="R762" s="11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2">
        <f t="shared" si="66"/>
        <v>5</v>
      </c>
      <c r="P763" s="13">
        <f t="shared" si="67"/>
        <v>39.166666666666664</v>
      </c>
      <c r="Q763" s="11" t="str">
        <f t="shared" si="68"/>
        <v>publishing</v>
      </c>
      <c r="R763" s="11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2">
        <f t="shared" si="66"/>
        <v>0</v>
      </c>
      <c r="P764" s="13" t="str">
        <f t="shared" si="67"/>
        <v>n/a</v>
      </c>
      <c r="Q764" s="11" t="str">
        <f t="shared" si="68"/>
        <v>publishing</v>
      </c>
      <c r="R764" s="11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2">
        <f t="shared" si="66"/>
        <v>0</v>
      </c>
      <c r="P765" s="13">
        <f t="shared" si="67"/>
        <v>5</v>
      </c>
      <c r="Q765" s="11" t="str">
        <f t="shared" si="68"/>
        <v>publishing</v>
      </c>
      <c r="R765" s="11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2">
        <f t="shared" si="66"/>
        <v>0</v>
      </c>
      <c r="P766" s="13" t="str">
        <f t="shared" si="67"/>
        <v>n/a</v>
      </c>
      <c r="Q766" s="11" t="str">
        <f t="shared" si="68"/>
        <v>publishing</v>
      </c>
      <c r="R766" s="11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2">
        <f t="shared" si="66"/>
        <v>36</v>
      </c>
      <c r="P767" s="13">
        <f t="shared" si="67"/>
        <v>57.295454545454547</v>
      </c>
      <c r="Q767" s="11" t="str">
        <f t="shared" si="68"/>
        <v>publishing</v>
      </c>
      <c r="R767" s="11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2">
        <f t="shared" si="66"/>
        <v>0</v>
      </c>
      <c r="P768" s="13" t="str">
        <f t="shared" si="67"/>
        <v>n/a</v>
      </c>
      <c r="Q768" s="11" t="str">
        <f t="shared" si="68"/>
        <v>publishing</v>
      </c>
      <c r="R768" s="11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2">
        <f t="shared" si="66"/>
        <v>4</v>
      </c>
      <c r="P769" s="13">
        <f t="shared" si="67"/>
        <v>59</v>
      </c>
      <c r="Q769" s="11" t="str">
        <f t="shared" si="68"/>
        <v>publishing</v>
      </c>
      <c r="R769" s="11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2">
        <f t="shared" si="66"/>
        <v>0</v>
      </c>
      <c r="P770" s="13" t="str">
        <f t="shared" si="67"/>
        <v>n/a</v>
      </c>
      <c r="Q770" s="11" t="str">
        <f t="shared" si="68"/>
        <v>publishing</v>
      </c>
      <c r="R770" s="11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2">
        <f t="shared" ref="O771:O834" si="72">ROUND((E:E/D:D)*100,0)</f>
        <v>41</v>
      </c>
      <c r="P771" s="13">
        <f t="shared" ref="P771:P834" si="73">IF(L771&lt;&gt;0,E771/L771,"n/a")</f>
        <v>31.846153846153847</v>
      </c>
      <c r="Q771" s="11" t="str">
        <f t="shared" ref="Q771:Q834" si="74">LEFT(N771,SEARCH("/",N771,1)-1)</f>
        <v>publishing</v>
      </c>
      <c r="R771" s="11" t="str">
        <f t="shared" ref="R771:R834" si="75">RIGHT(N771,LEN(N771)-SEARCH("/",N771))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2">
        <f t="shared" si="72"/>
        <v>0</v>
      </c>
      <c r="P772" s="13" t="str">
        <f t="shared" si="73"/>
        <v>n/a</v>
      </c>
      <c r="Q772" s="11" t="str">
        <f t="shared" si="74"/>
        <v>publishing</v>
      </c>
      <c r="R772" s="11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2">
        <f t="shared" si="72"/>
        <v>0</v>
      </c>
      <c r="P773" s="13">
        <f t="shared" si="73"/>
        <v>10</v>
      </c>
      <c r="Q773" s="11" t="str">
        <f t="shared" si="74"/>
        <v>publishing</v>
      </c>
      <c r="R773" s="11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2">
        <f t="shared" si="72"/>
        <v>3</v>
      </c>
      <c r="P774" s="13">
        <f t="shared" si="73"/>
        <v>50</v>
      </c>
      <c r="Q774" s="11" t="str">
        <f t="shared" si="74"/>
        <v>publishing</v>
      </c>
      <c r="R774" s="11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2">
        <f t="shared" si="72"/>
        <v>1</v>
      </c>
      <c r="P775" s="13">
        <f t="shared" si="73"/>
        <v>16</v>
      </c>
      <c r="Q775" s="11" t="str">
        <f t="shared" si="74"/>
        <v>publishing</v>
      </c>
      <c r="R775" s="11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2">
        <f t="shared" si="72"/>
        <v>70</v>
      </c>
      <c r="P776" s="13">
        <f t="shared" si="73"/>
        <v>39</v>
      </c>
      <c r="Q776" s="11" t="str">
        <f t="shared" si="74"/>
        <v>publishing</v>
      </c>
      <c r="R776" s="11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2">
        <f t="shared" si="72"/>
        <v>2</v>
      </c>
      <c r="P777" s="13">
        <f t="shared" si="73"/>
        <v>34</v>
      </c>
      <c r="Q777" s="11" t="str">
        <f t="shared" si="74"/>
        <v>publishing</v>
      </c>
      <c r="R777" s="11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2">
        <f t="shared" si="72"/>
        <v>51</v>
      </c>
      <c r="P778" s="13">
        <f t="shared" si="73"/>
        <v>63.122807017543863</v>
      </c>
      <c r="Q778" s="11" t="str">
        <f t="shared" si="74"/>
        <v>publishing</v>
      </c>
      <c r="R778" s="11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2">
        <f t="shared" si="72"/>
        <v>1</v>
      </c>
      <c r="P779" s="13">
        <f t="shared" si="73"/>
        <v>7</v>
      </c>
      <c r="Q779" s="11" t="str">
        <f t="shared" si="74"/>
        <v>publishing</v>
      </c>
      <c r="R779" s="11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2">
        <f t="shared" si="72"/>
        <v>0</v>
      </c>
      <c r="P780" s="13">
        <f t="shared" si="73"/>
        <v>2</v>
      </c>
      <c r="Q780" s="11" t="str">
        <f t="shared" si="74"/>
        <v>publishing</v>
      </c>
      <c r="R780" s="11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2">
        <f t="shared" si="72"/>
        <v>3</v>
      </c>
      <c r="P781" s="13">
        <f t="shared" si="73"/>
        <v>66.666666666666671</v>
      </c>
      <c r="Q781" s="11" t="str">
        <f t="shared" si="74"/>
        <v>publishing</v>
      </c>
      <c r="R781" s="1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2">
        <f t="shared" si="72"/>
        <v>104</v>
      </c>
      <c r="P782" s="13">
        <f t="shared" si="73"/>
        <v>38.518518518518519</v>
      </c>
      <c r="Q782" s="11" t="str">
        <f t="shared" si="74"/>
        <v>music</v>
      </c>
      <c r="R782" s="11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2">
        <f t="shared" si="72"/>
        <v>133</v>
      </c>
      <c r="P783" s="13">
        <f t="shared" si="73"/>
        <v>42.609200000000001</v>
      </c>
      <c r="Q783" s="11" t="str">
        <f t="shared" si="74"/>
        <v>music</v>
      </c>
      <c r="R783" s="11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2">
        <f t="shared" si="72"/>
        <v>100</v>
      </c>
      <c r="P784" s="13">
        <f t="shared" si="73"/>
        <v>50</v>
      </c>
      <c r="Q784" s="11" t="str">
        <f t="shared" si="74"/>
        <v>music</v>
      </c>
      <c r="R784" s="11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2">
        <f t="shared" si="72"/>
        <v>148</v>
      </c>
      <c r="P785" s="13">
        <f t="shared" si="73"/>
        <v>63.485714285714288</v>
      </c>
      <c r="Q785" s="11" t="str">
        <f t="shared" si="74"/>
        <v>music</v>
      </c>
      <c r="R785" s="11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2">
        <f t="shared" si="72"/>
        <v>103</v>
      </c>
      <c r="P786" s="13">
        <f t="shared" si="73"/>
        <v>102.5</v>
      </c>
      <c r="Q786" s="11" t="str">
        <f t="shared" si="74"/>
        <v>music</v>
      </c>
      <c r="R786" s="11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2">
        <f t="shared" si="72"/>
        <v>181</v>
      </c>
      <c r="P787" s="13">
        <f t="shared" si="73"/>
        <v>31.142758620689655</v>
      </c>
      <c r="Q787" s="11" t="str">
        <f t="shared" si="74"/>
        <v>music</v>
      </c>
      <c r="R787" s="11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2">
        <f t="shared" si="72"/>
        <v>143</v>
      </c>
      <c r="P788" s="13">
        <f t="shared" si="73"/>
        <v>162.27272727272728</v>
      </c>
      <c r="Q788" s="11" t="str">
        <f t="shared" si="74"/>
        <v>music</v>
      </c>
      <c r="R788" s="11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2">
        <f t="shared" si="72"/>
        <v>114</v>
      </c>
      <c r="P789" s="13">
        <f t="shared" si="73"/>
        <v>80.588235294117652</v>
      </c>
      <c r="Q789" s="11" t="str">
        <f t="shared" si="74"/>
        <v>music</v>
      </c>
      <c r="R789" s="11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2">
        <f t="shared" si="72"/>
        <v>204</v>
      </c>
      <c r="P790" s="13">
        <f t="shared" si="73"/>
        <v>59.85441176470588</v>
      </c>
      <c r="Q790" s="11" t="str">
        <f t="shared" si="74"/>
        <v>music</v>
      </c>
      <c r="R790" s="11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2">
        <f t="shared" si="72"/>
        <v>109</v>
      </c>
      <c r="P791" s="13">
        <f t="shared" si="73"/>
        <v>132.85714285714286</v>
      </c>
      <c r="Q791" s="11" t="str">
        <f t="shared" si="74"/>
        <v>music</v>
      </c>
      <c r="R791" s="1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2">
        <f t="shared" si="72"/>
        <v>144</v>
      </c>
      <c r="P792" s="13">
        <f t="shared" si="73"/>
        <v>92.547820512820508</v>
      </c>
      <c r="Q792" s="11" t="str">
        <f t="shared" si="74"/>
        <v>music</v>
      </c>
      <c r="R792" s="11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2">
        <f t="shared" si="72"/>
        <v>104</v>
      </c>
      <c r="P793" s="13">
        <f t="shared" si="73"/>
        <v>60.859375</v>
      </c>
      <c r="Q793" s="11" t="str">
        <f t="shared" si="74"/>
        <v>music</v>
      </c>
      <c r="R793" s="11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2">
        <f t="shared" si="72"/>
        <v>100</v>
      </c>
      <c r="P794" s="13">
        <f t="shared" si="73"/>
        <v>41.851833333333339</v>
      </c>
      <c r="Q794" s="11" t="str">
        <f t="shared" si="74"/>
        <v>music</v>
      </c>
      <c r="R794" s="11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2">
        <f t="shared" si="72"/>
        <v>103</v>
      </c>
      <c r="P795" s="13">
        <f t="shared" si="73"/>
        <v>88.325937499999995</v>
      </c>
      <c r="Q795" s="11" t="str">
        <f t="shared" si="74"/>
        <v>music</v>
      </c>
      <c r="R795" s="11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2">
        <f t="shared" si="72"/>
        <v>105</v>
      </c>
      <c r="P796" s="13">
        <f t="shared" si="73"/>
        <v>158.96226415094338</v>
      </c>
      <c r="Q796" s="11" t="str">
        <f t="shared" si="74"/>
        <v>music</v>
      </c>
      <c r="R796" s="11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2">
        <f t="shared" si="72"/>
        <v>112</v>
      </c>
      <c r="P797" s="13">
        <f t="shared" si="73"/>
        <v>85.054347826086953</v>
      </c>
      <c r="Q797" s="11" t="str">
        <f t="shared" si="74"/>
        <v>music</v>
      </c>
      <c r="R797" s="11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2">
        <f t="shared" si="72"/>
        <v>101</v>
      </c>
      <c r="P798" s="13">
        <f t="shared" si="73"/>
        <v>112.61111111111111</v>
      </c>
      <c r="Q798" s="11" t="str">
        <f t="shared" si="74"/>
        <v>music</v>
      </c>
      <c r="R798" s="11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2">
        <f t="shared" si="72"/>
        <v>108</v>
      </c>
      <c r="P799" s="13">
        <f t="shared" si="73"/>
        <v>45.436619718309856</v>
      </c>
      <c r="Q799" s="11" t="str">
        <f t="shared" si="74"/>
        <v>music</v>
      </c>
      <c r="R799" s="11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2">
        <f t="shared" si="72"/>
        <v>115</v>
      </c>
      <c r="P800" s="13">
        <f t="shared" si="73"/>
        <v>46.218390804597703</v>
      </c>
      <c r="Q800" s="11" t="str">
        <f t="shared" si="74"/>
        <v>music</v>
      </c>
      <c r="R800" s="11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2">
        <f t="shared" si="72"/>
        <v>100</v>
      </c>
      <c r="P801" s="13">
        <f t="shared" si="73"/>
        <v>178.60714285714286</v>
      </c>
      <c r="Q801" s="11" t="str">
        <f t="shared" si="74"/>
        <v>music</v>
      </c>
      <c r="R801" s="1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2">
        <f t="shared" si="72"/>
        <v>152</v>
      </c>
      <c r="P802" s="13">
        <f t="shared" si="73"/>
        <v>40.75</v>
      </c>
      <c r="Q802" s="11" t="str">
        <f t="shared" si="74"/>
        <v>music</v>
      </c>
      <c r="R802" s="11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2">
        <f t="shared" si="72"/>
        <v>112</v>
      </c>
      <c r="P803" s="13">
        <f t="shared" si="73"/>
        <v>43.733921568627444</v>
      </c>
      <c r="Q803" s="11" t="str">
        <f t="shared" si="74"/>
        <v>music</v>
      </c>
      <c r="R803" s="11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2">
        <f t="shared" si="72"/>
        <v>101</v>
      </c>
      <c r="P804" s="13">
        <f t="shared" si="73"/>
        <v>81.066666666666663</v>
      </c>
      <c r="Q804" s="11" t="str">
        <f t="shared" si="74"/>
        <v>music</v>
      </c>
      <c r="R804" s="11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2">
        <f t="shared" si="72"/>
        <v>123</v>
      </c>
      <c r="P805" s="13">
        <f t="shared" si="73"/>
        <v>74.60526315789474</v>
      </c>
      <c r="Q805" s="11" t="str">
        <f t="shared" si="74"/>
        <v>music</v>
      </c>
      <c r="R805" s="11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2">
        <f t="shared" si="72"/>
        <v>100</v>
      </c>
      <c r="P806" s="13">
        <f t="shared" si="73"/>
        <v>305.55555555555554</v>
      </c>
      <c r="Q806" s="11" t="str">
        <f t="shared" si="74"/>
        <v>music</v>
      </c>
      <c r="R806" s="11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2">
        <f t="shared" si="72"/>
        <v>105</v>
      </c>
      <c r="P807" s="13">
        <f t="shared" si="73"/>
        <v>58.333333333333336</v>
      </c>
      <c r="Q807" s="11" t="str">
        <f t="shared" si="74"/>
        <v>music</v>
      </c>
      <c r="R807" s="11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2">
        <f t="shared" si="72"/>
        <v>104</v>
      </c>
      <c r="P808" s="13">
        <f t="shared" si="73"/>
        <v>117.67605633802818</v>
      </c>
      <c r="Q808" s="11" t="str">
        <f t="shared" si="74"/>
        <v>music</v>
      </c>
      <c r="R808" s="11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2">
        <f t="shared" si="72"/>
        <v>105</v>
      </c>
      <c r="P809" s="13">
        <f t="shared" si="73"/>
        <v>73.771929824561397</v>
      </c>
      <c r="Q809" s="11" t="str">
        <f t="shared" si="74"/>
        <v>music</v>
      </c>
      <c r="R809" s="11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2">
        <f t="shared" si="72"/>
        <v>100</v>
      </c>
      <c r="P810" s="13">
        <f t="shared" si="73"/>
        <v>104.65116279069767</v>
      </c>
      <c r="Q810" s="11" t="str">
        <f t="shared" si="74"/>
        <v>music</v>
      </c>
      <c r="R810" s="11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2">
        <f t="shared" si="72"/>
        <v>104</v>
      </c>
      <c r="P811" s="13">
        <f t="shared" si="73"/>
        <v>79.82692307692308</v>
      </c>
      <c r="Q811" s="11" t="str">
        <f t="shared" si="74"/>
        <v>music</v>
      </c>
      <c r="R811" s="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2">
        <f t="shared" si="72"/>
        <v>105</v>
      </c>
      <c r="P812" s="13">
        <f t="shared" si="73"/>
        <v>58.333333333333336</v>
      </c>
      <c r="Q812" s="11" t="str">
        <f t="shared" si="74"/>
        <v>music</v>
      </c>
      <c r="R812" s="11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2">
        <f t="shared" si="72"/>
        <v>104</v>
      </c>
      <c r="P813" s="13">
        <f t="shared" si="73"/>
        <v>86.666666666666671</v>
      </c>
      <c r="Q813" s="11" t="str">
        <f t="shared" si="74"/>
        <v>music</v>
      </c>
      <c r="R813" s="11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2">
        <f t="shared" si="72"/>
        <v>152</v>
      </c>
      <c r="P814" s="13">
        <f t="shared" si="73"/>
        <v>27.606060606060606</v>
      </c>
      <c r="Q814" s="11" t="str">
        <f t="shared" si="74"/>
        <v>music</v>
      </c>
      <c r="R814" s="11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2">
        <f t="shared" si="72"/>
        <v>160</v>
      </c>
      <c r="P815" s="13">
        <f t="shared" si="73"/>
        <v>24.999375000000001</v>
      </c>
      <c r="Q815" s="11" t="str">
        <f t="shared" si="74"/>
        <v>music</v>
      </c>
      <c r="R815" s="11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2">
        <f t="shared" si="72"/>
        <v>127</v>
      </c>
      <c r="P816" s="13">
        <f t="shared" si="73"/>
        <v>45.464285714285715</v>
      </c>
      <c r="Q816" s="11" t="str">
        <f t="shared" si="74"/>
        <v>music</v>
      </c>
      <c r="R816" s="11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2">
        <f t="shared" si="72"/>
        <v>107</v>
      </c>
      <c r="P817" s="13">
        <f t="shared" si="73"/>
        <v>99.534883720930239</v>
      </c>
      <c r="Q817" s="11" t="str">
        <f t="shared" si="74"/>
        <v>music</v>
      </c>
      <c r="R817" s="11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2">
        <f t="shared" si="72"/>
        <v>115</v>
      </c>
      <c r="P818" s="13">
        <f t="shared" si="73"/>
        <v>39.31</v>
      </c>
      <c r="Q818" s="11" t="str">
        <f t="shared" si="74"/>
        <v>music</v>
      </c>
      <c r="R818" s="11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2">
        <f t="shared" si="72"/>
        <v>137</v>
      </c>
      <c r="P819" s="13">
        <f t="shared" si="73"/>
        <v>89.419999999999987</v>
      </c>
      <c r="Q819" s="11" t="str">
        <f t="shared" si="74"/>
        <v>music</v>
      </c>
      <c r="R819" s="11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2">
        <f t="shared" si="72"/>
        <v>156</v>
      </c>
      <c r="P820" s="13">
        <f t="shared" si="73"/>
        <v>28.684210526315791</v>
      </c>
      <c r="Q820" s="11" t="str">
        <f t="shared" si="74"/>
        <v>music</v>
      </c>
      <c r="R820" s="11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2">
        <f t="shared" si="72"/>
        <v>109</v>
      </c>
      <c r="P821" s="13">
        <f t="shared" si="73"/>
        <v>31.071428571428573</v>
      </c>
      <c r="Q821" s="11" t="str">
        <f t="shared" si="74"/>
        <v>music</v>
      </c>
      <c r="R821" s="1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2">
        <f t="shared" si="72"/>
        <v>134</v>
      </c>
      <c r="P822" s="13">
        <f t="shared" si="73"/>
        <v>70.55263157894737</v>
      </c>
      <c r="Q822" s="11" t="str">
        <f t="shared" si="74"/>
        <v>music</v>
      </c>
      <c r="R822" s="11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2">
        <f t="shared" si="72"/>
        <v>100</v>
      </c>
      <c r="P823" s="13">
        <f t="shared" si="73"/>
        <v>224.12820512820514</v>
      </c>
      <c r="Q823" s="11" t="str">
        <f t="shared" si="74"/>
        <v>music</v>
      </c>
      <c r="R823" s="11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2">
        <f t="shared" si="72"/>
        <v>119</v>
      </c>
      <c r="P824" s="13">
        <f t="shared" si="73"/>
        <v>51.811594202898547</v>
      </c>
      <c r="Q824" s="11" t="str">
        <f t="shared" si="74"/>
        <v>music</v>
      </c>
      <c r="R824" s="11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2">
        <f t="shared" si="72"/>
        <v>180</v>
      </c>
      <c r="P825" s="13">
        <f t="shared" si="73"/>
        <v>43.515151515151516</v>
      </c>
      <c r="Q825" s="11" t="str">
        <f t="shared" si="74"/>
        <v>music</v>
      </c>
      <c r="R825" s="11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2">
        <f t="shared" si="72"/>
        <v>134</v>
      </c>
      <c r="P826" s="13">
        <f t="shared" si="73"/>
        <v>39.816666666666663</v>
      </c>
      <c r="Q826" s="11" t="str">
        <f t="shared" si="74"/>
        <v>music</v>
      </c>
      <c r="R826" s="11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2">
        <f t="shared" si="72"/>
        <v>100</v>
      </c>
      <c r="P827" s="13">
        <f t="shared" si="73"/>
        <v>126.8080808080808</v>
      </c>
      <c r="Q827" s="11" t="str">
        <f t="shared" si="74"/>
        <v>music</v>
      </c>
      <c r="R827" s="11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2">
        <f t="shared" si="72"/>
        <v>101</v>
      </c>
      <c r="P828" s="13">
        <f t="shared" si="73"/>
        <v>113.87755102040816</v>
      </c>
      <c r="Q828" s="11" t="str">
        <f t="shared" si="74"/>
        <v>music</v>
      </c>
      <c r="R828" s="11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2">
        <f t="shared" si="72"/>
        <v>103</v>
      </c>
      <c r="P829" s="13">
        <f t="shared" si="73"/>
        <v>28.181818181818183</v>
      </c>
      <c r="Q829" s="11" t="str">
        <f t="shared" si="74"/>
        <v>music</v>
      </c>
      <c r="R829" s="11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2">
        <f t="shared" si="72"/>
        <v>107</v>
      </c>
      <c r="P830" s="13">
        <f t="shared" si="73"/>
        <v>36.60526315789474</v>
      </c>
      <c r="Q830" s="11" t="str">
        <f t="shared" si="74"/>
        <v>music</v>
      </c>
      <c r="R830" s="11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2">
        <f t="shared" si="72"/>
        <v>104</v>
      </c>
      <c r="P831" s="13">
        <f t="shared" si="73"/>
        <v>32.5</v>
      </c>
      <c r="Q831" s="11" t="str">
        <f t="shared" si="74"/>
        <v>music</v>
      </c>
      <c r="R831" s="1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2">
        <f t="shared" si="72"/>
        <v>108</v>
      </c>
      <c r="P832" s="13">
        <f t="shared" si="73"/>
        <v>60.65625</v>
      </c>
      <c r="Q832" s="11" t="str">
        <f t="shared" si="74"/>
        <v>music</v>
      </c>
      <c r="R832" s="11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2">
        <f t="shared" si="72"/>
        <v>233</v>
      </c>
      <c r="P833" s="13">
        <f t="shared" si="73"/>
        <v>175</v>
      </c>
      <c r="Q833" s="11" t="str">
        <f t="shared" si="74"/>
        <v>music</v>
      </c>
      <c r="R833" s="11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2">
        <f t="shared" si="72"/>
        <v>101</v>
      </c>
      <c r="P834" s="13">
        <f t="shared" si="73"/>
        <v>97.993896103896105</v>
      </c>
      <c r="Q834" s="11" t="str">
        <f t="shared" si="74"/>
        <v>music</v>
      </c>
      <c r="R834" s="11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2">
        <f t="shared" ref="O835:O898" si="78">ROUND((E:E/D:D)*100,0)</f>
        <v>102</v>
      </c>
      <c r="P835" s="13">
        <f t="shared" ref="P835:P898" si="79">IF(L835&lt;&gt;0,E835/L835,"n/a")</f>
        <v>148.78048780487805</v>
      </c>
      <c r="Q835" s="11" t="str">
        <f t="shared" ref="Q835:Q898" si="80">LEFT(N835,SEARCH("/",N835,1)-1)</f>
        <v>music</v>
      </c>
      <c r="R835" s="11" t="str">
        <f t="shared" ref="R835:R898" si="81">RIGHT(N835,LEN(N835)-SEARCH("/",N835))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2">
        <f t="shared" si="78"/>
        <v>131</v>
      </c>
      <c r="P836" s="13">
        <f t="shared" si="79"/>
        <v>96.08</v>
      </c>
      <c r="Q836" s="11" t="str">
        <f t="shared" si="80"/>
        <v>music</v>
      </c>
      <c r="R836" s="11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2">
        <f t="shared" si="78"/>
        <v>117</v>
      </c>
      <c r="P837" s="13">
        <f t="shared" si="79"/>
        <v>58.625</v>
      </c>
      <c r="Q837" s="11" t="str">
        <f t="shared" si="80"/>
        <v>music</v>
      </c>
      <c r="R837" s="11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2">
        <f t="shared" si="78"/>
        <v>101</v>
      </c>
      <c r="P838" s="13">
        <f t="shared" si="79"/>
        <v>109.70695652173914</v>
      </c>
      <c r="Q838" s="11" t="str">
        <f t="shared" si="80"/>
        <v>music</v>
      </c>
      <c r="R838" s="11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2">
        <f t="shared" si="78"/>
        <v>122</v>
      </c>
      <c r="P839" s="13">
        <f t="shared" si="79"/>
        <v>49.112903225806448</v>
      </c>
      <c r="Q839" s="11" t="str">
        <f t="shared" si="80"/>
        <v>music</v>
      </c>
      <c r="R839" s="11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2">
        <f t="shared" si="78"/>
        <v>145</v>
      </c>
      <c r="P840" s="13">
        <f t="shared" si="79"/>
        <v>47.672131147540981</v>
      </c>
      <c r="Q840" s="11" t="str">
        <f t="shared" si="80"/>
        <v>music</v>
      </c>
      <c r="R840" s="11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2">
        <f t="shared" si="78"/>
        <v>117</v>
      </c>
      <c r="P841" s="13">
        <f t="shared" si="79"/>
        <v>60.737812499999997</v>
      </c>
      <c r="Q841" s="11" t="str">
        <f t="shared" si="80"/>
        <v>music</v>
      </c>
      <c r="R841" s="1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2">
        <f t="shared" si="78"/>
        <v>120</v>
      </c>
      <c r="P842" s="13">
        <f t="shared" si="79"/>
        <v>63.37715789473684</v>
      </c>
      <c r="Q842" s="11" t="str">
        <f t="shared" si="80"/>
        <v>music</v>
      </c>
      <c r="R842" s="11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2">
        <f t="shared" si="78"/>
        <v>101</v>
      </c>
      <c r="P843" s="13">
        <f t="shared" si="79"/>
        <v>53.893617021276597</v>
      </c>
      <c r="Q843" s="11" t="str">
        <f t="shared" si="80"/>
        <v>music</v>
      </c>
      <c r="R843" s="11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2">
        <f t="shared" si="78"/>
        <v>104</v>
      </c>
      <c r="P844" s="13">
        <f t="shared" si="79"/>
        <v>66.871794871794876</v>
      </c>
      <c r="Q844" s="11" t="str">
        <f t="shared" si="80"/>
        <v>music</v>
      </c>
      <c r="R844" s="11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2">
        <f t="shared" si="78"/>
        <v>267</v>
      </c>
      <c r="P845" s="13">
        <f t="shared" si="79"/>
        <v>63.102362204724407</v>
      </c>
      <c r="Q845" s="11" t="str">
        <f t="shared" si="80"/>
        <v>music</v>
      </c>
      <c r="R845" s="11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2">
        <f t="shared" si="78"/>
        <v>194</v>
      </c>
      <c r="P846" s="13">
        <f t="shared" si="79"/>
        <v>36.628930817610062</v>
      </c>
      <c r="Q846" s="11" t="str">
        <f t="shared" si="80"/>
        <v>music</v>
      </c>
      <c r="R846" s="11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2">
        <f t="shared" si="78"/>
        <v>120</v>
      </c>
      <c r="P847" s="13">
        <f t="shared" si="79"/>
        <v>34.005706214689269</v>
      </c>
      <c r="Q847" s="11" t="str">
        <f t="shared" si="80"/>
        <v>music</v>
      </c>
      <c r="R847" s="11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2">
        <f t="shared" si="78"/>
        <v>122</v>
      </c>
      <c r="P848" s="13">
        <f t="shared" si="79"/>
        <v>28.553404255319148</v>
      </c>
      <c r="Q848" s="11" t="str">
        <f t="shared" si="80"/>
        <v>music</v>
      </c>
      <c r="R848" s="11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2">
        <f t="shared" si="78"/>
        <v>100</v>
      </c>
      <c r="P849" s="13">
        <f t="shared" si="79"/>
        <v>10</v>
      </c>
      <c r="Q849" s="11" t="str">
        <f t="shared" si="80"/>
        <v>music</v>
      </c>
      <c r="R849" s="11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2">
        <f t="shared" si="78"/>
        <v>100</v>
      </c>
      <c r="P850" s="13">
        <f t="shared" si="79"/>
        <v>18.75</v>
      </c>
      <c r="Q850" s="11" t="str">
        <f t="shared" si="80"/>
        <v>music</v>
      </c>
      <c r="R850" s="11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2">
        <f t="shared" si="78"/>
        <v>120</v>
      </c>
      <c r="P851" s="13">
        <f t="shared" si="79"/>
        <v>41.704347826086959</v>
      </c>
      <c r="Q851" s="11" t="str">
        <f t="shared" si="80"/>
        <v>music</v>
      </c>
      <c r="R851" s="1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2">
        <f t="shared" si="78"/>
        <v>155</v>
      </c>
      <c r="P852" s="13">
        <f t="shared" si="79"/>
        <v>46.669172932330824</v>
      </c>
      <c r="Q852" s="11" t="str">
        <f t="shared" si="80"/>
        <v>music</v>
      </c>
      <c r="R852" s="11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2">
        <f t="shared" si="78"/>
        <v>130</v>
      </c>
      <c r="P853" s="13">
        <f t="shared" si="79"/>
        <v>37.271428571428572</v>
      </c>
      <c r="Q853" s="11" t="str">
        <f t="shared" si="80"/>
        <v>music</v>
      </c>
      <c r="R853" s="11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2">
        <f t="shared" si="78"/>
        <v>105</v>
      </c>
      <c r="P854" s="13">
        <f t="shared" si="79"/>
        <v>59.258064516129032</v>
      </c>
      <c r="Q854" s="11" t="str">
        <f t="shared" si="80"/>
        <v>music</v>
      </c>
      <c r="R854" s="11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2">
        <f t="shared" si="78"/>
        <v>100</v>
      </c>
      <c r="P855" s="13">
        <f t="shared" si="79"/>
        <v>30</v>
      </c>
      <c r="Q855" s="11" t="str">
        <f t="shared" si="80"/>
        <v>music</v>
      </c>
      <c r="R855" s="11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2">
        <f t="shared" si="78"/>
        <v>118</v>
      </c>
      <c r="P856" s="13">
        <f t="shared" si="79"/>
        <v>65.8623246492986</v>
      </c>
      <c r="Q856" s="11" t="str">
        <f t="shared" si="80"/>
        <v>music</v>
      </c>
      <c r="R856" s="11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2">
        <f t="shared" si="78"/>
        <v>103</v>
      </c>
      <c r="P857" s="13">
        <f t="shared" si="79"/>
        <v>31.914893617021278</v>
      </c>
      <c r="Q857" s="11" t="str">
        <f t="shared" si="80"/>
        <v>music</v>
      </c>
      <c r="R857" s="11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2">
        <f t="shared" si="78"/>
        <v>218</v>
      </c>
      <c r="P858" s="13">
        <f t="shared" si="79"/>
        <v>19.464285714285715</v>
      </c>
      <c r="Q858" s="11" t="str">
        <f t="shared" si="80"/>
        <v>music</v>
      </c>
      <c r="R858" s="11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2">
        <f t="shared" si="78"/>
        <v>100</v>
      </c>
      <c r="P859" s="13">
        <f t="shared" si="79"/>
        <v>50</v>
      </c>
      <c r="Q859" s="11" t="str">
        <f t="shared" si="80"/>
        <v>music</v>
      </c>
      <c r="R859" s="11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2">
        <f t="shared" si="78"/>
        <v>144</v>
      </c>
      <c r="P860" s="13">
        <f t="shared" si="79"/>
        <v>22.737763157894737</v>
      </c>
      <c r="Q860" s="11" t="str">
        <f t="shared" si="80"/>
        <v>music</v>
      </c>
      <c r="R860" s="11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2">
        <f t="shared" si="78"/>
        <v>105</v>
      </c>
      <c r="P861" s="13">
        <f t="shared" si="79"/>
        <v>42.724489795918366</v>
      </c>
      <c r="Q861" s="11" t="str">
        <f t="shared" si="80"/>
        <v>music</v>
      </c>
      <c r="R861" s="1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2">
        <f t="shared" si="78"/>
        <v>18</v>
      </c>
      <c r="P862" s="13">
        <f t="shared" si="79"/>
        <v>52.916666666666664</v>
      </c>
      <c r="Q862" s="11" t="str">
        <f t="shared" si="80"/>
        <v>music</v>
      </c>
      <c r="R862" s="11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2">
        <f t="shared" si="78"/>
        <v>2</v>
      </c>
      <c r="P863" s="13">
        <f t="shared" si="79"/>
        <v>50.5</v>
      </c>
      <c r="Q863" s="11" t="str">
        <f t="shared" si="80"/>
        <v>music</v>
      </c>
      <c r="R863" s="11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2">
        <f t="shared" si="78"/>
        <v>0</v>
      </c>
      <c r="P864" s="13">
        <f t="shared" si="79"/>
        <v>42.5</v>
      </c>
      <c r="Q864" s="11" t="str">
        <f t="shared" si="80"/>
        <v>music</v>
      </c>
      <c r="R864" s="11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2">
        <f t="shared" si="78"/>
        <v>5</v>
      </c>
      <c r="P865" s="13">
        <f t="shared" si="79"/>
        <v>18</v>
      </c>
      <c r="Q865" s="11" t="str">
        <f t="shared" si="80"/>
        <v>music</v>
      </c>
      <c r="R865" s="11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2">
        <f t="shared" si="78"/>
        <v>42</v>
      </c>
      <c r="P866" s="13">
        <f t="shared" si="79"/>
        <v>34.177215189873415</v>
      </c>
      <c r="Q866" s="11" t="str">
        <f t="shared" si="80"/>
        <v>music</v>
      </c>
      <c r="R866" s="11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2">
        <f t="shared" si="78"/>
        <v>2</v>
      </c>
      <c r="P867" s="13">
        <f t="shared" si="79"/>
        <v>22.5</v>
      </c>
      <c r="Q867" s="11" t="str">
        <f t="shared" si="80"/>
        <v>music</v>
      </c>
      <c r="R867" s="11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2">
        <f t="shared" si="78"/>
        <v>18</v>
      </c>
      <c r="P868" s="13">
        <f t="shared" si="79"/>
        <v>58.18181818181818</v>
      </c>
      <c r="Q868" s="11" t="str">
        <f t="shared" si="80"/>
        <v>music</v>
      </c>
      <c r="R868" s="11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2">
        <f t="shared" si="78"/>
        <v>24</v>
      </c>
      <c r="P869" s="13">
        <f t="shared" si="79"/>
        <v>109.18181818181819</v>
      </c>
      <c r="Q869" s="11" t="str">
        <f t="shared" si="80"/>
        <v>music</v>
      </c>
      <c r="R869" s="11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2">
        <f t="shared" si="78"/>
        <v>0</v>
      </c>
      <c r="P870" s="13">
        <f t="shared" si="79"/>
        <v>50</v>
      </c>
      <c r="Q870" s="11" t="str">
        <f t="shared" si="80"/>
        <v>music</v>
      </c>
      <c r="R870" s="11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2">
        <f t="shared" si="78"/>
        <v>12</v>
      </c>
      <c r="P871" s="13">
        <f t="shared" si="79"/>
        <v>346.66666666666669</v>
      </c>
      <c r="Q871" s="11" t="str">
        <f t="shared" si="80"/>
        <v>music</v>
      </c>
      <c r="R871" s="1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2">
        <f t="shared" si="78"/>
        <v>0</v>
      </c>
      <c r="P872" s="13">
        <f t="shared" si="79"/>
        <v>12.4</v>
      </c>
      <c r="Q872" s="11" t="str">
        <f t="shared" si="80"/>
        <v>music</v>
      </c>
      <c r="R872" s="11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2">
        <f t="shared" si="78"/>
        <v>5</v>
      </c>
      <c r="P873" s="13">
        <f t="shared" si="79"/>
        <v>27.083333333333332</v>
      </c>
      <c r="Q873" s="11" t="str">
        <f t="shared" si="80"/>
        <v>music</v>
      </c>
      <c r="R873" s="11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2">
        <f t="shared" si="78"/>
        <v>1</v>
      </c>
      <c r="P874" s="13">
        <f t="shared" si="79"/>
        <v>32.5</v>
      </c>
      <c r="Q874" s="11" t="str">
        <f t="shared" si="80"/>
        <v>music</v>
      </c>
      <c r="R874" s="11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2">
        <f t="shared" si="78"/>
        <v>1</v>
      </c>
      <c r="P875" s="13">
        <f t="shared" si="79"/>
        <v>9</v>
      </c>
      <c r="Q875" s="11" t="str">
        <f t="shared" si="80"/>
        <v>music</v>
      </c>
      <c r="R875" s="11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2">
        <f t="shared" si="78"/>
        <v>24</v>
      </c>
      <c r="P876" s="13">
        <f t="shared" si="79"/>
        <v>34.761904761904759</v>
      </c>
      <c r="Q876" s="11" t="str">
        <f t="shared" si="80"/>
        <v>music</v>
      </c>
      <c r="R876" s="11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2">
        <f t="shared" si="78"/>
        <v>0</v>
      </c>
      <c r="P877" s="13" t="str">
        <f t="shared" si="79"/>
        <v>n/a</v>
      </c>
      <c r="Q877" s="11" t="str">
        <f t="shared" si="80"/>
        <v>music</v>
      </c>
      <c r="R877" s="11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2">
        <f t="shared" si="78"/>
        <v>41</v>
      </c>
      <c r="P878" s="13">
        <f t="shared" si="79"/>
        <v>28.577777777777779</v>
      </c>
      <c r="Q878" s="11" t="str">
        <f t="shared" si="80"/>
        <v>music</v>
      </c>
      <c r="R878" s="11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2">
        <f t="shared" si="78"/>
        <v>68</v>
      </c>
      <c r="P879" s="13">
        <f t="shared" si="79"/>
        <v>46.586206896551722</v>
      </c>
      <c r="Q879" s="11" t="str">
        <f t="shared" si="80"/>
        <v>music</v>
      </c>
      <c r="R879" s="11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2">
        <f t="shared" si="78"/>
        <v>1</v>
      </c>
      <c r="P880" s="13">
        <f t="shared" si="79"/>
        <v>32.5</v>
      </c>
      <c r="Q880" s="11" t="str">
        <f t="shared" si="80"/>
        <v>music</v>
      </c>
      <c r="R880" s="11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2">
        <f t="shared" si="78"/>
        <v>31</v>
      </c>
      <c r="P881" s="13">
        <f t="shared" si="79"/>
        <v>21.466666666666665</v>
      </c>
      <c r="Q881" s="11" t="str">
        <f t="shared" si="80"/>
        <v>music</v>
      </c>
      <c r="R881" s="1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2">
        <f t="shared" si="78"/>
        <v>3</v>
      </c>
      <c r="P882" s="13">
        <f t="shared" si="79"/>
        <v>14.125</v>
      </c>
      <c r="Q882" s="11" t="str">
        <f t="shared" si="80"/>
        <v>music</v>
      </c>
      <c r="R882" s="11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2">
        <f t="shared" si="78"/>
        <v>1</v>
      </c>
      <c r="P883" s="13">
        <f t="shared" si="79"/>
        <v>30</v>
      </c>
      <c r="Q883" s="11" t="str">
        <f t="shared" si="80"/>
        <v>music</v>
      </c>
      <c r="R883" s="11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2">
        <f t="shared" si="78"/>
        <v>20</v>
      </c>
      <c r="P884" s="13">
        <f t="shared" si="79"/>
        <v>21.571428571428573</v>
      </c>
      <c r="Q884" s="11" t="str">
        <f t="shared" si="80"/>
        <v>music</v>
      </c>
      <c r="R884" s="11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2">
        <f t="shared" si="78"/>
        <v>40</v>
      </c>
      <c r="P885" s="13">
        <f t="shared" si="79"/>
        <v>83.375</v>
      </c>
      <c r="Q885" s="11" t="str">
        <f t="shared" si="80"/>
        <v>music</v>
      </c>
      <c r="R885" s="11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2">
        <f t="shared" si="78"/>
        <v>1</v>
      </c>
      <c r="P886" s="13">
        <f t="shared" si="79"/>
        <v>10</v>
      </c>
      <c r="Q886" s="11" t="str">
        <f t="shared" si="80"/>
        <v>music</v>
      </c>
      <c r="R886" s="11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2">
        <f t="shared" si="78"/>
        <v>75</v>
      </c>
      <c r="P887" s="13">
        <f t="shared" si="79"/>
        <v>35.714285714285715</v>
      </c>
      <c r="Q887" s="11" t="str">
        <f t="shared" si="80"/>
        <v>music</v>
      </c>
      <c r="R887" s="11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2">
        <f t="shared" si="78"/>
        <v>41</v>
      </c>
      <c r="P888" s="13">
        <f t="shared" si="79"/>
        <v>29.285714285714285</v>
      </c>
      <c r="Q888" s="11" t="str">
        <f t="shared" si="80"/>
        <v>music</v>
      </c>
      <c r="R888" s="11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2">
        <f t="shared" si="78"/>
        <v>0</v>
      </c>
      <c r="P889" s="13" t="str">
        <f t="shared" si="79"/>
        <v>n/a</v>
      </c>
      <c r="Q889" s="11" t="str">
        <f t="shared" si="80"/>
        <v>music</v>
      </c>
      <c r="R889" s="11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2">
        <f t="shared" si="78"/>
        <v>7</v>
      </c>
      <c r="P890" s="13">
        <f t="shared" si="79"/>
        <v>18</v>
      </c>
      <c r="Q890" s="11" t="str">
        <f t="shared" si="80"/>
        <v>music</v>
      </c>
      <c r="R890" s="11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2">
        <f t="shared" si="78"/>
        <v>9</v>
      </c>
      <c r="P891" s="13">
        <f t="shared" si="79"/>
        <v>73.760000000000005</v>
      </c>
      <c r="Q891" s="11" t="str">
        <f t="shared" si="80"/>
        <v>music</v>
      </c>
      <c r="R891" s="1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2">
        <f t="shared" si="78"/>
        <v>4</v>
      </c>
      <c r="P892" s="13">
        <f t="shared" si="79"/>
        <v>31.25</v>
      </c>
      <c r="Q892" s="11" t="str">
        <f t="shared" si="80"/>
        <v>music</v>
      </c>
      <c r="R892" s="11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2">
        <f t="shared" si="78"/>
        <v>3</v>
      </c>
      <c r="P893" s="13">
        <f t="shared" si="79"/>
        <v>28.888888888888889</v>
      </c>
      <c r="Q893" s="11" t="str">
        <f t="shared" si="80"/>
        <v>music</v>
      </c>
      <c r="R893" s="11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2">
        <f t="shared" si="78"/>
        <v>41</v>
      </c>
      <c r="P894" s="13">
        <f t="shared" si="79"/>
        <v>143.8235294117647</v>
      </c>
      <c r="Q894" s="11" t="str">
        <f t="shared" si="80"/>
        <v>music</v>
      </c>
      <c r="R894" s="11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2">
        <f t="shared" si="78"/>
        <v>10</v>
      </c>
      <c r="P895" s="13">
        <f t="shared" si="79"/>
        <v>40</v>
      </c>
      <c r="Q895" s="11" t="str">
        <f t="shared" si="80"/>
        <v>music</v>
      </c>
      <c r="R895" s="11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2">
        <f t="shared" si="78"/>
        <v>39</v>
      </c>
      <c r="P896" s="13">
        <f t="shared" si="79"/>
        <v>147.81132075471697</v>
      </c>
      <c r="Q896" s="11" t="str">
        <f t="shared" si="80"/>
        <v>music</v>
      </c>
      <c r="R896" s="11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2">
        <f t="shared" si="78"/>
        <v>2</v>
      </c>
      <c r="P897" s="13">
        <f t="shared" si="79"/>
        <v>27.857142857142858</v>
      </c>
      <c r="Q897" s="11" t="str">
        <f t="shared" si="80"/>
        <v>music</v>
      </c>
      <c r="R897" s="11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2">
        <f t="shared" si="78"/>
        <v>40</v>
      </c>
      <c r="P898" s="13">
        <f t="shared" si="79"/>
        <v>44.444444444444443</v>
      </c>
      <c r="Q898" s="11" t="str">
        <f t="shared" si="80"/>
        <v>music</v>
      </c>
      <c r="R898" s="11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2">
        <f t="shared" ref="O899:O962" si="84">ROUND((E:E/D:D)*100,0)</f>
        <v>0</v>
      </c>
      <c r="P899" s="13" t="str">
        <f t="shared" ref="P899:P962" si="85">IF(L899&lt;&gt;0,E899/L899,"n/a")</f>
        <v>n/a</v>
      </c>
      <c r="Q899" s="11" t="str">
        <f t="shared" ref="Q899:Q962" si="86">LEFT(N899,SEARCH("/",N899,1)-1)</f>
        <v>music</v>
      </c>
      <c r="R899" s="11" t="str">
        <f t="shared" ref="R899:R962" si="87">RIGHT(N899,LEN(N899)-SEARCH("/",N899))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2">
        <f t="shared" si="84"/>
        <v>3</v>
      </c>
      <c r="P900" s="13">
        <f t="shared" si="85"/>
        <v>35</v>
      </c>
      <c r="Q900" s="11" t="str">
        <f t="shared" si="86"/>
        <v>music</v>
      </c>
      <c r="R900" s="11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2">
        <f t="shared" si="84"/>
        <v>37</v>
      </c>
      <c r="P901" s="13">
        <f t="shared" si="85"/>
        <v>35</v>
      </c>
      <c r="Q901" s="11" t="str">
        <f t="shared" si="86"/>
        <v>music</v>
      </c>
      <c r="R901" s="1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2">
        <f t="shared" si="84"/>
        <v>0</v>
      </c>
      <c r="P902" s="13">
        <f t="shared" si="85"/>
        <v>10.5</v>
      </c>
      <c r="Q902" s="11" t="str">
        <f t="shared" si="86"/>
        <v>music</v>
      </c>
      <c r="R902" s="11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2">
        <f t="shared" si="84"/>
        <v>0</v>
      </c>
      <c r="P903" s="13" t="str">
        <f t="shared" si="85"/>
        <v>n/a</v>
      </c>
      <c r="Q903" s="11" t="str">
        <f t="shared" si="86"/>
        <v>music</v>
      </c>
      <c r="R903" s="11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2">
        <f t="shared" si="84"/>
        <v>0</v>
      </c>
      <c r="P904" s="13">
        <f t="shared" si="85"/>
        <v>30</v>
      </c>
      <c r="Q904" s="11" t="str">
        <f t="shared" si="86"/>
        <v>music</v>
      </c>
      <c r="R904" s="11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2">
        <f t="shared" si="84"/>
        <v>3</v>
      </c>
      <c r="P905" s="13">
        <f t="shared" si="85"/>
        <v>40</v>
      </c>
      <c r="Q905" s="11" t="str">
        <f t="shared" si="86"/>
        <v>music</v>
      </c>
      <c r="R905" s="11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2">
        <f t="shared" si="84"/>
        <v>0</v>
      </c>
      <c r="P906" s="13">
        <f t="shared" si="85"/>
        <v>50.333333333333336</v>
      </c>
      <c r="Q906" s="11" t="str">
        <f t="shared" si="86"/>
        <v>music</v>
      </c>
      <c r="R906" s="11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2">
        <f t="shared" si="84"/>
        <v>3</v>
      </c>
      <c r="P907" s="13">
        <f t="shared" si="85"/>
        <v>32.666666666666664</v>
      </c>
      <c r="Q907" s="11" t="str">
        <f t="shared" si="86"/>
        <v>music</v>
      </c>
      <c r="R907" s="11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2">
        <f t="shared" si="84"/>
        <v>0</v>
      </c>
      <c r="P908" s="13" t="str">
        <f t="shared" si="85"/>
        <v>n/a</v>
      </c>
      <c r="Q908" s="11" t="str">
        <f t="shared" si="86"/>
        <v>music</v>
      </c>
      <c r="R908" s="11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2">
        <f t="shared" si="84"/>
        <v>0</v>
      </c>
      <c r="P909" s="13" t="str">
        <f t="shared" si="85"/>
        <v>n/a</v>
      </c>
      <c r="Q909" s="11" t="str">
        <f t="shared" si="86"/>
        <v>music</v>
      </c>
      <c r="R909" s="11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2">
        <f t="shared" si="84"/>
        <v>0</v>
      </c>
      <c r="P910" s="13" t="str">
        <f t="shared" si="85"/>
        <v>n/a</v>
      </c>
      <c r="Q910" s="11" t="str">
        <f t="shared" si="86"/>
        <v>music</v>
      </c>
      <c r="R910" s="11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2">
        <f t="shared" si="84"/>
        <v>3</v>
      </c>
      <c r="P911" s="13">
        <f t="shared" si="85"/>
        <v>65</v>
      </c>
      <c r="Q911" s="11" t="str">
        <f t="shared" si="86"/>
        <v>music</v>
      </c>
      <c r="R911" s="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2">
        <f t="shared" si="84"/>
        <v>22</v>
      </c>
      <c r="P912" s="13">
        <f t="shared" si="85"/>
        <v>24.6</v>
      </c>
      <c r="Q912" s="11" t="str">
        <f t="shared" si="86"/>
        <v>music</v>
      </c>
      <c r="R912" s="11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2">
        <f t="shared" si="84"/>
        <v>0</v>
      </c>
      <c r="P913" s="13" t="str">
        <f t="shared" si="85"/>
        <v>n/a</v>
      </c>
      <c r="Q913" s="11" t="str">
        <f t="shared" si="86"/>
        <v>music</v>
      </c>
      <c r="R913" s="11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2">
        <f t="shared" si="84"/>
        <v>1</v>
      </c>
      <c r="P914" s="13">
        <f t="shared" si="85"/>
        <v>15</v>
      </c>
      <c r="Q914" s="11" t="str">
        <f t="shared" si="86"/>
        <v>music</v>
      </c>
      <c r="R914" s="11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2">
        <f t="shared" si="84"/>
        <v>7</v>
      </c>
      <c r="P915" s="13">
        <f t="shared" si="85"/>
        <v>82.583333333333329</v>
      </c>
      <c r="Q915" s="11" t="str">
        <f t="shared" si="86"/>
        <v>music</v>
      </c>
      <c r="R915" s="11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2">
        <f t="shared" si="84"/>
        <v>0</v>
      </c>
      <c r="P916" s="13" t="str">
        <f t="shared" si="85"/>
        <v>n/a</v>
      </c>
      <c r="Q916" s="11" t="str">
        <f t="shared" si="86"/>
        <v>music</v>
      </c>
      <c r="R916" s="11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2">
        <f t="shared" si="84"/>
        <v>6</v>
      </c>
      <c r="P917" s="13">
        <f t="shared" si="85"/>
        <v>41.666666666666664</v>
      </c>
      <c r="Q917" s="11" t="str">
        <f t="shared" si="86"/>
        <v>music</v>
      </c>
      <c r="R917" s="11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2">
        <f t="shared" si="84"/>
        <v>0</v>
      </c>
      <c r="P918" s="13" t="str">
        <f t="shared" si="85"/>
        <v>n/a</v>
      </c>
      <c r="Q918" s="11" t="str">
        <f t="shared" si="86"/>
        <v>music</v>
      </c>
      <c r="R918" s="11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2">
        <f t="shared" si="84"/>
        <v>1</v>
      </c>
      <c r="P919" s="13">
        <f t="shared" si="85"/>
        <v>30</v>
      </c>
      <c r="Q919" s="11" t="str">
        <f t="shared" si="86"/>
        <v>music</v>
      </c>
      <c r="R919" s="11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2">
        <f t="shared" si="84"/>
        <v>5</v>
      </c>
      <c r="P920" s="13">
        <f t="shared" si="85"/>
        <v>19.600000000000001</v>
      </c>
      <c r="Q920" s="11" t="str">
        <f t="shared" si="86"/>
        <v>music</v>
      </c>
      <c r="R920" s="11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2">
        <f t="shared" si="84"/>
        <v>1</v>
      </c>
      <c r="P921" s="13">
        <f t="shared" si="85"/>
        <v>100</v>
      </c>
      <c r="Q921" s="11" t="str">
        <f t="shared" si="86"/>
        <v>music</v>
      </c>
      <c r="R921" s="1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2">
        <f t="shared" si="84"/>
        <v>0</v>
      </c>
      <c r="P922" s="13" t="str">
        <f t="shared" si="85"/>
        <v>n/a</v>
      </c>
      <c r="Q922" s="11" t="str">
        <f t="shared" si="86"/>
        <v>music</v>
      </c>
      <c r="R922" s="11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2">
        <f t="shared" si="84"/>
        <v>31</v>
      </c>
      <c r="P923" s="13">
        <f t="shared" si="85"/>
        <v>231.75</v>
      </c>
      <c r="Q923" s="11" t="str">
        <f t="shared" si="86"/>
        <v>music</v>
      </c>
      <c r="R923" s="11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2">
        <f t="shared" si="84"/>
        <v>21</v>
      </c>
      <c r="P924" s="13">
        <f t="shared" si="85"/>
        <v>189.33333333333334</v>
      </c>
      <c r="Q924" s="11" t="str">
        <f t="shared" si="86"/>
        <v>music</v>
      </c>
      <c r="R924" s="11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2">
        <f t="shared" si="84"/>
        <v>2</v>
      </c>
      <c r="P925" s="13">
        <f t="shared" si="85"/>
        <v>55</v>
      </c>
      <c r="Q925" s="11" t="str">
        <f t="shared" si="86"/>
        <v>music</v>
      </c>
      <c r="R925" s="11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2">
        <f t="shared" si="84"/>
        <v>11</v>
      </c>
      <c r="P926" s="13">
        <f t="shared" si="85"/>
        <v>21.8</v>
      </c>
      <c r="Q926" s="11" t="str">
        <f t="shared" si="86"/>
        <v>music</v>
      </c>
      <c r="R926" s="11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2">
        <f t="shared" si="84"/>
        <v>3</v>
      </c>
      <c r="P927" s="13">
        <f t="shared" si="85"/>
        <v>32</v>
      </c>
      <c r="Q927" s="11" t="str">
        <f t="shared" si="86"/>
        <v>music</v>
      </c>
      <c r="R927" s="11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2">
        <f t="shared" si="84"/>
        <v>0</v>
      </c>
      <c r="P928" s="13" t="str">
        <f t="shared" si="85"/>
        <v>n/a</v>
      </c>
      <c r="Q928" s="11" t="str">
        <f t="shared" si="86"/>
        <v>music</v>
      </c>
      <c r="R928" s="11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2">
        <f t="shared" si="84"/>
        <v>0</v>
      </c>
      <c r="P929" s="13" t="str">
        <f t="shared" si="85"/>
        <v>n/a</v>
      </c>
      <c r="Q929" s="11" t="str">
        <f t="shared" si="86"/>
        <v>music</v>
      </c>
      <c r="R929" s="11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2">
        <f t="shared" si="84"/>
        <v>11</v>
      </c>
      <c r="P930" s="13">
        <f t="shared" si="85"/>
        <v>56.25</v>
      </c>
      <c r="Q930" s="11" t="str">
        <f t="shared" si="86"/>
        <v>music</v>
      </c>
      <c r="R930" s="11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2">
        <f t="shared" si="84"/>
        <v>0</v>
      </c>
      <c r="P931" s="13" t="str">
        <f t="shared" si="85"/>
        <v>n/a</v>
      </c>
      <c r="Q931" s="11" t="str">
        <f t="shared" si="86"/>
        <v>music</v>
      </c>
      <c r="R931" s="1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2">
        <f t="shared" si="84"/>
        <v>38</v>
      </c>
      <c r="P932" s="13">
        <f t="shared" si="85"/>
        <v>69</v>
      </c>
      <c r="Q932" s="11" t="str">
        <f t="shared" si="86"/>
        <v>music</v>
      </c>
      <c r="R932" s="11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2">
        <f t="shared" si="84"/>
        <v>7</v>
      </c>
      <c r="P933" s="13">
        <f t="shared" si="85"/>
        <v>18.714285714285715</v>
      </c>
      <c r="Q933" s="11" t="str">
        <f t="shared" si="86"/>
        <v>music</v>
      </c>
      <c r="R933" s="11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2">
        <f t="shared" si="84"/>
        <v>15</v>
      </c>
      <c r="P934" s="13">
        <f t="shared" si="85"/>
        <v>46.033333333333331</v>
      </c>
      <c r="Q934" s="11" t="str">
        <f t="shared" si="86"/>
        <v>music</v>
      </c>
      <c r="R934" s="11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2">
        <f t="shared" si="84"/>
        <v>6</v>
      </c>
      <c r="P935" s="13">
        <f t="shared" si="85"/>
        <v>60</v>
      </c>
      <c r="Q935" s="11" t="str">
        <f t="shared" si="86"/>
        <v>music</v>
      </c>
      <c r="R935" s="11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2">
        <f t="shared" si="84"/>
        <v>30</v>
      </c>
      <c r="P936" s="13">
        <f t="shared" si="85"/>
        <v>50.666666666666664</v>
      </c>
      <c r="Q936" s="11" t="str">
        <f t="shared" si="86"/>
        <v>music</v>
      </c>
      <c r="R936" s="11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2">
        <f t="shared" si="84"/>
        <v>1</v>
      </c>
      <c r="P937" s="13">
        <f t="shared" si="85"/>
        <v>25</v>
      </c>
      <c r="Q937" s="11" t="str">
        <f t="shared" si="86"/>
        <v>music</v>
      </c>
      <c r="R937" s="11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2">
        <f t="shared" si="84"/>
        <v>0</v>
      </c>
      <c r="P938" s="13" t="str">
        <f t="shared" si="85"/>
        <v>n/a</v>
      </c>
      <c r="Q938" s="11" t="str">
        <f t="shared" si="86"/>
        <v>music</v>
      </c>
      <c r="R938" s="11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2">
        <f t="shared" si="84"/>
        <v>1</v>
      </c>
      <c r="P939" s="13">
        <f t="shared" si="85"/>
        <v>20</v>
      </c>
      <c r="Q939" s="11" t="str">
        <f t="shared" si="86"/>
        <v>music</v>
      </c>
      <c r="R939" s="11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2">
        <f t="shared" si="84"/>
        <v>0</v>
      </c>
      <c r="P940" s="13">
        <f t="shared" si="85"/>
        <v>25</v>
      </c>
      <c r="Q940" s="11" t="str">
        <f t="shared" si="86"/>
        <v>music</v>
      </c>
      <c r="R940" s="11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2">
        <f t="shared" si="84"/>
        <v>1</v>
      </c>
      <c r="P941" s="13">
        <f t="shared" si="85"/>
        <v>20</v>
      </c>
      <c r="Q941" s="11" t="str">
        <f t="shared" si="86"/>
        <v>music</v>
      </c>
      <c r="R941" s="1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2">
        <f t="shared" si="84"/>
        <v>17</v>
      </c>
      <c r="P942" s="13">
        <f t="shared" si="85"/>
        <v>110.28571428571429</v>
      </c>
      <c r="Q942" s="11" t="str">
        <f t="shared" si="86"/>
        <v>technology</v>
      </c>
      <c r="R942" s="11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2">
        <f t="shared" si="84"/>
        <v>2</v>
      </c>
      <c r="P943" s="13">
        <f t="shared" si="85"/>
        <v>37.451612903225808</v>
      </c>
      <c r="Q943" s="11" t="str">
        <f t="shared" si="86"/>
        <v>technology</v>
      </c>
      <c r="R943" s="11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2">
        <f t="shared" si="84"/>
        <v>9</v>
      </c>
      <c r="P944" s="13">
        <f t="shared" si="85"/>
        <v>41.75</v>
      </c>
      <c r="Q944" s="11" t="str">
        <f t="shared" si="86"/>
        <v>technology</v>
      </c>
      <c r="R944" s="11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2">
        <f t="shared" si="84"/>
        <v>10</v>
      </c>
      <c r="P945" s="13">
        <f t="shared" si="85"/>
        <v>24.083333333333332</v>
      </c>
      <c r="Q945" s="11" t="str">
        <f t="shared" si="86"/>
        <v>technology</v>
      </c>
      <c r="R945" s="11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2">
        <f t="shared" si="84"/>
        <v>13</v>
      </c>
      <c r="P946" s="13">
        <f t="shared" si="85"/>
        <v>69.40625</v>
      </c>
      <c r="Q946" s="11" t="str">
        <f t="shared" si="86"/>
        <v>technology</v>
      </c>
      <c r="R946" s="11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2">
        <f t="shared" si="84"/>
        <v>2</v>
      </c>
      <c r="P947" s="13">
        <f t="shared" si="85"/>
        <v>155.25</v>
      </c>
      <c r="Q947" s="11" t="str">
        <f t="shared" si="86"/>
        <v>technology</v>
      </c>
      <c r="R947" s="11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2">
        <f t="shared" si="84"/>
        <v>2</v>
      </c>
      <c r="P948" s="13">
        <f t="shared" si="85"/>
        <v>57.2</v>
      </c>
      <c r="Q948" s="11" t="str">
        <f t="shared" si="86"/>
        <v>technology</v>
      </c>
      <c r="R948" s="11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2">
        <f t="shared" si="84"/>
        <v>0</v>
      </c>
      <c r="P949" s="13" t="str">
        <f t="shared" si="85"/>
        <v>n/a</v>
      </c>
      <c r="Q949" s="11" t="str">
        <f t="shared" si="86"/>
        <v>technology</v>
      </c>
      <c r="R949" s="11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2">
        <f t="shared" si="84"/>
        <v>12</v>
      </c>
      <c r="P950" s="13">
        <f t="shared" si="85"/>
        <v>60</v>
      </c>
      <c r="Q950" s="11" t="str">
        <f t="shared" si="86"/>
        <v>technology</v>
      </c>
      <c r="R950" s="11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2">
        <f t="shared" si="84"/>
        <v>1</v>
      </c>
      <c r="P951" s="13">
        <f t="shared" si="85"/>
        <v>39</v>
      </c>
      <c r="Q951" s="11" t="str">
        <f t="shared" si="86"/>
        <v>technology</v>
      </c>
      <c r="R951" s="1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2">
        <f t="shared" si="84"/>
        <v>28</v>
      </c>
      <c r="P952" s="13">
        <f t="shared" si="85"/>
        <v>58.416666666666664</v>
      </c>
      <c r="Q952" s="11" t="str">
        <f t="shared" si="86"/>
        <v>technology</v>
      </c>
      <c r="R952" s="11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2">
        <f t="shared" si="84"/>
        <v>38</v>
      </c>
      <c r="P953" s="13">
        <f t="shared" si="85"/>
        <v>158.63636363636363</v>
      </c>
      <c r="Q953" s="11" t="str">
        <f t="shared" si="86"/>
        <v>technology</v>
      </c>
      <c r="R953" s="11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2">
        <f t="shared" si="84"/>
        <v>40</v>
      </c>
      <c r="P954" s="13">
        <f t="shared" si="85"/>
        <v>99.857142857142861</v>
      </c>
      <c r="Q954" s="11" t="str">
        <f t="shared" si="86"/>
        <v>technology</v>
      </c>
      <c r="R954" s="11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2">
        <f t="shared" si="84"/>
        <v>1</v>
      </c>
      <c r="P955" s="13">
        <f t="shared" si="85"/>
        <v>25.2</v>
      </c>
      <c r="Q955" s="11" t="str">
        <f t="shared" si="86"/>
        <v>technology</v>
      </c>
      <c r="R955" s="11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2">
        <f t="shared" si="84"/>
        <v>43</v>
      </c>
      <c r="P956" s="13">
        <f t="shared" si="85"/>
        <v>89.191780821917803</v>
      </c>
      <c r="Q956" s="11" t="str">
        <f t="shared" si="86"/>
        <v>technology</v>
      </c>
      <c r="R956" s="11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2">
        <f t="shared" si="84"/>
        <v>6</v>
      </c>
      <c r="P957" s="13">
        <f t="shared" si="85"/>
        <v>182.6236559139785</v>
      </c>
      <c r="Q957" s="11" t="str">
        <f t="shared" si="86"/>
        <v>technology</v>
      </c>
      <c r="R957" s="11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2">
        <f t="shared" si="84"/>
        <v>2</v>
      </c>
      <c r="P958" s="13">
        <f t="shared" si="85"/>
        <v>50.647058823529413</v>
      </c>
      <c r="Q958" s="11" t="str">
        <f t="shared" si="86"/>
        <v>technology</v>
      </c>
      <c r="R958" s="11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2">
        <f t="shared" si="84"/>
        <v>2</v>
      </c>
      <c r="P959" s="13">
        <f t="shared" si="85"/>
        <v>33.285714285714285</v>
      </c>
      <c r="Q959" s="11" t="str">
        <f t="shared" si="86"/>
        <v>technology</v>
      </c>
      <c r="R959" s="11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2">
        <f t="shared" si="84"/>
        <v>11</v>
      </c>
      <c r="P960" s="13">
        <f t="shared" si="85"/>
        <v>51.823529411764703</v>
      </c>
      <c r="Q960" s="11" t="str">
        <f t="shared" si="86"/>
        <v>technology</v>
      </c>
      <c r="R960" s="11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2">
        <f t="shared" si="84"/>
        <v>39</v>
      </c>
      <c r="P961" s="13">
        <f t="shared" si="85"/>
        <v>113.62573099415205</v>
      </c>
      <c r="Q961" s="11" t="str">
        <f t="shared" si="86"/>
        <v>technology</v>
      </c>
      <c r="R961" s="1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2">
        <f t="shared" si="84"/>
        <v>46</v>
      </c>
      <c r="P962" s="13">
        <f t="shared" si="85"/>
        <v>136.46276595744681</v>
      </c>
      <c r="Q962" s="11" t="str">
        <f t="shared" si="86"/>
        <v>technology</v>
      </c>
      <c r="R962" s="11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2">
        <f t="shared" ref="O963:O1026" si="90">ROUND((E:E/D:D)*100,0)</f>
        <v>42</v>
      </c>
      <c r="P963" s="13">
        <f t="shared" ref="P963:P1026" si="91">IF(L963&lt;&gt;0,E963/L963,"n/a")</f>
        <v>364.35454545454547</v>
      </c>
      <c r="Q963" s="11" t="str">
        <f t="shared" ref="Q963:Q1026" si="92">LEFT(N963,SEARCH("/",N963,1)-1)</f>
        <v>technology</v>
      </c>
      <c r="R963" s="11" t="str">
        <f t="shared" ref="R963:R1026" si="93">RIGHT(N963,LEN(N963)-SEARCH("/",N963))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2">
        <f t="shared" si="90"/>
        <v>28</v>
      </c>
      <c r="P964" s="13">
        <f t="shared" si="91"/>
        <v>19.243243243243242</v>
      </c>
      <c r="Q964" s="11" t="str">
        <f t="shared" si="92"/>
        <v>technology</v>
      </c>
      <c r="R964" s="11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2">
        <f t="shared" si="90"/>
        <v>1</v>
      </c>
      <c r="P965" s="13">
        <f t="shared" si="91"/>
        <v>41.888888888888886</v>
      </c>
      <c r="Q965" s="11" t="str">
        <f t="shared" si="92"/>
        <v>technology</v>
      </c>
      <c r="R965" s="11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2">
        <f t="shared" si="90"/>
        <v>1</v>
      </c>
      <c r="P966" s="13">
        <f t="shared" si="91"/>
        <v>30.310344827586206</v>
      </c>
      <c r="Q966" s="11" t="str">
        <f t="shared" si="92"/>
        <v>technology</v>
      </c>
      <c r="R966" s="11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2">
        <f t="shared" si="90"/>
        <v>1</v>
      </c>
      <c r="P967" s="13">
        <f t="shared" si="91"/>
        <v>49.666666666666664</v>
      </c>
      <c r="Q967" s="11" t="str">
        <f t="shared" si="92"/>
        <v>technology</v>
      </c>
      <c r="R967" s="11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2">
        <f t="shared" si="90"/>
        <v>15</v>
      </c>
      <c r="P968" s="13">
        <f t="shared" si="91"/>
        <v>59.2</v>
      </c>
      <c r="Q968" s="11" t="str">
        <f t="shared" si="92"/>
        <v>technology</v>
      </c>
      <c r="R968" s="11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2">
        <f t="shared" si="90"/>
        <v>18</v>
      </c>
      <c r="P969" s="13">
        <f t="shared" si="91"/>
        <v>43.97530864197531</v>
      </c>
      <c r="Q969" s="11" t="str">
        <f t="shared" si="92"/>
        <v>technology</v>
      </c>
      <c r="R969" s="11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2">
        <f t="shared" si="90"/>
        <v>1</v>
      </c>
      <c r="P970" s="13">
        <f t="shared" si="91"/>
        <v>26.5</v>
      </c>
      <c r="Q970" s="11" t="str">
        <f t="shared" si="92"/>
        <v>technology</v>
      </c>
      <c r="R970" s="11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2">
        <f t="shared" si="90"/>
        <v>47</v>
      </c>
      <c r="P971" s="13">
        <f t="shared" si="91"/>
        <v>1272.7272727272727</v>
      </c>
      <c r="Q971" s="11" t="str">
        <f t="shared" si="92"/>
        <v>technology</v>
      </c>
      <c r="R971" s="1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2">
        <f t="shared" si="90"/>
        <v>46</v>
      </c>
      <c r="P972" s="13">
        <f t="shared" si="91"/>
        <v>164</v>
      </c>
      <c r="Q972" s="11" t="str">
        <f t="shared" si="92"/>
        <v>technology</v>
      </c>
      <c r="R972" s="11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2">
        <f t="shared" si="90"/>
        <v>0</v>
      </c>
      <c r="P973" s="13">
        <f t="shared" si="91"/>
        <v>45.2</v>
      </c>
      <c r="Q973" s="11" t="str">
        <f t="shared" si="92"/>
        <v>technology</v>
      </c>
      <c r="R973" s="11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2">
        <f t="shared" si="90"/>
        <v>35</v>
      </c>
      <c r="P974" s="13">
        <f t="shared" si="91"/>
        <v>153.88888888888889</v>
      </c>
      <c r="Q974" s="11" t="str">
        <f t="shared" si="92"/>
        <v>technology</v>
      </c>
      <c r="R974" s="11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2">
        <f t="shared" si="90"/>
        <v>2</v>
      </c>
      <c r="P975" s="13">
        <f t="shared" si="91"/>
        <v>51.375</v>
      </c>
      <c r="Q975" s="11" t="str">
        <f t="shared" si="92"/>
        <v>technology</v>
      </c>
      <c r="R975" s="11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2">
        <f t="shared" si="90"/>
        <v>1</v>
      </c>
      <c r="P976" s="13">
        <f t="shared" si="91"/>
        <v>93.333333333333329</v>
      </c>
      <c r="Q976" s="11" t="str">
        <f t="shared" si="92"/>
        <v>technology</v>
      </c>
      <c r="R976" s="11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2">
        <f t="shared" si="90"/>
        <v>3</v>
      </c>
      <c r="P977" s="13">
        <f t="shared" si="91"/>
        <v>108.625</v>
      </c>
      <c r="Q977" s="11" t="str">
        <f t="shared" si="92"/>
        <v>technology</v>
      </c>
      <c r="R977" s="11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2">
        <f t="shared" si="90"/>
        <v>2</v>
      </c>
      <c r="P978" s="13">
        <f t="shared" si="91"/>
        <v>160.5</v>
      </c>
      <c r="Q978" s="11" t="str">
        <f t="shared" si="92"/>
        <v>technology</v>
      </c>
      <c r="R978" s="11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2">
        <f t="shared" si="90"/>
        <v>34</v>
      </c>
      <c r="P979" s="13">
        <f t="shared" si="91"/>
        <v>75.75</v>
      </c>
      <c r="Q979" s="11" t="str">
        <f t="shared" si="92"/>
        <v>technology</v>
      </c>
      <c r="R979" s="11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2">
        <f t="shared" si="90"/>
        <v>56</v>
      </c>
      <c r="P980" s="13">
        <f t="shared" si="91"/>
        <v>790.83739837398377</v>
      </c>
      <c r="Q980" s="11" t="str">
        <f t="shared" si="92"/>
        <v>technology</v>
      </c>
      <c r="R980" s="11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2">
        <f t="shared" si="90"/>
        <v>83</v>
      </c>
      <c r="P981" s="13">
        <f t="shared" si="91"/>
        <v>301.93916666666667</v>
      </c>
      <c r="Q981" s="11" t="str">
        <f t="shared" si="92"/>
        <v>technology</v>
      </c>
      <c r="R981" s="1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2">
        <f t="shared" si="90"/>
        <v>15</v>
      </c>
      <c r="P982" s="13">
        <f t="shared" si="91"/>
        <v>47.935483870967744</v>
      </c>
      <c r="Q982" s="11" t="str">
        <f t="shared" si="92"/>
        <v>technology</v>
      </c>
      <c r="R982" s="11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2">
        <f t="shared" si="90"/>
        <v>0</v>
      </c>
      <c r="P983" s="13">
        <f t="shared" si="91"/>
        <v>2.75</v>
      </c>
      <c r="Q983" s="11" t="str">
        <f t="shared" si="92"/>
        <v>technology</v>
      </c>
      <c r="R983" s="11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2">
        <f t="shared" si="90"/>
        <v>0</v>
      </c>
      <c r="P984" s="13">
        <f t="shared" si="91"/>
        <v>1</v>
      </c>
      <c r="Q984" s="11" t="str">
        <f t="shared" si="92"/>
        <v>technology</v>
      </c>
      <c r="R984" s="11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2">
        <f t="shared" si="90"/>
        <v>30</v>
      </c>
      <c r="P985" s="13">
        <f t="shared" si="91"/>
        <v>171.79329608938548</v>
      </c>
      <c r="Q985" s="11" t="str">
        <f t="shared" si="92"/>
        <v>technology</v>
      </c>
      <c r="R985" s="11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2">
        <f t="shared" si="90"/>
        <v>1</v>
      </c>
      <c r="P986" s="13">
        <f t="shared" si="91"/>
        <v>35.333333333333336</v>
      </c>
      <c r="Q986" s="11" t="str">
        <f t="shared" si="92"/>
        <v>technology</v>
      </c>
      <c r="R986" s="11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2">
        <f t="shared" si="90"/>
        <v>6</v>
      </c>
      <c r="P987" s="13">
        <f t="shared" si="91"/>
        <v>82.086956521739125</v>
      </c>
      <c r="Q987" s="11" t="str">
        <f t="shared" si="92"/>
        <v>technology</v>
      </c>
      <c r="R987" s="11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2">
        <f t="shared" si="90"/>
        <v>13</v>
      </c>
      <c r="P988" s="13">
        <f t="shared" si="91"/>
        <v>110.8695652173913</v>
      </c>
      <c r="Q988" s="11" t="str">
        <f t="shared" si="92"/>
        <v>technology</v>
      </c>
      <c r="R988" s="11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2">
        <f t="shared" si="90"/>
        <v>13</v>
      </c>
      <c r="P989" s="13">
        <f t="shared" si="91"/>
        <v>161.21951219512195</v>
      </c>
      <c r="Q989" s="11" t="str">
        <f t="shared" si="92"/>
        <v>technology</v>
      </c>
      <c r="R989" s="11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2">
        <f t="shared" si="90"/>
        <v>0</v>
      </c>
      <c r="P990" s="13" t="str">
        <f t="shared" si="91"/>
        <v>n/a</v>
      </c>
      <c r="Q990" s="11" t="str">
        <f t="shared" si="92"/>
        <v>technology</v>
      </c>
      <c r="R990" s="11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2">
        <f t="shared" si="90"/>
        <v>17</v>
      </c>
      <c r="P991" s="13">
        <f t="shared" si="91"/>
        <v>52.40625</v>
      </c>
      <c r="Q991" s="11" t="str">
        <f t="shared" si="92"/>
        <v>technology</v>
      </c>
      <c r="R991" s="1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2">
        <f t="shared" si="90"/>
        <v>0</v>
      </c>
      <c r="P992" s="13">
        <f t="shared" si="91"/>
        <v>13</v>
      </c>
      <c r="Q992" s="11" t="str">
        <f t="shared" si="92"/>
        <v>technology</v>
      </c>
      <c r="R992" s="11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2">
        <f t="shared" si="90"/>
        <v>4</v>
      </c>
      <c r="P993" s="13">
        <f t="shared" si="91"/>
        <v>30.285714285714285</v>
      </c>
      <c r="Q993" s="11" t="str">
        <f t="shared" si="92"/>
        <v>technology</v>
      </c>
      <c r="R993" s="11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2">
        <f t="shared" si="90"/>
        <v>0</v>
      </c>
      <c r="P994" s="13">
        <f t="shared" si="91"/>
        <v>116.75</v>
      </c>
      <c r="Q994" s="11" t="str">
        <f t="shared" si="92"/>
        <v>technology</v>
      </c>
      <c r="R994" s="11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2">
        <f t="shared" si="90"/>
        <v>25</v>
      </c>
      <c r="P995" s="13">
        <f t="shared" si="91"/>
        <v>89.59693877551021</v>
      </c>
      <c r="Q995" s="11" t="str">
        <f t="shared" si="92"/>
        <v>technology</v>
      </c>
      <c r="R995" s="11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2">
        <f t="shared" si="90"/>
        <v>2</v>
      </c>
      <c r="P996" s="13">
        <f t="shared" si="91"/>
        <v>424.45454545454544</v>
      </c>
      <c r="Q996" s="11" t="str">
        <f t="shared" si="92"/>
        <v>technology</v>
      </c>
      <c r="R996" s="11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2">
        <f t="shared" si="90"/>
        <v>7</v>
      </c>
      <c r="P997" s="13">
        <f t="shared" si="91"/>
        <v>80.666666666666671</v>
      </c>
      <c r="Q997" s="11" t="str">
        <f t="shared" si="92"/>
        <v>technology</v>
      </c>
      <c r="R997" s="11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2">
        <f t="shared" si="90"/>
        <v>2</v>
      </c>
      <c r="P998" s="13">
        <f t="shared" si="91"/>
        <v>13</v>
      </c>
      <c r="Q998" s="11" t="str">
        <f t="shared" si="92"/>
        <v>technology</v>
      </c>
      <c r="R998" s="11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2">
        <f t="shared" si="90"/>
        <v>1</v>
      </c>
      <c r="P999" s="13">
        <f t="shared" si="91"/>
        <v>8.125</v>
      </c>
      <c r="Q999" s="11" t="str">
        <f t="shared" si="92"/>
        <v>technology</v>
      </c>
      <c r="R999" s="11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2">
        <f t="shared" si="90"/>
        <v>59</v>
      </c>
      <c r="P1000" s="13">
        <f t="shared" si="91"/>
        <v>153.42794759825327</v>
      </c>
      <c r="Q1000" s="11" t="str">
        <f t="shared" si="92"/>
        <v>technology</v>
      </c>
      <c r="R1000" s="11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2">
        <f t="shared" si="90"/>
        <v>8</v>
      </c>
      <c r="P1001" s="13">
        <f t="shared" si="91"/>
        <v>292.07499999999999</v>
      </c>
      <c r="Q1001" s="11" t="str">
        <f t="shared" si="92"/>
        <v>technology</v>
      </c>
      <c r="R1001" s="1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2">
        <f t="shared" si="90"/>
        <v>2</v>
      </c>
      <c r="P1002" s="13">
        <f t="shared" si="91"/>
        <v>3304</v>
      </c>
      <c r="Q1002" s="11" t="str">
        <f t="shared" si="92"/>
        <v>technology</v>
      </c>
      <c r="R1002" s="11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2">
        <f t="shared" si="90"/>
        <v>104</v>
      </c>
      <c r="P1003" s="13">
        <f t="shared" si="91"/>
        <v>1300</v>
      </c>
      <c r="Q1003" s="11" t="str">
        <f t="shared" si="92"/>
        <v>technology</v>
      </c>
      <c r="R1003" s="11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2">
        <f t="shared" si="90"/>
        <v>30</v>
      </c>
      <c r="P1004" s="13">
        <f t="shared" si="91"/>
        <v>134.54545454545453</v>
      </c>
      <c r="Q1004" s="11" t="str">
        <f t="shared" si="92"/>
        <v>technology</v>
      </c>
      <c r="R1004" s="11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2">
        <f t="shared" si="90"/>
        <v>16</v>
      </c>
      <c r="P1005" s="13">
        <f t="shared" si="91"/>
        <v>214.06666666666666</v>
      </c>
      <c r="Q1005" s="11" t="str">
        <f t="shared" si="92"/>
        <v>technology</v>
      </c>
      <c r="R1005" s="11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2">
        <f t="shared" si="90"/>
        <v>82</v>
      </c>
      <c r="P1006" s="13">
        <f t="shared" si="91"/>
        <v>216.33684210526314</v>
      </c>
      <c r="Q1006" s="11" t="str">
        <f t="shared" si="92"/>
        <v>technology</v>
      </c>
      <c r="R1006" s="11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2">
        <f t="shared" si="90"/>
        <v>75</v>
      </c>
      <c r="P1007" s="13">
        <f t="shared" si="91"/>
        <v>932.31055900621118</v>
      </c>
      <c r="Q1007" s="11" t="str">
        <f t="shared" si="92"/>
        <v>technology</v>
      </c>
      <c r="R1007" s="11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2">
        <f t="shared" si="90"/>
        <v>6</v>
      </c>
      <c r="P1008" s="13">
        <f t="shared" si="91"/>
        <v>29.25</v>
      </c>
      <c r="Q1008" s="11" t="str">
        <f t="shared" si="92"/>
        <v>technology</v>
      </c>
      <c r="R1008" s="11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2">
        <f t="shared" si="90"/>
        <v>44</v>
      </c>
      <c r="P1009" s="13">
        <f t="shared" si="91"/>
        <v>174.94736842105263</v>
      </c>
      <c r="Q1009" s="11" t="str">
        <f t="shared" si="92"/>
        <v>technology</v>
      </c>
      <c r="R1009" s="11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2">
        <f t="shared" si="90"/>
        <v>0</v>
      </c>
      <c r="P1010" s="13">
        <f t="shared" si="91"/>
        <v>250</v>
      </c>
      <c r="Q1010" s="11" t="str">
        <f t="shared" si="92"/>
        <v>technology</v>
      </c>
      <c r="R1010" s="11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2">
        <f t="shared" si="90"/>
        <v>13</v>
      </c>
      <c r="P1011" s="13">
        <f t="shared" si="91"/>
        <v>65</v>
      </c>
      <c r="Q1011" s="11" t="str">
        <f t="shared" si="92"/>
        <v>technology</v>
      </c>
      <c r="R1011" s="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2">
        <f t="shared" si="90"/>
        <v>0</v>
      </c>
      <c r="P1012" s="13">
        <f t="shared" si="91"/>
        <v>55</v>
      </c>
      <c r="Q1012" s="11" t="str">
        <f t="shared" si="92"/>
        <v>technology</v>
      </c>
      <c r="R1012" s="11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2">
        <f t="shared" si="90"/>
        <v>0</v>
      </c>
      <c r="P1013" s="13">
        <f t="shared" si="91"/>
        <v>75</v>
      </c>
      <c r="Q1013" s="11" t="str">
        <f t="shared" si="92"/>
        <v>technology</v>
      </c>
      <c r="R1013" s="11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2">
        <f t="shared" si="90"/>
        <v>21535</v>
      </c>
      <c r="P1014" s="13">
        <f t="shared" si="91"/>
        <v>1389.3561935483872</v>
      </c>
      <c r="Q1014" s="11" t="str">
        <f t="shared" si="92"/>
        <v>technology</v>
      </c>
      <c r="R1014" s="11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2">
        <f t="shared" si="90"/>
        <v>35</v>
      </c>
      <c r="P1015" s="13">
        <f t="shared" si="91"/>
        <v>95.911111111111111</v>
      </c>
      <c r="Q1015" s="11" t="str">
        <f t="shared" si="92"/>
        <v>technology</v>
      </c>
      <c r="R1015" s="11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2">
        <f t="shared" si="90"/>
        <v>31</v>
      </c>
      <c r="P1016" s="13">
        <f t="shared" si="91"/>
        <v>191.25</v>
      </c>
      <c r="Q1016" s="11" t="str">
        <f t="shared" si="92"/>
        <v>technology</v>
      </c>
      <c r="R1016" s="11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2">
        <f t="shared" si="90"/>
        <v>3</v>
      </c>
      <c r="P1017" s="13">
        <f t="shared" si="91"/>
        <v>40</v>
      </c>
      <c r="Q1017" s="11" t="str">
        <f t="shared" si="92"/>
        <v>technology</v>
      </c>
      <c r="R1017" s="11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2">
        <f t="shared" si="90"/>
        <v>3</v>
      </c>
      <c r="P1018" s="13">
        <f t="shared" si="91"/>
        <v>74.78947368421052</v>
      </c>
      <c r="Q1018" s="11" t="str">
        <f t="shared" si="92"/>
        <v>technology</v>
      </c>
      <c r="R1018" s="11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2">
        <f t="shared" si="90"/>
        <v>23</v>
      </c>
      <c r="P1019" s="13">
        <f t="shared" si="91"/>
        <v>161.11830985915492</v>
      </c>
      <c r="Q1019" s="11" t="str">
        <f t="shared" si="92"/>
        <v>technology</v>
      </c>
      <c r="R1019" s="11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2">
        <f t="shared" si="90"/>
        <v>3</v>
      </c>
      <c r="P1020" s="13">
        <f t="shared" si="91"/>
        <v>88.714285714285708</v>
      </c>
      <c r="Q1020" s="11" t="str">
        <f t="shared" si="92"/>
        <v>technology</v>
      </c>
      <c r="R1020" s="11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2">
        <f t="shared" si="90"/>
        <v>47</v>
      </c>
      <c r="P1021" s="13">
        <f t="shared" si="91"/>
        <v>53.25</v>
      </c>
      <c r="Q1021" s="11" t="str">
        <f t="shared" si="92"/>
        <v>technology</v>
      </c>
      <c r="R1021" s="1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2">
        <f t="shared" si="90"/>
        <v>206</v>
      </c>
      <c r="P1022" s="13">
        <f t="shared" si="91"/>
        <v>106.2</v>
      </c>
      <c r="Q1022" s="11" t="str">
        <f t="shared" si="92"/>
        <v>music</v>
      </c>
      <c r="R1022" s="11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2">
        <f t="shared" si="90"/>
        <v>352</v>
      </c>
      <c r="P1023" s="13">
        <f t="shared" si="91"/>
        <v>22.079728033472804</v>
      </c>
      <c r="Q1023" s="11" t="str">
        <f t="shared" si="92"/>
        <v>music</v>
      </c>
      <c r="R1023" s="11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2">
        <f t="shared" si="90"/>
        <v>115</v>
      </c>
      <c r="P1024" s="13">
        <f t="shared" si="91"/>
        <v>31.054054054054053</v>
      </c>
      <c r="Q1024" s="11" t="str">
        <f t="shared" si="92"/>
        <v>music</v>
      </c>
      <c r="R1024" s="11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2">
        <f t="shared" si="90"/>
        <v>237</v>
      </c>
      <c r="P1025" s="13">
        <f t="shared" si="91"/>
        <v>36.206106870229007</v>
      </c>
      <c r="Q1025" s="11" t="str">
        <f t="shared" si="92"/>
        <v>music</v>
      </c>
      <c r="R1025" s="11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2">
        <f t="shared" si="90"/>
        <v>119</v>
      </c>
      <c r="P1026" s="13">
        <f t="shared" si="91"/>
        <v>388.9762295081967</v>
      </c>
      <c r="Q1026" s="11" t="str">
        <f t="shared" si="92"/>
        <v>music</v>
      </c>
      <c r="R1026" s="11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2">
        <f t="shared" ref="O1027:O1090" si="96">ROUND((E:E/D:D)*100,0)</f>
        <v>110</v>
      </c>
      <c r="P1027" s="13">
        <f t="shared" ref="P1027:P1090" si="97">IF(L1027&lt;&gt;0,E1027/L1027,"n/a")</f>
        <v>71.848571428571432</v>
      </c>
      <c r="Q1027" s="11" t="str">
        <f t="shared" ref="Q1027:Q1090" si="98">LEFT(N1027,SEARCH("/",N1027,1)-1)</f>
        <v>music</v>
      </c>
      <c r="R1027" s="11" t="str">
        <f t="shared" ref="R1027:R1090" si="99">RIGHT(N1027,LEN(N1027)-SEARCH("/",N1027))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2">
        <f t="shared" si="96"/>
        <v>100</v>
      </c>
      <c r="P1028" s="13">
        <f t="shared" si="97"/>
        <v>57.381803278688523</v>
      </c>
      <c r="Q1028" s="11" t="str">
        <f t="shared" si="98"/>
        <v>music</v>
      </c>
      <c r="R1028" s="11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2">
        <f t="shared" si="96"/>
        <v>103</v>
      </c>
      <c r="P1029" s="13">
        <f t="shared" si="97"/>
        <v>69.666666666666671</v>
      </c>
      <c r="Q1029" s="11" t="str">
        <f t="shared" si="98"/>
        <v>music</v>
      </c>
      <c r="R1029" s="11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2">
        <f t="shared" si="96"/>
        <v>117</v>
      </c>
      <c r="P1030" s="13">
        <f t="shared" si="97"/>
        <v>45.988235294117644</v>
      </c>
      <c r="Q1030" s="11" t="str">
        <f t="shared" si="98"/>
        <v>music</v>
      </c>
      <c r="R1030" s="11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2">
        <f t="shared" si="96"/>
        <v>112</v>
      </c>
      <c r="P1031" s="13">
        <f t="shared" si="97"/>
        <v>79.262411347517727</v>
      </c>
      <c r="Q1031" s="11" t="str">
        <f t="shared" si="98"/>
        <v>music</v>
      </c>
      <c r="R1031" s="1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2">
        <f t="shared" si="96"/>
        <v>342</v>
      </c>
      <c r="P1032" s="13">
        <f t="shared" si="97"/>
        <v>43.031446540880502</v>
      </c>
      <c r="Q1032" s="11" t="str">
        <f t="shared" si="98"/>
        <v>music</v>
      </c>
      <c r="R1032" s="11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2">
        <f t="shared" si="96"/>
        <v>107</v>
      </c>
      <c r="P1033" s="13">
        <f t="shared" si="97"/>
        <v>108.48484848484848</v>
      </c>
      <c r="Q1033" s="11" t="str">
        <f t="shared" si="98"/>
        <v>music</v>
      </c>
      <c r="R1033" s="11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2">
        <f t="shared" si="96"/>
        <v>108</v>
      </c>
      <c r="P1034" s="13">
        <f t="shared" si="97"/>
        <v>61.029583333333335</v>
      </c>
      <c r="Q1034" s="11" t="str">
        <f t="shared" si="98"/>
        <v>music</v>
      </c>
      <c r="R1034" s="11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2">
        <f t="shared" si="96"/>
        <v>103</v>
      </c>
      <c r="P1035" s="13">
        <f t="shared" si="97"/>
        <v>50.592592592592595</v>
      </c>
      <c r="Q1035" s="11" t="str">
        <f t="shared" si="98"/>
        <v>music</v>
      </c>
      <c r="R1035" s="11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2">
        <f t="shared" si="96"/>
        <v>130</v>
      </c>
      <c r="P1036" s="13">
        <f t="shared" si="97"/>
        <v>39.157168674698795</v>
      </c>
      <c r="Q1036" s="11" t="str">
        <f t="shared" si="98"/>
        <v>music</v>
      </c>
      <c r="R1036" s="11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2">
        <f t="shared" si="96"/>
        <v>108</v>
      </c>
      <c r="P1037" s="13">
        <f t="shared" si="97"/>
        <v>65.15789473684211</v>
      </c>
      <c r="Q1037" s="11" t="str">
        <f t="shared" si="98"/>
        <v>music</v>
      </c>
      <c r="R1037" s="11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2">
        <f t="shared" si="96"/>
        <v>112</v>
      </c>
      <c r="P1038" s="13">
        <f t="shared" si="97"/>
        <v>23.963127962085309</v>
      </c>
      <c r="Q1038" s="11" t="str">
        <f t="shared" si="98"/>
        <v>music</v>
      </c>
      <c r="R1038" s="11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2">
        <f t="shared" si="96"/>
        <v>102</v>
      </c>
      <c r="P1039" s="13">
        <f t="shared" si="97"/>
        <v>48.61904761904762</v>
      </c>
      <c r="Q1039" s="11" t="str">
        <f t="shared" si="98"/>
        <v>music</v>
      </c>
      <c r="R1039" s="11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2">
        <f t="shared" si="96"/>
        <v>145</v>
      </c>
      <c r="P1040" s="13">
        <f t="shared" si="97"/>
        <v>35.73770491803279</v>
      </c>
      <c r="Q1040" s="11" t="str">
        <f t="shared" si="98"/>
        <v>music</v>
      </c>
      <c r="R1040" s="11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2">
        <f t="shared" si="96"/>
        <v>128</v>
      </c>
      <c r="P1041" s="13">
        <f t="shared" si="97"/>
        <v>21.366666666666667</v>
      </c>
      <c r="Q1041" s="11" t="str">
        <f t="shared" si="98"/>
        <v>music</v>
      </c>
      <c r="R1041" s="1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2">
        <f t="shared" si="96"/>
        <v>0</v>
      </c>
      <c r="P1042" s="13">
        <f t="shared" si="97"/>
        <v>250</v>
      </c>
      <c r="Q1042" s="11" t="str">
        <f t="shared" si="98"/>
        <v>journalism</v>
      </c>
      <c r="R1042" s="11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2">
        <f t="shared" si="96"/>
        <v>0</v>
      </c>
      <c r="P1043" s="13" t="str">
        <f t="shared" si="97"/>
        <v>n/a</v>
      </c>
      <c r="Q1043" s="11" t="str">
        <f t="shared" si="98"/>
        <v>journalism</v>
      </c>
      <c r="R1043" s="11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2">
        <f t="shared" si="96"/>
        <v>2</v>
      </c>
      <c r="P1044" s="13">
        <f t="shared" si="97"/>
        <v>10</v>
      </c>
      <c r="Q1044" s="11" t="str">
        <f t="shared" si="98"/>
        <v>journalism</v>
      </c>
      <c r="R1044" s="11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2">
        <f t="shared" si="96"/>
        <v>9</v>
      </c>
      <c r="P1045" s="13">
        <f t="shared" si="97"/>
        <v>29.236301369863014</v>
      </c>
      <c r="Q1045" s="11" t="str">
        <f t="shared" si="98"/>
        <v>journalism</v>
      </c>
      <c r="R1045" s="11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2">
        <f t="shared" si="96"/>
        <v>0</v>
      </c>
      <c r="P1046" s="13">
        <f t="shared" si="97"/>
        <v>3</v>
      </c>
      <c r="Q1046" s="11" t="str">
        <f t="shared" si="98"/>
        <v>journalism</v>
      </c>
      <c r="R1046" s="11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2">
        <f t="shared" si="96"/>
        <v>3</v>
      </c>
      <c r="P1047" s="13">
        <f t="shared" si="97"/>
        <v>33.25</v>
      </c>
      <c r="Q1047" s="11" t="str">
        <f t="shared" si="98"/>
        <v>journalism</v>
      </c>
      <c r="R1047" s="11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2">
        <f t="shared" si="96"/>
        <v>0</v>
      </c>
      <c r="P1048" s="13" t="str">
        <f t="shared" si="97"/>
        <v>n/a</v>
      </c>
      <c r="Q1048" s="11" t="str">
        <f t="shared" si="98"/>
        <v>journalism</v>
      </c>
      <c r="R1048" s="11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2">
        <f t="shared" si="96"/>
        <v>0</v>
      </c>
      <c r="P1049" s="13">
        <f t="shared" si="97"/>
        <v>1</v>
      </c>
      <c r="Q1049" s="11" t="str">
        <f t="shared" si="98"/>
        <v>journalism</v>
      </c>
      <c r="R1049" s="11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2">
        <f t="shared" si="96"/>
        <v>1</v>
      </c>
      <c r="P1050" s="13">
        <f t="shared" si="97"/>
        <v>53</v>
      </c>
      <c r="Q1050" s="11" t="str">
        <f t="shared" si="98"/>
        <v>journalism</v>
      </c>
      <c r="R1050" s="11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2">
        <f t="shared" si="96"/>
        <v>0</v>
      </c>
      <c r="P1051" s="13" t="str">
        <f t="shared" si="97"/>
        <v>n/a</v>
      </c>
      <c r="Q1051" s="11" t="str">
        <f t="shared" si="98"/>
        <v>journalism</v>
      </c>
      <c r="R1051" s="1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2">
        <f t="shared" si="96"/>
        <v>0</v>
      </c>
      <c r="P1052" s="13" t="str">
        <f t="shared" si="97"/>
        <v>n/a</v>
      </c>
      <c r="Q1052" s="11" t="str">
        <f t="shared" si="98"/>
        <v>journalism</v>
      </c>
      <c r="R1052" s="11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2">
        <f t="shared" si="96"/>
        <v>0</v>
      </c>
      <c r="P1053" s="13" t="str">
        <f t="shared" si="97"/>
        <v>n/a</v>
      </c>
      <c r="Q1053" s="11" t="str">
        <f t="shared" si="98"/>
        <v>journalism</v>
      </c>
      <c r="R1053" s="11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2">
        <f t="shared" si="96"/>
        <v>0</v>
      </c>
      <c r="P1054" s="13" t="str">
        <f t="shared" si="97"/>
        <v>n/a</v>
      </c>
      <c r="Q1054" s="11" t="str">
        <f t="shared" si="98"/>
        <v>journalism</v>
      </c>
      <c r="R1054" s="11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2">
        <f t="shared" si="96"/>
        <v>1</v>
      </c>
      <c r="P1055" s="13">
        <f t="shared" si="97"/>
        <v>15</v>
      </c>
      <c r="Q1055" s="11" t="str">
        <f t="shared" si="98"/>
        <v>journalism</v>
      </c>
      <c r="R1055" s="11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2">
        <f t="shared" si="96"/>
        <v>0</v>
      </c>
      <c r="P1056" s="13" t="str">
        <f t="shared" si="97"/>
        <v>n/a</v>
      </c>
      <c r="Q1056" s="11" t="str">
        <f t="shared" si="98"/>
        <v>journalism</v>
      </c>
      <c r="R1056" s="11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2">
        <f t="shared" si="96"/>
        <v>0</v>
      </c>
      <c r="P1057" s="13" t="str">
        <f t="shared" si="97"/>
        <v>n/a</v>
      </c>
      <c r="Q1057" s="11" t="str">
        <f t="shared" si="98"/>
        <v>journalism</v>
      </c>
      <c r="R1057" s="11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2">
        <f t="shared" si="96"/>
        <v>0</v>
      </c>
      <c r="P1058" s="13" t="str">
        <f t="shared" si="97"/>
        <v>n/a</v>
      </c>
      <c r="Q1058" s="11" t="str">
        <f t="shared" si="98"/>
        <v>journalism</v>
      </c>
      <c r="R1058" s="11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2">
        <f t="shared" si="96"/>
        <v>0</v>
      </c>
      <c r="P1059" s="13" t="str">
        <f t="shared" si="97"/>
        <v>n/a</v>
      </c>
      <c r="Q1059" s="11" t="str">
        <f t="shared" si="98"/>
        <v>journalism</v>
      </c>
      <c r="R1059" s="11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2">
        <f t="shared" si="96"/>
        <v>0</v>
      </c>
      <c r="P1060" s="13" t="str">
        <f t="shared" si="97"/>
        <v>n/a</v>
      </c>
      <c r="Q1060" s="11" t="str">
        <f t="shared" si="98"/>
        <v>journalism</v>
      </c>
      <c r="R1060" s="11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2">
        <f t="shared" si="96"/>
        <v>0</v>
      </c>
      <c r="P1061" s="13" t="str">
        <f t="shared" si="97"/>
        <v>n/a</v>
      </c>
      <c r="Q1061" s="11" t="str">
        <f t="shared" si="98"/>
        <v>journalism</v>
      </c>
      <c r="R1061" s="1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2">
        <f t="shared" si="96"/>
        <v>1</v>
      </c>
      <c r="P1062" s="13">
        <f t="shared" si="97"/>
        <v>50</v>
      </c>
      <c r="Q1062" s="11" t="str">
        <f t="shared" si="98"/>
        <v>journalism</v>
      </c>
      <c r="R1062" s="11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2">
        <f t="shared" si="96"/>
        <v>0</v>
      </c>
      <c r="P1063" s="13" t="str">
        <f t="shared" si="97"/>
        <v>n/a</v>
      </c>
      <c r="Q1063" s="11" t="str">
        <f t="shared" si="98"/>
        <v>journalism</v>
      </c>
      <c r="R1063" s="11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2">
        <f t="shared" si="96"/>
        <v>95</v>
      </c>
      <c r="P1064" s="13">
        <f t="shared" si="97"/>
        <v>47.5</v>
      </c>
      <c r="Q1064" s="11" t="str">
        <f t="shared" si="98"/>
        <v>journalism</v>
      </c>
      <c r="R1064" s="11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2">
        <f t="shared" si="96"/>
        <v>0</v>
      </c>
      <c r="P1065" s="13" t="str">
        <f t="shared" si="97"/>
        <v>n/a</v>
      </c>
      <c r="Q1065" s="11" t="str">
        <f t="shared" si="98"/>
        <v>journalism</v>
      </c>
      <c r="R1065" s="11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2">
        <f t="shared" si="96"/>
        <v>9</v>
      </c>
      <c r="P1066" s="13">
        <f t="shared" si="97"/>
        <v>65.666666666666671</v>
      </c>
      <c r="Q1066" s="11" t="str">
        <f t="shared" si="98"/>
        <v>games</v>
      </c>
      <c r="R1066" s="11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2">
        <f t="shared" si="96"/>
        <v>3</v>
      </c>
      <c r="P1067" s="13">
        <f t="shared" si="97"/>
        <v>16.2</v>
      </c>
      <c r="Q1067" s="11" t="str">
        <f t="shared" si="98"/>
        <v>games</v>
      </c>
      <c r="R1067" s="11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2">
        <f t="shared" si="96"/>
        <v>3</v>
      </c>
      <c r="P1068" s="13">
        <f t="shared" si="97"/>
        <v>34.128378378378379</v>
      </c>
      <c r="Q1068" s="11" t="str">
        <f t="shared" si="98"/>
        <v>games</v>
      </c>
      <c r="R1068" s="11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2">
        <f t="shared" si="96"/>
        <v>26</v>
      </c>
      <c r="P1069" s="13">
        <f t="shared" si="97"/>
        <v>13</v>
      </c>
      <c r="Q1069" s="11" t="str">
        <f t="shared" si="98"/>
        <v>games</v>
      </c>
      <c r="R1069" s="11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2">
        <f t="shared" si="96"/>
        <v>0</v>
      </c>
      <c r="P1070" s="13">
        <f t="shared" si="97"/>
        <v>11.25</v>
      </c>
      <c r="Q1070" s="11" t="str">
        <f t="shared" si="98"/>
        <v>games</v>
      </c>
      <c r="R1070" s="11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2">
        <f t="shared" si="96"/>
        <v>39</v>
      </c>
      <c r="P1071" s="13">
        <f t="shared" si="97"/>
        <v>40.476190476190474</v>
      </c>
      <c r="Q1071" s="11" t="str">
        <f t="shared" si="98"/>
        <v>games</v>
      </c>
      <c r="R1071" s="1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2">
        <f t="shared" si="96"/>
        <v>1</v>
      </c>
      <c r="P1072" s="13">
        <f t="shared" si="97"/>
        <v>35</v>
      </c>
      <c r="Q1072" s="11" t="str">
        <f t="shared" si="98"/>
        <v>games</v>
      </c>
      <c r="R1072" s="11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2">
        <f t="shared" si="96"/>
        <v>0</v>
      </c>
      <c r="P1073" s="13" t="str">
        <f t="shared" si="97"/>
        <v>n/a</v>
      </c>
      <c r="Q1073" s="11" t="str">
        <f t="shared" si="98"/>
        <v>games</v>
      </c>
      <c r="R1073" s="11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2">
        <f t="shared" si="96"/>
        <v>0</v>
      </c>
      <c r="P1074" s="13">
        <f t="shared" si="97"/>
        <v>12.75</v>
      </c>
      <c r="Q1074" s="11" t="str">
        <f t="shared" si="98"/>
        <v>games</v>
      </c>
      <c r="R1074" s="11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2">
        <f t="shared" si="96"/>
        <v>1</v>
      </c>
      <c r="P1075" s="13">
        <f t="shared" si="97"/>
        <v>10</v>
      </c>
      <c r="Q1075" s="11" t="str">
        <f t="shared" si="98"/>
        <v>games</v>
      </c>
      <c r="R1075" s="11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2">
        <f t="shared" si="96"/>
        <v>6</v>
      </c>
      <c r="P1076" s="13">
        <f t="shared" si="97"/>
        <v>113.56666666666666</v>
      </c>
      <c r="Q1076" s="11" t="str">
        <f t="shared" si="98"/>
        <v>games</v>
      </c>
      <c r="R1076" s="11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2">
        <f t="shared" si="96"/>
        <v>5</v>
      </c>
      <c r="P1077" s="13">
        <f t="shared" si="97"/>
        <v>15</v>
      </c>
      <c r="Q1077" s="11" t="str">
        <f t="shared" si="98"/>
        <v>games</v>
      </c>
      <c r="R1077" s="11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2">
        <f t="shared" si="96"/>
        <v>63</v>
      </c>
      <c r="P1078" s="13">
        <f t="shared" si="97"/>
        <v>48.281025641025643</v>
      </c>
      <c r="Q1078" s="11" t="str">
        <f t="shared" si="98"/>
        <v>games</v>
      </c>
      <c r="R1078" s="11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2">
        <f t="shared" si="96"/>
        <v>29</v>
      </c>
      <c r="P1079" s="13">
        <f t="shared" si="97"/>
        <v>43.976047904191617</v>
      </c>
      <c r="Q1079" s="11" t="str">
        <f t="shared" si="98"/>
        <v>games</v>
      </c>
      <c r="R1079" s="11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2">
        <f t="shared" si="96"/>
        <v>8</v>
      </c>
      <c r="P1080" s="13">
        <f t="shared" si="97"/>
        <v>9</v>
      </c>
      <c r="Q1080" s="11" t="str">
        <f t="shared" si="98"/>
        <v>games</v>
      </c>
      <c r="R1080" s="11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2">
        <f t="shared" si="96"/>
        <v>3</v>
      </c>
      <c r="P1081" s="13">
        <f t="shared" si="97"/>
        <v>37.666666666666664</v>
      </c>
      <c r="Q1081" s="11" t="str">
        <f t="shared" si="98"/>
        <v>games</v>
      </c>
      <c r="R1081" s="1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2">
        <f t="shared" si="96"/>
        <v>9</v>
      </c>
      <c r="P1082" s="13">
        <f t="shared" si="97"/>
        <v>18.581632653061224</v>
      </c>
      <c r="Q1082" s="11" t="str">
        <f t="shared" si="98"/>
        <v>games</v>
      </c>
      <c r="R1082" s="11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2">
        <f t="shared" si="96"/>
        <v>0</v>
      </c>
      <c r="P1083" s="13">
        <f t="shared" si="97"/>
        <v>3</v>
      </c>
      <c r="Q1083" s="11" t="str">
        <f t="shared" si="98"/>
        <v>games</v>
      </c>
      <c r="R1083" s="11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2">
        <f t="shared" si="96"/>
        <v>1</v>
      </c>
      <c r="P1084" s="13">
        <f t="shared" si="97"/>
        <v>18.666666666666668</v>
      </c>
      <c r="Q1084" s="11" t="str">
        <f t="shared" si="98"/>
        <v>games</v>
      </c>
      <c r="R1084" s="11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2">
        <f t="shared" si="96"/>
        <v>1</v>
      </c>
      <c r="P1085" s="13">
        <f t="shared" si="97"/>
        <v>410</v>
      </c>
      <c r="Q1085" s="11" t="str">
        <f t="shared" si="98"/>
        <v>games</v>
      </c>
      <c r="R1085" s="11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2">
        <f t="shared" si="96"/>
        <v>0</v>
      </c>
      <c r="P1086" s="13" t="str">
        <f t="shared" si="97"/>
        <v>n/a</v>
      </c>
      <c r="Q1086" s="11" t="str">
        <f t="shared" si="98"/>
        <v>games</v>
      </c>
      <c r="R1086" s="11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2">
        <f t="shared" si="96"/>
        <v>3</v>
      </c>
      <c r="P1087" s="13">
        <f t="shared" si="97"/>
        <v>114</v>
      </c>
      <c r="Q1087" s="11" t="str">
        <f t="shared" si="98"/>
        <v>games</v>
      </c>
      <c r="R1087" s="11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2">
        <f t="shared" si="96"/>
        <v>0</v>
      </c>
      <c r="P1088" s="13">
        <f t="shared" si="97"/>
        <v>7.5</v>
      </c>
      <c r="Q1088" s="11" t="str">
        <f t="shared" si="98"/>
        <v>games</v>
      </c>
      <c r="R1088" s="11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2">
        <f t="shared" si="96"/>
        <v>0</v>
      </c>
      <c r="P1089" s="13" t="str">
        <f t="shared" si="97"/>
        <v>n/a</v>
      </c>
      <c r="Q1089" s="11" t="str">
        <f t="shared" si="98"/>
        <v>games</v>
      </c>
      <c r="R1089" s="11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2">
        <f t="shared" si="96"/>
        <v>14</v>
      </c>
      <c r="P1090" s="13">
        <f t="shared" si="97"/>
        <v>43.41727891156463</v>
      </c>
      <c r="Q1090" s="11" t="str">
        <f t="shared" si="98"/>
        <v>games</v>
      </c>
      <c r="R1090" s="11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2">
        <f t="shared" ref="O1091:O1154" si="102">ROUND((E:E/D:D)*100,0)</f>
        <v>8</v>
      </c>
      <c r="P1091" s="13">
        <f t="shared" ref="P1091:P1154" si="103">IF(L1091&lt;&gt;0,E1091/L1091,"n/a")</f>
        <v>23.959183673469386</v>
      </c>
      <c r="Q1091" s="11" t="str">
        <f t="shared" ref="Q1091:Q1154" si="104">LEFT(N1091,SEARCH("/",N1091,1)-1)</f>
        <v>games</v>
      </c>
      <c r="R1091" s="11" t="str">
        <f t="shared" ref="R1091:R1154" si="105">RIGHT(N1091,LEN(N1091)-SEARCH("/",N1091))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2">
        <f t="shared" si="102"/>
        <v>0</v>
      </c>
      <c r="P1092" s="13">
        <f t="shared" si="103"/>
        <v>5</v>
      </c>
      <c r="Q1092" s="11" t="str">
        <f t="shared" si="104"/>
        <v>games</v>
      </c>
      <c r="R1092" s="11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2">
        <f t="shared" si="102"/>
        <v>13</v>
      </c>
      <c r="P1093" s="13">
        <f t="shared" si="103"/>
        <v>12.5</v>
      </c>
      <c r="Q1093" s="11" t="str">
        <f t="shared" si="104"/>
        <v>games</v>
      </c>
      <c r="R1093" s="11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2">
        <f t="shared" si="102"/>
        <v>1</v>
      </c>
      <c r="P1094" s="13">
        <f t="shared" si="103"/>
        <v>3</v>
      </c>
      <c r="Q1094" s="11" t="str">
        <f t="shared" si="104"/>
        <v>games</v>
      </c>
      <c r="R1094" s="11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2">
        <f t="shared" si="102"/>
        <v>14</v>
      </c>
      <c r="P1095" s="13">
        <f t="shared" si="103"/>
        <v>10.5625</v>
      </c>
      <c r="Q1095" s="11" t="str">
        <f t="shared" si="104"/>
        <v>games</v>
      </c>
      <c r="R1095" s="11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2">
        <f t="shared" si="102"/>
        <v>18</v>
      </c>
      <c r="P1096" s="13">
        <f t="shared" si="103"/>
        <v>122.00037037037038</v>
      </c>
      <c r="Q1096" s="11" t="str">
        <f t="shared" si="104"/>
        <v>games</v>
      </c>
      <c r="R1096" s="11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2">
        <f t="shared" si="102"/>
        <v>5</v>
      </c>
      <c r="P1097" s="13">
        <f t="shared" si="103"/>
        <v>267.80851063829789</v>
      </c>
      <c r="Q1097" s="11" t="str">
        <f t="shared" si="104"/>
        <v>games</v>
      </c>
      <c r="R1097" s="11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2">
        <f t="shared" si="102"/>
        <v>18</v>
      </c>
      <c r="P1098" s="13">
        <f t="shared" si="103"/>
        <v>74.206896551724142</v>
      </c>
      <c r="Q1098" s="11" t="str">
        <f t="shared" si="104"/>
        <v>games</v>
      </c>
      <c r="R1098" s="11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2">
        <f t="shared" si="102"/>
        <v>0</v>
      </c>
      <c r="P1099" s="13">
        <f t="shared" si="103"/>
        <v>6.7142857142857144</v>
      </c>
      <c r="Q1099" s="11" t="str">
        <f t="shared" si="104"/>
        <v>games</v>
      </c>
      <c r="R1099" s="11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2">
        <f t="shared" si="102"/>
        <v>7</v>
      </c>
      <c r="P1100" s="13">
        <f t="shared" si="103"/>
        <v>81.954545454545453</v>
      </c>
      <c r="Q1100" s="11" t="str">
        <f t="shared" si="104"/>
        <v>games</v>
      </c>
      <c r="R1100" s="11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2">
        <f t="shared" si="102"/>
        <v>1</v>
      </c>
      <c r="P1101" s="13">
        <f t="shared" si="103"/>
        <v>25</v>
      </c>
      <c r="Q1101" s="11" t="str">
        <f t="shared" si="104"/>
        <v>games</v>
      </c>
      <c r="R1101" s="1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2">
        <f t="shared" si="102"/>
        <v>3</v>
      </c>
      <c r="P1102" s="13">
        <f t="shared" si="103"/>
        <v>10</v>
      </c>
      <c r="Q1102" s="11" t="str">
        <f t="shared" si="104"/>
        <v>games</v>
      </c>
      <c r="R1102" s="11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2">
        <f t="shared" si="102"/>
        <v>0</v>
      </c>
      <c r="P1103" s="13">
        <f t="shared" si="103"/>
        <v>6.833333333333333</v>
      </c>
      <c r="Q1103" s="11" t="str">
        <f t="shared" si="104"/>
        <v>games</v>
      </c>
      <c r="R1103" s="11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2">
        <f t="shared" si="102"/>
        <v>5</v>
      </c>
      <c r="P1104" s="13">
        <f t="shared" si="103"/>
        <v>17.708333333333332</v>
      </c>
      <c r="Q1104" s="11" t="str">
        <f t="shared" si="104"/>
        <v>games</v>
      </c>
      <c r="R1104" s="11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2">
        <f t="shared" si="102"/>
        <v>2</v>
      </c>
      <c r="P1105" s="13">
        <f t="shared" si="103"/>
        <v>16.2</v>
      </c>
      <c r="Q1105" s="11" t="str">
        <f t="shared" si="104"/>
        <v>games</v>
      </c>
      <c r="R1105" s="11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2">
        <f t="shared" si="102"/>
        <v>5</v>
      </c>
      <c r="P1106" s="13">
        <f t="shared" si="103"/>
        <v>80.297297297297291</v>
      </c>
      <c r="Q1106" s="11" t="str">
        <f t="shared" si="104"/>
        <v>games</v>
      </c>
      <c r="R1106" s="11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2">
        <f t="shared" si="102"/>
        <v>0</v>
      </c>
      <c r="P1107" s="13">
        <f t="shared" si="103"/>
        <v>71.55</v>
      </c>
      <c r="Q1107" s="11" t="str">
        <f t="shared" si="104"/>
        <v>games</v>
      </c>
      <c r="R1107" s="11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2">
        <f t="shared" si="102"/>
        <v>41</v>
      </c>
      <c r="P1108" s="13">
        <f t="shared" si="103"/>
        <v>23.571428571428573</v>
      </c>
      <c r="Q1108" s="11" t="str">
        <f t="shared" si="104"/>
        <v>games</v>
      </c>
      <c r="R1108" s="11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2">
        <f t="shared" si="102"/>
        <v>0</v>
      </c>
      <c r="P1109" s="13" t="str">
        <f t="shared" si="103"/>
        <v>n/a</v>
      </c>
      <c r="Q1109" s="11" t="str">
        <f t="shared" si="104"/>
        <v>games</v>
      </c>
      <c r="R1109" s="11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2">
        <f t="shared" si="102"/>
        <v>3</v>
      </c>
      <c r="P1110" s="13">
        <f t="shared" si="103"/>
        <v>34.88095238095238</v>
      </c>
      <c r="Q1110" s="11" t="str">
        <f t="shared" si="104"/>
        <v>games</v>
      </c>
      <c r="R1110" s="11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2">
        <f t="shared" si="102"/>
        <v>0</v>
      </c>
      <c r="P1111" s="13">
        <f t="shared" si="103"/>
        <v>15</v>
      </c>
      <c r="Q1111" s="11" t="str">
        <f t="shared" si="104"/>
        <v>games</v>
      </c>
      <c r="R1111" s="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2">
        <f t="shared" si="102"/>
        <v>1</v>
      </c>
      <c r="P1112" s="13">
        <f t="shared" si="103"/>
        <v>23.181818181818183</v>
      </c>
      <c r="Q1112" s="11" t="str">
        <f t="shared" si="104"/>
        <v>games</v>
      </c>
      <c r="R1112" s="11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2">
        <f t="shared" si="102"/>
        <v>0</v>
      </c>
      <c r="P1113" s="13">
        <f t="shared" si="103"/>
        <v>1</v>
      </c>
      <c r="Q1113" s="11" t="str">
        <f t="shared" si="104"/>
        <v>games</v>
      </c>
      <c r="R1113" s="11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2">
        <f t="shared" si="102"/>
        <v>36</v>
      </c>
      <c r="P1114" s="13">
        <f t="shared" si="103"/>
        <v>100.23371794871794</v>
      </c>
      <c r="Q1114" s="11" t="str">
        <f t="shared" si="104"/>
        <v>games</v>
      </c>
      <c r="R1114" s="11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2">
        <f t="shared" si="102"/>
        <v>1</v>
      </c>
      <c r="P1115" s="13">
        <f t="shared" si="103"/>
        <v>5</v>
      </c>
      <c r="Q1115" s="11" t="str">
        <f t="shared" si="104"/>
        <v>games</v>
      </c>
      <c r="R1115" s="11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2">
        <f t="shared" si="102"/>
        <v>0</v>
      </c>
      <c r="P1116" s="13">
        <f t="shared" si="103"/>
        <v>3.3333333333333335</v>
      </c>
      <c r="Q1116" s="11" t="str">
        <f t="shared" si="104"/>
        <v>games</v>
      </c>
      <c r="R1116" s="11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2">
        <f t="shared" si="102"/>
        <v>0</v>
      </c>
      <c r="P1117" s="13">
        <f t="shared" si="103"/>
        <v>13.25</v>
      </c>
      <c r="Q1117" s="11" t="str">
        <f t="shared" si="104"/>
        <v>games</v>
      </c>
      <c r="R1117" s="11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2">
        <f t="shared" si="102"/>
        <v>0</v>
      </c>
      <c r="P1118" s="13">
        <f t="shared" si="103"/>
        <v>17.852</v>
      </c>
      <c r="Q1118" s="11" t="str">
        <f t="shared" si="104"/>
        <v>games</v>
      </c>
      <c r="R1118" s="11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2">
        <f t="shared" si="102"/>
        <v>8</v>
      </c>
      <c r="P1119" s="13">
        <f t="shared" si="103"/>
        <v>10.375</v>
      </c>
      <c r="Q1119" s="11" t="str">
        <f t="shared" si="104"/>
        <v>games</v>
      </c>
      <c r="R1119" s="11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2">
        <f t="shared" si="102"/>
        <v>2</v>
      </c>
      <c r="P1120" s="13">
        <f t="shared" si="103"/>
        <v>36.333333333333336</v>
      </c>
      <c r="Q1120" s="11" t="str">
        <f t="shared" si="104"/>
        <v>games</v>
      </c>
      <c r="R1120" s="11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2">
        <f t="shared" si="102"/>
        <v>0</v>
      </c>
      <c r="P1121" s="13">
        <f t="shared" si="103"/>
        <v>5</v>
      </c>
      <c r="Q1121" s="11" t="str">
        <f t="shared" si="104"/>
        <v>games</v>
      </c>
      <c r="R1121" s="1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2">
        <f t="shared" si="102"/>
        <v>0</v>
      </c>
      <c r="P1122" s="13" t="str">
        <f t="shared" si="103"/>
        <v>n/a</v>
      </c>
      <c r="Q1122" s="11" t="str">
        <f t="shared" si="104"/>
        <v>games</v>
      </c>
      <c r="R1122" s="11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2">
        <f t="shared" si="102"/>
        <v>0</v>
      </c>
      <c r="P1123" s="13">
        <f t="shared" si="103"/>
        <v>5.8</v>
      </c>
      <c r="Q1123" s="11" t="str">
        <f t="shared" si="104"/>
        <v>games</v>
      </c>
      <c r="R1123" s="11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2">
        <f t="shared" si="102"/>
        <v>0</v>
      </c>
      <c r="P1124" s="13" t="str">
        <f t="shared" si="103"/>
        <v>n/a</v>
      </c>
      <c r="Q1124" s="11" t="str">
        <f t="shared" si="104"/>
        <v>games</v>
      </c>
      <c r="R1124" s="11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2">
        <f t="shared" si="102"/>
        <v>0</v>
      </c>
      <c r="P1125" s="13">
        <f t="shared" si="103"/>
        <v>3.6666666666666665</v>
      </c>
      <c r="Q1125" s="11" t="str">
        <f t="shared" si="104"/>
        <v>games</v>
      </c>
      <c r="R1125" s="11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2">
        <f t="shared" si="102"/>
        <v>0</v>
      </c>
      <c r="P1126" s="13">
        <f t="shared" si="103"/>
        <v>60.714285714285715</v>
      </c>
      <c r="Q1126" s="11" t="str">
        <f t="shared" si="104"/>
        <v>games</v>
      </c>
      <c r="R1126" s="11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2">
        <f t="shared" si="102"/>
        <v>0</v>
      </c>
      <c r="P1127" s="13" t="str">
        <f t="shared" si="103"/>
        <v>n/a</v>
      </c>
      <c r="Q1127" s="11" t="str">
        <f t="shared" si="104"/>
        <v>games</v>
      </c>
      <c r="R1127" s="11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2">
        <f t="shared" si="102"/>
        <v>1</v>
      </c>
      <c r="P1128" s="13">
        <f t="shared" si="103"/>
        <v>5</v>
      </c>
      <c r="Q1128" s="11" t="str">
        <f t="shared" si="104"/>
        <v>games</v>
      </c>
      <c r="R1128" s="11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2">
        <f t="shared" si="102"/>
        <v>2</v>
      </c>
      <c r="P1129" s="13">
        <f t="shared" si="103"/>
        <v>25.434782608695652</v>
      </c>
      <c r="Q1129" s="11" t="str">
        <f t="shared" si="104"/>
        <v>games</v>
      </c>
      <c r="R1129" s="11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2">
        <f t="shared" si="102"/>
        <v>0</v>
      </c>
      <c r="P1130" s="13">
        <f t="shared" si="103"/>
        <v>1</v>
      </c>
      <c r="Q1130" s="11" t="str">
        <f t="shared" si="104"/>
        <v>games</v>
      </c>
      <c r="R1130" s="11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2">
        <f t="shared" si="102"/>
        <v>0</v>
      </c>
      <c r="P1131" s="13">
        <f t="shared" si="103"/>
        <v>10.5</v>
      </c>
      <c r="Q1131" s="11" t="str">
        <f t="shared" si="104"/>
        <v>games</v>
      </c>
      <c r="R1131" s="1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2">
        <f t="shared" si="102"/>
        <v>0</v>
      </c>
      <c r="P1132" s="13">
        <f t="shared" si="103"/>
        <v>3.6666666666666665</v>
      </c>
      <c r="Q1132" s="11" t="str">
        <f t="shared" si="104"/>
        <v>games</v>
      </c>
      <c r="R1132" s="11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2">
        <f t="shared" si="102"/>
        <v>0</v>
      </c>
      <c r="P1133" s="13" t="str">
        <f t="shared" si="103"/>
        <v>n/a</v>
      </c>
      <c r="Q1133" s="11" t="str">
        <f t="shared" si="104"/>
        <v>games</v>
      </c>
      <c r="R1133" s="11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2">
        <f t="shared" si="102"/>
        <v>14</v>
      </c>
      <c r="P1134" s="13">
        <f t="shared" si="103"/>
        <v>110.61538461538461</v>
      </c>
      <c r="Q1134" s="11" t="str">
        <f t="shared" si="104"/>
        <v>games</v>
      </c>
      <c r="R1134" s="11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2">
        <f t="shared" si="102"/>
        <v>1</v>
      </c>
      <c r="P1135" s="13">
        <f t="shared" si="103"/>
        <v>20</v>
      </c>
      <c r="Q1135" s="11" t="str">
        <f t="shared" si="104"/>
        <v>games</v>
      </c>
      <c r="R1135" s="11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2">
        <f t="shared" si="102"/>
        <v>0</v>
      </c>
      <c r="P1136" s="13">
        <f t="shared" si="103"/>
        <v>1</v>
      </c>
      <c r="Q1136" s="11" t="str">
        <f t="shared" si="104"/>
        <v>games</v>
      </c>
      <c r="R1136" s="11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2">
        <f t="shared" si="102"/>
        <v>5</v>
      </c>
      <c r="P1137" s="13">
        <f t="shared" si="103"/>
        <v>50</v>
      </c>
      <c r="Q1137" s="11" t="str">
        <f t="shared" si="104"/>
        <v>games</v>
      </c>
      <c r="R1137" s="11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2">
        <f t="shared" si="102"/>
        <v>6</v>
      </c>
      <c r="P1138" s="13">
        <f t="shared" si="103"/>
        <v>45</v>
      </c>
      <c r="Q1138" s="11" t="str">
        <f t="shared" si="104"/>
        <v>games</v>
      </c>
      <c r="R1138" s="11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2">
        <f t="shared" si="102"/>
        <v>40</v>
      </c>
      <c r="P1139" s="13">
        <f t="shared" si="103"/>
        <v>253.2051282051282</v>
      </c>
      <c r="Q1139" s="11" t="str">
        <f t="shared" si="104"/>
        <v>games</v>
      </c>
      <c r="R1139" s="11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2">
        <f t="shared" si="102"/>
        <v>0</v>
      </c>
      <c r="P1140" s="13">
        <f t="shared" si="103"/>
        <v>31.25</v>
      </c>
      <c r="Q1140" s="11" t="str">
        <f t="shared" si="104"/>
        <v>games</v>
      </c>
      <c r="R1140" s="11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2">
        <f t="shared" si="102"/>
        <v>0</v>
      </c>
      <c r="P1141" s="13">
        <f t="shared" si="103"/>
        <v>5</v>
      </c>
      <c r="Q1141" s="11" t="str">
        <f t="shared" si="104"/>
        <v>games</v>
      </c>
      <c r="R1141" s="1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2">
        <f t="shared" si="102"/>
        <v>0</v>
      </c>
      <c r="P1142" s="13" t="str">
        <f t="shared" si="103"/>
        <v>n/a</v>
      </c>
      <c r="Q1142" s="11" t="str">
        <f t="shared" si="104"/>
        <v>games</v>
      </c>
      <c r="R1142" s="11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2">
        <f t="shared" si="102"/>
        <v>0</v>
      </c>
      <c r="P1143" s="13" t="str">
        <f t="shared" si="103"/>
        <v>n/a</v>
      </c>
      <c r="Q1143" s="11" t="str">
        <f t="shared" si="104"/>
        <v>games</v>
      </c>
      <c r="R1143" s="11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2">
        <f t="shared" si="102"/>
        <v>0</v>
      </c>
      <c r="P1144" s="13" t="str">
        <f t="shared" si="103"/>
        <v>n/a</v>
      </c>
      <c r="Q1144" s="11" t="str">
        <f t="shared" si="104"/>
        <v>games</v>
      </c>
      <c r="R1144" s="11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2">
        <f t="shared" si="102"/>
        <v>0</v>
      </c>
      <c r="P1145" s="13">
        <f t="shared" si="103"/>
        <v>23.25</v>
      </c>
      <c r="Q1145" s="11" t="str">
        <f t="shared" si="104"/>
        <v>games</v>
      </c>
      <c r="R1145" s="11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2">
        <f t="shared" si="102"/>
        <v>0</v>
      </c>
      <c r="P1146" s="13" t="str">
        <f t="shared" si="103"/>
        <v>n/a</v>
      </c>
      <c r="Q1146" s="11" t="str">
        <f t="shared" si="104"/>
        <v>food</v>
      </c>
      <c r="R1146" s="11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2">
        <f t="shared" si="102"/>
        <v>0</v>
      </c>
      <c r="P1147" s="13">
        <f t="shared" si="103"/>
        <v>100</v>
      </c>
      <c r="Q1147" s="11" t="str">
        <f t="shared" si="104"/>
        <v>food</v>
      </c>
      <c r="R1147" s="11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2">
        <f t="shared" si="102"/>
        <v>9</v>
      </c>
      <c r="P1148" s="13">
        <f t="shared" si="103"/>
        <v>44.166666666666664</v>
      </c>
      <c r="Q1148" s="11" t="str">
        <f t="shared" si="104"/>
        <v>food</v>
      </c>
      <c r="R1148" s="11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2">
        <f t="shared" si="102"/>
        <v>0</v>
      </c>
      <c r="P1149" s="13" t="str">
        <f t="shared" si="103"/>
        <v>n/a</v>
      </c>
      <c r="Q1149" s="11" t="str">
        <f t="shared" si="104"/>
        <v>food</v>
      </c>
      <c r="R1149" s="11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2">
        <f t="shared" si="102"/>
        <v>0</v>
      </c>
      <c r="P1150" s="13">
        <f t="shared" si="103"/>
        <v>24.333333333333332</v>
      </c>
      <c r="Q1150" s="11" t="str">
        <f t="shared" si="104"/>
        <v>food</v>
      </c>
      <c r="R1150" s="11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2">
        <f t="shared" si="102"/>
        <v>0</v>
      </c>
      <c r="P1151" s="13">
        <f t="shared" si="103"/>
        <v>37.5</v>
      </c>
      <c r="Q1151" s="11" t="str">
        <f t="shared" si="104"/>
        <v>food</v>
      </c>
      <c r="R1151" s="1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2">
        <f t="shared" si="102"/>
        <v>10</v>
      </c>
      <c r="P1152" s="13">
        <f t="shared" si="103"/>
        <v>42</v>
      </c>
      <c r="Q1152" s="11" t="str">
        <f t="shared" si="104"/>
        <v>food</v>
      </c>
      <c r="R1152" s="11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2">
        <f t="shared" si="102"/>
        <v>0</v>
      </c>
      <c r="P1153" s="13" t="str">
        <f t="shared" si="103"/>
        <v>n/a</v>
      </c>
      <c r="Q1153" s="11" t="str">
        <f t="shared" si="104"/>
        <v>food</v>
      </c>
      <c r="R1153" s="11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2">
        <f t="shared" si="102"/>
        <v>6</v>
      </c>
      <c r="P1154" s="13">
        <f t="shared" si="103"/>
        <v>60.733333333333334</v>
      </c>
      <c r="Q1154" s="11" t="str">
        <f t="shared" si="104"/>
        <v>food</v>
      </c>
      <c r="R1154" s="11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2">
        <f t="shared" ref="O1155:O1218" si="108">ROUND((E:E/D:D)*100,0)</f>
        <v>1</v>
      </c>
      <c r="P1155" s="13">
        <f t="shared" ref="P1155:P1218" si="109">IF(L1155&lt;&gt;0,E1155/L1155,"n/a")</f>
        <v>50</v>
      </c>
      <c r="Q1155" s="11" t="str">
        <f t="shared" ref="Q1155:Q1218" si="110">LEFT(N1155,SEARCH("/",N1155,1)-1)</f>
        <v>food</v>
      </c>
      <c r="R1155" s="11" t="str">
        <f t="shared" ref="R1155:R1218" si="111">RIGHT(N1155,LEN(N1155)-SEARCH("/",N1155))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2">
        <f t="shared" si="108"/>
        <v>7</v>
      </c>
      <c r="P1156" s="13">
        <f t="shared" si="109"/>
        <v>108.33333333333333</v>
      </c>
      <c r="Q1156" s="11" t="str">
        <f t="shared" si="110"/>
        <v>food</v>
      </c>
      <c r="R1156" s="11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2">
        <f t="shared" si="108"/>
        <v>1</v>
      </c>
      <c r="P1157" s="13">
        <f t="shared" si="109"/>
        <v>23.5</v>
      </c>
      <c r="Q1157" s="11" t="str">
        <f t="shared" si="110"/>
        <v>food</v>
      </c>
      <c r="R1157" s="11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2">
        <f t="shared" si="108"/>
        <v>0</v>
      </c>
      <c r="P1158" s="13" t="str">
        <f t="shared" si="109"/>
        <v>n/a</v>
      </c>
      <c r="Q1158" s="11" t="str">
        <f t="shared" si="110"/>
        <v>food</v>
      </c>
      <c r="R1158" s="11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2">
        <f t="shared" si="108"/>
        <v>2</v>
      </c>
      <c r="P1159" s="13">
        <f t="shared" si="109"/>
        <v>50.333333333333336</v>
      </c>
      <c r="Q1159" s="11" t="str">
        <f t="shared" si="110"/>
        <v>food</v>
      </c>
      <c r="R1159" s="11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2">
        <f t="shared" si="108"/>
        <v>0</v>
      </c>
      <c r="P1160" s="13">
        <f t="shared" si="109"/>
        <v>11.666666666666666</v>
      </c>
      <c r="Q1160" s="11" t="str">
        <f t="shared" si="110"/>
        <v>food</v>
      </c>
      <c r="R1160" s="11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2">
        <f t="shared" si="108"/>
        <v>0</v>
      </c>
      <c r="P1161" s="13" t="str">
        <f t="shared" si="109"/>
        <v>n/a</v>
      </c>
      <c r="Q1161" s="11" t="str">
        <f t="shared" si="110"/>
        <v>food</v>
      </c>
      <c r="R1161" s="1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2">
        <f t="shared" si="108"/>
        <v>4</v>
      </c>
      <c r="P1162" s="13">
        <f t="shared" si="109"/>
        <v>60.789473684210527</v>
      </c>
      <c r="Q1162" s="11" t="str">
        <f t="shared" si="110"/>
        <v>food</v>
      </c>
      <c r="R1162" s="11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2">
        <f t="shared" si="108"/>
        <v>0</v>
      </c>
      <c r="P1163" s="13" t="str">
        <f t="shared" si="109"/>
        <v>n/a</v>
      </c>
      <c r="Q1163" s="11" t="str">
        <f t="shared" si="110"/>
        <v>food</v>
      </c>
      <c r="R1163" s="11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2">
        <f t="shared" si="108"/>
        <v>0</v>
      </c>
      <c r="P1164" s="13">
        <f t="shared" si="109"/>
        <v>17.5</v>
      </c>
      <c r="Q1164" s="11" t="str">
        <f t="shared" si="110"/>
        <v>food</v>
      </c>
      <c r="R1164" s="11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2">
        <f t="shared" si="108"/>
        <v>0</v>
      </c>
      <c r="P1165" s="13" t="str">
        <f t="shared" si="109"/>
        <v>n/a</v>
      </c>
      <c r="Q1165" s="11" t="str">
        <f t="shared" si="110"/>
        <v>food</v>
      </c>
      <c r="R1165" s="11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2">
        <f t="shared" si="108"/>
        <v>0</v>
      </c>
      <c r="P1166" s="13" t="str">
        <f t="shared" si="109"/>
        <v>n/a</v>
      </c>
      <c r="Q1166" s="11" t="str">
        <f t="shared" si="110"/>
        <v>food</v>
      </c>
      <c r="R1166" s="11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2">
        <f t="shared" si="108"/>
        <v>21</v>
      </c>
      <c r="P1167" s="13">
        <f t="shared" si="109"/>
        <v>82.82</v>
      </c>
      <c r="Q1167" s="11" t="str">
        <f t="shared" si="110"/>
        <v>food</v>
      </c>
      <c r="R1167" s="11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2">
        <f t="shared" si="108"/>
        <v>19</v>
      </c>
      <c r="P1168" s="13">
        <f t="shared" si="109"/>
        <v>358.875</v>
      </c>
      <c r="Q1168" s="11" t="str">
        <f t="shared" si="110"/>
        <v>food</v>
      </c>
      <c r="R1168" s="11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2">
        <f t="shared" si="108"/>
        <v>2</v>
      </c>
      <c r="P1169" s="13">
        <f t="shared" si="109"/>
        <v>61.1875</v>
      </c>
      <c r="Q1169" s="11" t="str">
        <f t="shared" si="110"/>
        <v>food</v>
      </c>
      <c r="R1169" s="11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2">
        <f t="shared" si="108"/>
        <v>6</v>
      </c>
      <c r="P1170" s="13">
        <f t="shared" si="109"/>
        <v>340</v>
      </c>
      <c r="Q1170" s="11" t="str">
        <f t="shared" si="110"/>
        <v>food</v>
      </c>
      <c r="R1170" s="11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2">
        <f t="shared" si="108"/>
        <v>0</v>
      </c>
      <c r="P1171" s="13">
        <f t="shared" si="109"/>
        <v>5.666666666666667</v>
      </c>
      <c r="Q1171" s="11" t="str">
        <f t="shared" si="110"/>
        <v>food</v>
      </c>
      <c r="R1171" s="1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2">
        <f t="shared" si="108"/>
        <v>0</v>
      </c>
      <c r="P1172" s="13">
        <f t="shared" si="109"/>
        <v>50</v>
      </c>
      <c r="Q1172" s="11" t="str">
        <f t="shared" si="110"/>
        <v>food</v>
      </c>
      <c r="R1172" s="11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2">
        <f t="shared" si="108"/>
        <v>0</v>
      </c>
      <c r="P1173" s="13">
        <f t="shared" si="109"/>
        <v>25</v>
      </c>
      <c r="Q1173" s="11" t="str">
        <f t="shared" si="110"/>
        <v>food</v>
      </c>
      <c r="R1173" s="11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2">
        <f t="shared" si="108"/>
        <v>0</v>
      </c>
      <c r="P1174" s="13" t="str">
        <f t="shared" si="109"/>
        <v>n/a</v>
      </c>
      <c r="Q1174" s="11" t="str">
        <f t="shared" si="110"/>
        <v>food</v>
      </c>
      <c r="R1174" s="11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2">
        <f t="shared" si="108"/>
        <v>0</v>
      </c>
      <c r="P1175" s="13">
        <f t="shared" si="109"/>
        <v>30</v>
      </c>
      <c r="Q1175" s="11" t="str">
        <f t="shared" si="110"/>
        <v>food</v>
      </c>
      <c r="R1175" s="11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2">
        <f t="shared" si="108"/>
        <v>6</v>
      </c>
      <c r="P1176" s="13">
        <f t="shared" si="109"/>
        <v>46.631578947368418</v>
      </c>
      <c r="Q1176" s="11" t="str">
        <f t="shared" si="110"/>
        <v>food</v>
      </c>
      <c r="R1176" s="11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2">
        <f t="shared" si="108"/>
        <v>3</v>
      </c>
      <c r="P1177" s="13">
        <f t="shared" si="109"/>
        <v>65</v>
      </c>
      <c r="Q1177" s="11" t="str">
        <f t="shared" si="110"/>
        <v>food</v>
      </c>
      <c r="R1177" s="11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2">
        <f t="shared" si="108"/>
        <v>0</v>
      </c>
      <c r="P1178" s="13">
        <f t="shared" si="109"/>
        <v>10</v>
      </c>
      <c r="Q1178" s="11" t="str">
        <f t="shared" si="110"/>
        <v>food</v>
      </c>
      <c r="R1178" s="11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2">
        <f t="shared" si="108"/>
        <v>0</v>
      </c>
      <c r="P1179" s="13" t="str">
        <f t="shared" si="109"/>
        <v>n/a</v>
      </c>
      <c r="Q1179" s="11" t="str">
        <f t="shared" si="110"/>
        <v>food</v>
      </c>
      <c r="R1179" s="11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2">
        <f t="shared" si="108"/>
        <v>0</v>
      </c>
      <c r="P1180" s="13">
        <f t="shared" si="109"/>
        <v>5</v>
      </c>
      <c r="Q1180" s="11" t="str">
        <f t="shared" si="110"/>
        <v>food</v>
      </c>
      <c r="R1180" s="11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2">
        <f t="shared" si="108"/>
        <v>5</v>
      </c>
      <c r="P1181" s="13">
        <f t="shared" si="109"/>
        <v>640</v>
      </c>
      <c r="Q1181" s="11" t="str">
        <f t="shared" si="110"/>
        <v>food</v>
      </c>
      <c r="R1181" s="1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2">
        <f t="shared" si="108"/>
        <v>12</v>
      </c>
      <c r="P1182" s="13">
        <f t="shared" si="109"/>
        <v>69.117647058823536</v>
      </c>
      <c r="Q1182" s="11" t="str">
        <f t="shared" si="110"/>
        <v>food</v>
      </c>
      <c r="R1182" s="11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2">
        <f t="shared" si="108"/>
        <v>0</v>
      </c>
      <c r="P1183" s="13">
        <f t="shared" si="109"/>
        <v>1.3333333333333333</v>
      </c>
      <c r="Q1183" s="11" t="str">
        <f t="shared" si="110"/>
        <v>food</v>
      </c>
      <c r="R1183" s="11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2">
        <f t="shared" si="108"/>
        <v>4</v>
      </c>
      <c r="P1184" s="13">
        <f t="shared" si="109"/>
        <v>10.5</v>
      </c>
      <c r="Q1184" s="11" t="str">
        <f t="shared" si="110"/>
        <v>food</v>
      </c>
      <c r="R1184" s="11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2">
        <f t="shared" si="108"/>
        <v>4</v>
      </c>
      <c r="P1185" s="13">
        <f t="shared" si="109"/>
        <v>33.333333333333336</v>
      </c>
      <c r="Q1185" s="11" t="str">
        <f t="shared" si="110"/>
        <v>food</v>
      </c>
      <c r="R1185" s="11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2">
        <f t="shared" si="108"/>
        <v>105</v>
      </c>
      <c r="P1186" s="13">
        <f t="shared" si="109"/>
        <v>61.562666666666665</v>
      </c>
      <c r="Q1186" s="11" t="str">
        <f t="shared" si="110"/>
        <v>photography</v>
      </c>
      <c r="R1186" s="11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2">
        <f t="shared" si="108"/>
        <v>105</v>
      </c>
      <c r="P1187" s="13">
        <f t="shared" si="109"/>
        <v>118.73873873873873</v>
      </c>
      <c r="Q1187" s="11" t="str">
        <f t="shared" si="110"/>
        <v>photography</v>
      </c>
      <c r="R1187" s="11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2">
        <f t="shared" si="108"/>
        <v>107</v>
      </c>
      <c r="P1188" s="13">
        <f t="shared" si="109"/>
        <v>65.081300813008127</v>
      </c>
      <c r="Q1188" s="11" t="str">
        <f t="shared" si="110"/>
        <v>photography</v>
      </c>
      <c r="R1188" s="11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2">
        <f t="shared" si="108"/>
        <v>104</v>
      </c>
      <c r="P1189" s="13">
        <f t="shared" si="109"/>
        <v>130.15714285714284</v>
      </c>
      <c r="Q1189" s="11" t="str">
        <f t="shared" si="110"/>
        <v>photography</v>
      </c>
      <c r="R1189" s="11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2">
        <f t="shared" si="108"/>
        <v>161</v>
      </c>
      <c r="P1190" s="13">
        <f t="shared" si="109"/>
        <v>37.776470588235291</v>
      </c>
      <c r="Q1190" s="11" t="str">
        <f t="shared" si="110"/>
        <v>photography</v>
      </c>
      <c r="R1190" s="11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2">
        <f t="shared" si="108"/>
        <v>108</v>
      </c>
      <c r="P1191" s="13">
        <f t="shared" si="109"/>
        <v>112.79069767441861</v>
      </c>
      <c r="Q1191" s="11" t="str">
        <f t="shared" si="110"/>
        <v>photography</v>
      </c>
      <c r="R1191" s="1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2">
        <f t="shared" si="108"/>
        <v>135</v>
      </c>
      <c r="P1192" s="13">
        <f t="shared" si="109"/>
        <v>51.92307692307692</v>
      </c>
      <c r="Q1192" s="11" t="str">
        <f t="shared" si="110"/>
        <v>photography</v>
      </c>
      <c r="R1192" s="11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2">
        <f t="shared" si="108"/>
        <v>109</v>
      </c>
      <c r="P1193" s="13">
        <f t="shared" si="109"/>
        <v>89.242424242424249</v>
      </c>
      <c r="Q1193" s="11" t="str">
        <f t="shared" si="110"/>
        <v>photography</v>
      </c>
      <c r="R1193" s="11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2">
        <f t="shared" si="108"/>
        <v>290</v>
      </c>
      <c r="P1194" s="13">
        <f t="shared" si="109"/>
        <v>19.333333333333332</v>
      </c>
      <c r="Q1194" s="11" t="str">
        <f t="shared" si="110"/>
        <v>photography</v>
      </c>
      <c r="R1194" s="11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2">
        <f t="shared" si="108"/>
        <v>104</v>
      </c>
      <c r="P1195" s="13">
        <f t="shared" si="109"/>
        <v>79.967032967032964</v>
      </c>
      <c r="Q1195" s="11" t="str">
        <f t="shared" si="110"/>
        <v>photography</v>
      </c>
      <c r="R1195" s="11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2">
        <f t="shared" si="108"/>
        <v>322</v>
      </c>
      <c r="P1196" s="13">
        <f t="shared" si="109"/>
        <v>56.414565826330531</v>
      </c>
      <c r="Q1196" s="11" t="str">
        <f t="shared" si="110"/>
        <v>photography</v>
      </c>
      <c r="R1196" s="11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2">
        <f t="shared" si="108"/>
        <v>135</v>
      </c>
      <c r="P1197" s="13">
        <f t="shared" si="109"/>
        <v>79.411764705882348</v>
      </c>
      <c r="Q1197" s="11" t="str">
        <f t="shared" si="110"/>
        <v>photography</v>
      </c>
      <c r="R1197" s="11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2">
        <f t="shared" si="108"/>
        <v>270</v>
      </c>
      <c r="P1198" s="13">
        <f t="shared" si="109"/>
        <v>76.439453125</v>
      </c>
      <c r="Q1198" s="11" t="str">
        <f t="shared" si="110"/>
        <v>photography</v>
      </c>
      <c r="R1198" s="11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2">
        <f t="shared" si="108"/>
        <v>253</v>
      </c>
      <c r="P1199" s="13">
        <f t="shared" si="109"/>
        <v>121</v>
      </c>
      <c r="Q1199" s="11" t="str">
        <f t="shared" si="110"/>
        <v>photography</v>
      </c>
      <c r="R1199" s="11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2">
        <f t="shared" si="108"/>
        <v>261</v>
      </c>
      <c r="P1200" s="13">
        <f t="shared" si="109"/>
        <v>54.616766467065865</v>
      </c>
      <c r="Q1200" s="11" t="str">
        <f t="shared" si="110"/>
        <v>photography</v>
      </c>
      <c r="R1200" s="11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2">
        <f t="shared" si="108"/>
        <v>101</v>
      </c>
      <c r="P1201" s="13">
        <f t="shared" si="109"/>
        <v>299.22222222222223</v>
      </c>
      <c r="Q1201" s="11" t="str">
        <f t="shared" si="110"/>
        <v>photography</v>
      </c>
      <c r="R1201" s="1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2">
        <f t="shared" si="108"/>
        <v>126</v>
      </c>
      <c r="P1202" s="13">
        <f t="shared" si="109"/>
        <v>58.533980582524272</v>
      </c>
      <c r="Q1202" s="11" t="str">
        <f t="shared" si="110"/>
        <v>photography</v>
      </c>
      <c r="R1202" s="11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2">
        <f t="shared" si="108"/>
        <v>102</v>
      </c>
      <c r="P1203" s="13">
        <f t="shared" si="109"/>
        <v>55.371801801801809</v>
      </c>
      <c r="Q1203" s="11" t="str">
        <f t="shared" si="110"/>
        <v>photography</v>
      </c>
      <c r="R1203" s="11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2">
        <f t="shared" si="108"/>
        <v>199</v>
      </c>
      <c r="P1204" s="13">
        <f t="shared" si="109"/>
        <v>183.80442804428046</v>
      </c>
      <c r="Q1204" s="11" t="str">
        <f t="shared" si="110"/>
        <v>photography</v>
      </c>
      <c r="R1204" s="11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2">
        <f t="shared" si="108"/>
        <v>102</v>
      </c>
      <c r="P1205" s="13">
        <f t="shared" si="109"/>
        <v>165.34653465346534</v>
      </c>
      <c r="Q1205" s="11" t="str">
        <f t="shared" si="110"/>
        <v>photography</v>
      </c>
      <c r="R1205" s="11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2">
        <f t="shared" si="108"/>
        <v>103</v>
      </c>
      <c r="P1206" s="13">
        <f t="shared" si="109"/>
        <v>234.78947368421052</v>
      </c>
      <c r="Q1206" s="11" t="str">
        <f t="shared" si="110"/>
        <v>photography</v>
      </c>
      <c r="R1206" s="11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2">
        <f t="shared" si="108"/>
        <v>101</v>
      </c>
      <c r="P1207" s="13">
        <f t="shared" si="109"/>
        <v>211.48387096774192</v>
      </c>
      <c r="Q1207" s="11" t="str">
        <f t="shared" si="110"/>
        <v>photography</v>
      </c>
      <c r="R1207" s="11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2">
        <f t="shared" si="108"/>
        <v>115</v>
      </c>
      <c r="P1208" s="13">
        <f t="shared" si="109"/>
        <v>32.34375</v>
      </c>
      <c r="Q1208" s="11" t="str">
        <f t="shared" si="110"/>
        <v>photography</v>
      </c>
      <c r="R1208" s="11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2">
        <f t="shared" si="108"/>
        <v>104</v>
      </c>
      <c r="P1209" s="13">
        <f t="shared" si="109"/>
        <v>123.37588652482269</v>
      </c>
      <c r="Q1209" s="11" t="str">
        <f t="shared" si="110"/>
        <v>photography</v>
      </c>
      <c r="R1209" s="11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2">
        <f t="shared" si="108"/>
        <v>155</v>
      </c>
      <c r="P1210" s="13">
        <f t="shared" si="109"/>
        <v>207.06666666666666</v>
      </c>
      <c r="Q1210" s="11" t="str">
        <f t="shared" si="110"/>
        <v>photography</v>
      </c>
      <c r="R1210" s="11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2">
        <f t="shared" si="108"/>
        <v>106</v>
      </c>
      <c r="P1211" s="13">
        <f t="shared" si="109"/>
        <v>138.2608695652174</v>
      </c>
      <c r="Q1211" s="11" t="str">
        <f t="shared" si="110"/>
        <v>photography</v>
      </c>
      <c r="R1211" s="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2">
        <f t="shared" si="108"/>
        <v>254</v>
      </c>
      <c r="P1212" s="13">
        <f t="shared" si="109"/>
        <v>493.81553398058253</v>
      </c>
      <c r="Q1212" s="11" t="str">
        <f t="shared" si="110"/>
        <v>photography</v>
      </c>
      <c r="R1212" s="11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2">
        <f t="shared" si="108"/>
        <v>101</v>
      </c>
      <c r="P1213" s="13">
        <f t="shared" si="109"/>
        <v>168.5</v>
      </c>
      <c r="Q1213" s="11" t="str">
        <f t="shared" si="110"/>
        <v>photography</v>
      </c>
      <c r="R1213" s="11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2">
        <f t="shared" si="108"/>
        <v>129</v>
      </c>
      <c r="P1214" s="13">
        <f t="shared" si="109"/>
        <v>38.867469879518069</v>
      </c>
      <c r="Q1214" s="11" t="str">
        <f t="shared" si="110"/>
        <v>photography</v>
      </c>
      <c r="R1214" s="11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2">
        <f t="shared" si="108"/>
        <v>102</v>
      </c>
      <c r="P1215" s="13">
        <f t="shared" si="109"/>
        <v>61.527777777777779</v>
      </c>
      <c r="Q1215" s="11" t="str">
        <f t="shared" si="110"/>
        <v>photography</v>
      </c>
      <c r="R1215" s="11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2">
        <f t="shared" si="108"/>
        <v>132</v>
      </c>
      <c r="P1216" s="13">
        <f t="shared" si="109"/>
        <v>105.44</v>
      </c>
      <c r="Q1216" s="11" t="str">
        <f t="shared" si="110"/>
        <v>photography</v>
      </c>
      <c r="R1216" s="11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2">
        <f t="shared" si="108"/>
        <v>786</v>
      </c>
      <c r="P1217" s="13">
        <f t="shared" si="109"/>
        <v>71.592003642987251</v>
      </c>
      <c r="Q1217" s="11" t="str">
        <f t="shared" si="110"/>
        <v>photography</v>
      </c>
      <c r="R1217" s="11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2">
        <f t="shared" si="108"/>
        <v>146</v>
      </c>
      <c r="P1218" s="13">
        <f t="shared" si="109"/>
        <v>91.882882882882882</v>
      </c>
      <c r="Q1218" s="11" t="str">
        <f t="shared" si="110"/>
        <v>photography</v>
      </c>
      <c r="R1218" s="11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2">
        <f t="shared" ref="O1219:O1282" si="114">ROUND((E:E/D:D)*100,0)</f>
        <v>103</v>
      </c>
      <c r="P1219" s="13">
        <f t="shared" ref="P1219:P1282" si="115">IF(L1219&lt;&gt;0,E1219/L1219,"n/a")</f>
        <v>148.57377049180329</v>
      </c>
      <c r="Q1219" s="11" t="str">
        <f t="shared" ref="Q1219:Q1282" si="116">LEFT(N1219,SEARCH("/",N1219,1)-1)</f>
        <v>photography</v>
      </c>
      <c r="R1219" s="11" t="str">
        <f t="shared" ref="R1219:R1282" si="117">RIGHT(N1219,LEN(N1219)-SEARCH("/",N1219))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2">
        <f t="shared" si="114"/>
        <v>172</v>
      </c>
      <c r="P1220" s="13">
        <f t="shared" si="115"/>
        <v>174.2134831460674</v>
      </c>
      <c r="Q1220" s="11" t="str">
        <f t="shared" si="116"/>
        <v>photography</v>
      </c>
      <c r="R1220" s="11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2">
        <f t="shared" si="114"/>
        <v>159</v>
      </c>
      <c r="P1221" s="13">
        <f t="shared" si="115"/>
        <v>102.86166007905139</v>
      </c>
      <c r="Q1221" s="11" t="str">
        <f t="shared" si="116"/>
        <v>photography</v>
      </c>
      <c r="R1221" s="1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2">
        <f t="shared" si="114"/>
        <v>104</v>
      </c>
      <c r="P1222" s="13">
        <f t="shared" si="115"/>
        <v>111.17857142857143</v>
      </c>
      <c r="Q1222" s="11" t="str">
        <f t="shared" si="116"/>
        <v>photography</v>
      </c>
      <c r="R1222" s="11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2">
        <f t="shared" si="114"/>
        <v>111</v>
      </c>
      <c r="P1223" s="13">
        <f t="shared" si="115"/>
        <v>23.796213592233013</v>
      </c>
      <c r="Q1223" s="11" t="str">
        <f t="shared" si="116"/>
        <v>photography</v>
      </c>
      <c r="R1223" s="11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2">
        <f t="shared" si="114"/>
        <v>280</v>
      </c>
      <c r="P1224" s="13">
        <f t="shared" si="115"/>
        <v>81.268115942028984</v>
      </c>
      <c r="Q1224" s="11" t="str">
        <f t="shared" si="116"/>
        <v>photography</v>
      </c>
      <c r="R1224" s="11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2">
        <f t="shared" si="114"/>
        <v>112</v>
      </c>
      <c r="P1225" s="13">
        <f t="shared" si="115"/>
        <v>116.21465968586388</v>
      </c>
      <c r="Q1225" s="11" t="str">
        <f t="shared" si="116"/>
        <v>photography</v>
      </c>
      <c r="R1225" s="11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2">
        <f t="shared" si="114"/>
        <v>7</v>
      </c>
      <c r="P1226" s="13">
        <f t="shared" si="115"/>
        <v>58.888888888888886</v>
      </c>
      <c r="Q1226" s="11" t="str">
        <f t="shared" si="116"/>
        <v>music</v>
      </c>
      <c r="R1226" s="11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2">
        <f t="shared" si="114"/>
        <v>4</v>
      </c>
      <c r="P1227" s="13">
        <f t="shared" si="115"/>
        <v>44</v>
      </c>
      <c r="Q1227" s="11" t="str">
        <f t="shared" si="116"/>
        <v>music</v>
      </c>
      <c r="R1227" s="11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2">
        <f t="shared" si="114"/>
        <v>4</v>
      </c>
      <c r="P1228" s="13">
        <f t="shared" si="115"/>
        <v>48.424999999999997</v>
      </c>
      <c r="Q1228" s="11" t="str">
        <f t="shared" si="116"/>
        <v>music</v>
      </c>
      <c r="R1228" s="11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2">
        <f t="shared" si="114"/>
        <v>0</v>
      </c>
      <c r="P1229" s="13" t="str">
        <f t="shared" si="115"/>
        <v>n/a</v>
      </c>
      <c r="Q1229" s="11" t="str">
        <f t="shared" si="116"/>
        <v>music</v>
      </c>
      <c r="R1229" s="11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2">
        <f t="shared" si="114"/>
        <v>29</v>
      </c>
      <c r="P1230" s="13">
        <f t="shared" si="115"/>
        <v>61.041666666666664</v>
      </c>
      <c r="Q1230" s="11" t="str">
        <f t="shared" si="116"/>
        <v>music</v>
      </c>
      <c r="R1230" s="11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2">
        <f t="shared" si="114"/>
        <v>1</v>
      </c>
      <c r="P1231" s="13">
        <f t="shared" si="115"/>
        <v>25</v>
      </c>
      <c r="Q1231" s="11" t="str">
        <f t="shared" si="116"/>
        <v>music</v>
      </c>
      <c r="R1231" s="1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2">
        <f t="shared" si="114"/>
        <v>0</v>
      </c>
      <c r="P1232" s="13" t="str">
        <f t="shared" si="115"/>
        <v>n/a</v>
      </c>
      <c r="Q1232" s="11" t="str">
        <f t="shared" si="116"/>
        <v>music</v>
      </c>
      <c r="R1232" s="11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2">
        <f t="shared" si="114"/>
        <v>0</v>
      </c>
      <c r="P1233" s="13" t="str">
        <f t="shared" si="115"/>
        <v>n/a</v>
      </c>
      <c r="Q1233" s="11" t="str">
        <f t="shared" si="116"/>
        <v>music</v>
      </c>
      <c r="R1233" s="11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2">
        <f t="shared" si="114"/>
        <v>1</v>
      </c>
      <c r="P1234" s="13">
        <f t="shared" si="115"/>
        <v>40</v>
      </c>
      <c r="Q1234" s="11" t="str">
        <f t="shared" si="116"/>
        <v>music</v>
      </c>
      <c r="R1234" s="11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2">
        <f t="shared" si="114"/>
        <v>12</v>
      </c>
      <c r="P1235" s="13">
        <f t="shared" si="115"/>
        <v>19.333333333333332</v>
      </c>
      <c r="Q1235" s="11" t="str">
        <f t="shared" si="116"/>
        <v>music</v>
      </c>
      <c r="R1235" s="11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2">
        <f t="shared" si="114"/>
        <v>0</v>
      </c>
      <c r="P1236" s="13" t="str">
        <f t="shared" si="115"/>
        <v>n/a</v>
      </c>
      <c r="Q1236" s="11" t="str">
        <f t="shared" si="116"/>
        <v>music</v>
      </c>
      <c r="R1236" s="11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2">
        <f t="shared" si="114"/>
        <v>3</v>
      </c>
      <c r="P1237" s="13">
        <f t="shared" si="115"/>
        <v>35</v>
      </c>
      <c r="Q1237" s="11" t="str">
        <f t="shared" si="116"/>
        <v>music</v>
      </c>
      <c r="R1237" s="11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2">
        <f t="shared" si="114"/>
        <v>0</v>
      </c>
      <c r="P1238" s="13" t="str">
        <f t="shared" si="115"/>
        <v>n/a</v>
      </c>
      <c r="Q1238" s="11" t="str">
        <f t="shared" si="116"/>
        <v>music</v>
      </c>
      <c r="R1238" s="11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2">
        <f t="shared" si="114"/>
        <v>0</v>
      </c>
      <c r="P1239" s="13" t="str">
        <f t="shared" si="115"/>
        <v>n/a</v>
      </c>
      <c r="Q1239" s="11" t="str">
        <f t="shared" si="116"/>
        <v>music</v>
      </c>
      <c r="R1239" s="11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2">
        <f t="shared" si="114"/>
        <v>18</v>
      </c>
      <c r="P1240" s="13">
        <f t="shared" si="115"/>
        <v>59.333333333333336</v>
      </c>
      <c r="Q1240" s="11" t="str">
        <f t="shared" si="116"/>
        <v>music</v>
      </c>
      <c r="R1240" s="11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2">
        <f t="shared" si="114"/>
        <v>0</v>
      </c>
      <c r="P1241" s="13" t="str">
        <f t="shared" si="115"/>
        <v>n/a</v>
      </c>
      <c r="Q1241" s="11" t="str">
        <f t="shared" si="116"/>
        <v>music</v>
      </c>
      <c r="R1241" s="1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2">
        <f t="shared" si="114"/>
        <v>3</v>
      </c>
      <c r="P1242" s="13">
        <f t="shared" si="115"/>
        <v>30.125</v>
      </c>
      <c r="Q1242" s="11" t="str">
        <f t="shared" si="116"/>
        <v>music</v>
      </c>
      <c r="R1242" s="11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2">
        <f t="shared" si="114"/>
        <v>51</v>
      </c>
      <c r="P1243" s="13">
        <f t="shared" si="115"/>
        <v>74.617647058823536</v>
      </c>
      <c r="Q1243" s="11" t="str">
        <f t="shared" si="116"/>
        <v>music</v>
      </c>
      <c r="R1243" s="11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2">
        <f t="shared" si="114"/>
        <v>1</v>
      </c>
      <c r="P1244" s="13">
        <f t="shared" si="115"/>
        <v>5</v>
      </c>
      <c r="Q1244" s="11" t="str">
        <f t="shared" si="116"/>
        <v>music</v>
      </c>
      <c r="R1244" s="11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2">
        <f t="shared" si="114"/>
        <v>14</v>
      </c>
      <c r="P1245" s="13">
        <f t="shared" si="115"/>
        <v>44.5</v>
      </c>
      <c r="Q1245" s="11" t="str">
        <f t="shared" si="116"/>
        <v>music</v>
      </c>
      <c r="R1245" s="11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2">
        <f t="shared" si="114"/>
        <v>104</v>
      </c>
      <c r="P1246" s="13">
        <f t="shared" si="115"/>
        <v>46.133333333333333</v>
      </c>
      <c r="Q1246" s="11" t="str">
        <f t="shared" si="116"/>
        <v>music</v>
      </c>
      <c r="R1246" s="11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2">
        <f t="shared" si="114"/>
        <v>120</v>
      </c>
      <c r="P1247" s="13">
        <f t="shared" si="115"/>
        <v>141.47058823529412</v>
      </c>
      <c r="Q1247" s="11" t="str">
        <f t="shared" si="116"/>
        <v>music</v>
      </c>
      <c r="R1247" s="11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2">
        <f t="shared" si="114"/>
        <v>117</v>
      </c>
      <c r="P1248" s="13">
        <f t="shared" si="115"/>
        <v>75.483870967741936</v>
      </c>
      <c r="Q1248" s="11" t="str">
        <f t="shared" si="116"/>
        <v>music</v>
      </c>
      <c r="R1248" s="11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2">
        <f t="shared" si="114"/>
        <v>122</v>
      </c>
      <c r="P1249" s="13">
        <f t="shared" si="115"/>
        <v>85.5</v>
      </c>
      <c r="Q1249" s="11" t="str">
        <f t="shared" si="116"/>
        <v>music</v>
      </c>
      <c r="R1249" s="11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2">
        <f t="shared" si="114"/>
        <v>152</v>
      </c>
      <c r="P1250" s="13">
        <f t="shared" si="115"/>
        <v>64.254237288135599</v>
      </c>
      <c r="Q1250" s="11" t="str">
        <f t="shared" si="116"/>
        <v>music</v>
      </c>
      <c r="R1250" s="11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2">
        <f t="shared" si="114"/>
        <v>104</v>
      </c>
      <c r="P1251" s="13">
        <f t="shared" si="115"/>
        <v>64.46913580246914</v>
      </c>
      <c r="Q1251" s="11" t="str">
        <f t="shared" si="116"/>
        <v>music</v>
      </c>
      <c r="R1251" s="1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2">
        <f t="shared" si="114"/>
        <v>200</v>
      </c>
      <c r="P1252" s="13">
        <f t="shared" si="115"/>
        <v>118.2007874015748</v>
      </c>
      <c r="Q1252" s="11" t="str">
        <f t="shared" si="116"/>
        <v>music</v>
      </c>
      <c r="R1252" s="11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2">
        <f t="shared" si="114"/>
        <v>102</v>
      </c>
      <c r="P1253" s="13">
        <f t="shared" si="115"/>
        <v>82.540540540540547</v>
      </c>
      <c r="Q1253" s="11" t="str">
        <f t="shared" si="116"/>
        <v>music</v>
      </c>
      <c r="R1253" s="11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2">
        <f t="shared" si="114"/>
        <v>138</v>
      </c>
      <c r="P1254" s="13">
        <f t="shared" si="115"/>
        <v>34.170212765957444</v>
      </c>
      <c r="Q1254" s="11" t="str">
        <f t="shared" si="116"/>
        <v>music</v>
      </c>
      <c r="R1254" s="11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2">
        <f t="shared" si="114"/>
        <v>303833</v>
      </c>
      <c r="P1255" s="13">
        <f t="shared" si="115"/>
        <v>42.73322081575246</v>
      </c>
      <c r="Q1255" s="11" t="str">
        <f t="shared" si="116"/>
        <v>music</v>
      </c>
      <c r="R1255" s="11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2">
        <f t="shared" si="114"/>
        <v>199</v>
      </c>
      <c r="P1256" s="13">
        <f t="shared" si="115"/>
        <v>94.489361702127653</v>
      </c>
      <c r="Q1256" s="11" t="str">
        <f t="shared" si="116"/>
        <v>music</v>
      </c>
      <c r="R1256" s="11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2">
        <f t="shared" si="114"/>
        <v>202</v>
      </c>
      <c r="P1257" s="13">
        <f t="shared" si="115"/>
        <v>55.697247706422019</v>
      </c>
      <c r="Q1257" s="11" t="str">
        <f t="shared" si="116"/>
        <v>music</v>
      </c>
      <c r="R1257" s="11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2">
        <f t="shared" si="114"/>
        <v>118</v>
      </c>
      <c r="P1258" s="13">
        <f t="shared" si="115"/>
        <v>98.030831024930734</v>
      </c>
      <c r="Q1258" s="11" t="str">
        <f t="shared" si="116"/>
        <v>music</v>
      </c>
      <c r="R1258" s="11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2">
        <f t="shared" si="114"/>
        <v>295</v>
      </c>
      <c r="P1259" s="13">
        <f t="shared" si="115"/>
        <v>92.102272727272734</v>
      </c>
      <c r="Q1259" s="11" t="str">
        <f t="shared" si="116"/>
        <v>music</v>
      </c>
      <c r="R1259" s="11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2">
        <f t="shared" si="114"/>
        <v>213</v>
      </c>
      <c r="P1260" s="13">
        <f t="shared" si="115"/>
        <v>38.175462686567165</v>
      </c>
      <c r="Q1260" s="11" t="str">
        <f t="shared" si="116"/>
        <v>music</v>
      </c>
      <c r="R1260" s="11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2">
        <f t="shared" si="114"/>
        <v>104</v>
      </c>
      <c r="P1261" s="13">
        <f t="shared" si="115"/>
        <v>27.145833333333332</v>
      </c>
      <c r="Q1261" s="11" t="str">
        <f t="shared" si="116"/>
        <v>music</v>
      </c>
      <c r="R1261" s="1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2">
        <f t="shared" si="114"/>
        <v>114</v>
      </c>
      <c r="P1262" s="13">
        <f t="shared" si="115"/>
        <v>50.689189189189186</v>
      </c>
      <c r="Q1262" s="11" t="str">
        <f t="shared" si="116"/>
        <v>music</v>
      </c>
      <c r="R1262" s="11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2">
        <f t="shared" si="114"/>
        <v>101</v>
      </c>
      <c r="P1263" s="13">
        <f t="shared" si="115"/>
        <v>38.942307692307693</v>
      </c>
      <c r="Q1263" s="11" t="str">
        <f t="shared" si="116"/>
        <v>music</v>
      </c>
      <c r="R1263" s="11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2">
        <f t="shared" si="114"/>
        <v>125</v>
      </c>
      <c r="P1264" s="13">
        <f t="shared" si="115"/>
        <v>77.638095238095232</v>
      </c>
      <c r="Q1264" s="11" t="str">
        <f t="shared" si="116"/>
        <v>music</v>
      </c>
      <c r="R1264" s="11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2">
        <f t="shared" si="114"/>
        <v>119</v>
      </c>
      <c r="P1265" s="13">
        <f t="shared" si="115"/>
        <v>43.536585365853661</v>
      </c>
      <c r="Q1265" s="11" t="str">
        <f t="shared" si="116"/>
        <v>music</v>
      </c>
      <c r="R1265" s="11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2">
        <f t="shared" si="114"/>
        <v>166</v>
      </c>
      <c r="P1266" s="13">
        <f t="shared" si="115"/>
        <v>31.823529411764707</v>
      </c>
      <c r="Q1266" s="11" t="str">
        <f t="shared" si="116"/>
        <v>music</v>
      </c>
      <c r="R1266" s="11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2">
        <f t="shared" si="114"/>
        <v>119</v>
      </c>
      <c r="P1267" s="13">
        <f t="shared" si="115"/>
        <v>63.184393939393942</v>
      </c>
      <c r="Q1267" s="11" t="str">
        <f t="shared" si="116"/>
        <v>music</v>
      </c>
      <c r="R1267" s="11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2">
        <f t="shared" si="114"/>
        <v>100</v>
      </c>
      <c r="P1268" s="13">
        <f t="shared" si="115"/>
        <v>190.9</v>
      </c>
      <c r="Q1268" s="11" t="str">
        <f t="shared" si="116"/>
        <v>music</v>
      </c>
      <c r="R1268" s="11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2">
        <f t="shared" si="114"/>
        <v>102</v>
      </c>
      <c r="P1269" s="13">
        <f t="shared" si="115"/>
        <v>140.85534591194968</v>
      </c>
      <c r="Q1269" s="11" t="str">
        <f t="shared" si="116"/>
        <v>music</v>
      </c>
      <c r="R1269" s="11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2">
        <f t="shared" si="114"/>
        <v>117</v>
      </c>
      <c r="P1270" s="13">
        <f t="shared" si="115"/>
        <v>76.92307692307692</v>
      </c>
      <c r="Q1270" s="11" t="str">
        <f t="shared" si="116"/>
        <v>music</v>
      </c>
      <c r="R1270" s="11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2">
        <f t="shared" si="114"/>
        <v>109</v>
      </c>
      <c r="P1271" s="13">
        <f t="shared" si="115"/>
        <v>99.15533980582525</v>
      </c>
      <c r="Q1271" s="11" t="str">
        <f t="shared" si="116"/>
        <v>music</v>
      </c>
      <c r="R1271" s="1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2">
        <f t="shared" si="114"/>
        <v>115</v>
      </c>
      <c r="P1272" s="13">
        <f t="shared" si="115"/>
        <v>67.881656804733723</v>
      </c>
      <c r="Q1272" s="11" t="str">
        <f t="shared" si="116"/>
        <v>music</v>
      </c>
      <c r="R1272" s="11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2">
        <f t="shared" si="114"/>
        <v>102</v>
      </c>
      <c r="P1273" s="13">
        <f t="shared" si="115"/>
        <v>246.29032258064515</v>
      </c>
      <c r="Q1273" s="11" t="str">
        <f t="shared" si="116"/>
        <v>music</v>
      </c>
      <c r="R1273" s="11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2">
        <f t="shared" si="114"/>
        <v>106</v>
      </c>
      <c r="P1274" s="13">
        <f t="shared" si="115"/>
        <v>189.28571428571428</v>
      </c>
      <c r="Q1274" s="11" t="str">
        <f t="shared" si="116"/>
        <v>music</v>
      </c>
      <c r="R1274" s="11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2">
        <f t="shared" si="114"/>
        <v>104</v>
      </c>
      <c r="P1275" s="13">
        <f t="shared" si="115"/>
        <v>76.666666666666671</v>
      </c>
      <c r="Q1275" s="11" t="str">
        <f t="shared" si="116"/>
        <v>music</v>
      </c>
      <c r="R1275" s="11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2">
        <f t="shared" si="114"/>
        <v>155</v>
      </c>
      <c r="P1276" s="13">
        <f t="shared" si="115"/>
        <v>82.963254817987149</v>
      </c>
      <c r="Q1276" s="11" t="str">
        <f t="shared" si="116"/>
        <v>music</v>
      </c>
      <c r="R1276" s="11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2">
        <f t="shared" si="114"/>
        <v>162</v>
      </c>
      <c r="P1277" s="13">
        <f t="shared" si="115"/>
        <v>62.522107969151669</v>
      </c>
      <c r="Q1277" s="11" t="str">
        <f t="shared" si="116"/>
        <v>music</v>
      </c>
      <c r="R1277" s="11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2">
        <f t="shared" si="114"/>
        <v>104</v>
      </c>
      <c r="P1278" s="13">
        <f t="shared" si="115"/>
        <v>46.06808823529412</v>
      </c>
      <c r="Q1278" s="11" t="str">
        <f t="shared" si="116"/>
        <v>music</v>
      </c>
      <c r="R1278" s="11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2">
        <f t="shared" si="114"/>
        <v>106</v>
      </c>
      <c r="P1279" s="13">
        <f t="shared" si="115"/>
        <v>38.543946731234868</v>
      </c>
      <c r="Q1279" s="11" t="str">
        <f t="shared" si="116"/>
        <v>music</v>
      </c>
      <c r="R1279" s="11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2">
        <f t="shared" si="114"/>
        <v>155</v>
      </c>
      <c r="P1280" s="13">
        <f t="shared" si="115"/>
        <v>53.005263157894738</v>
      </c>
      <c r="Q1280" s="11" t="str">
        <f t="shared" si="116"/>
        <v>music</v>
      </c>
      <c r="R1280" s="11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2">
        <f t="shared" si="114"/>
        <v>111</v>
      </c>
      <c r="P1281" s="13">
        <f t="shared" si="115"/>
        <v>73.355396825396824</v>
      </c>
      <c r="Q1281" s="11" t="str">
        <f t="shared" si="116"/>
        <v>music</v>
      </c>
      <c r="R1281" s="1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2">
        <f t="shared" si="114"/>
        <v>111</v>
      </c>
      <c r="P1282" s="13">
        <f t="shared" si="115"/>
        <v>127.97523076923076</v>
      </c>
      <c r="Q1282" s="11" t="str">
        <f t="shared" si="116"/>
        <v>music</v>
      </c>
      <c r="R1282" s="11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2">
        <f t="shared" ref="O1283:O1346" si="120">ROUND((E:E/D:D)*100,0)</f>
        <v>111</v>
      </c>
      <c r="P1283" s="13">
        <f t="shared" ref="P1283:P1346" si="121">IF(L1283&lt;&gt;0,E1283/L1283,"n/a")</f>
        <v>104.72972972972973</v>
      </c>
      <c r="Q1283" s="11" t="str">
        <f t="shared" ref="Q1283:Q1346" si="122">LEFT(N1283,SEARCH("/",N1283,1)-1)</f>
        <v>music</v>
      </c>
      <c r="R1283" s="11" t="str">
        <f t="shared" ref="R1283:R1346" si="123">RIGHT(N1283,LEN(N1283)-SEARCH("/",N1283))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2">
        <f t="shared" si="120"/>
        <v>124</v>
      </c>
      <c r="P1284" s="13">
        <f t="shared" si="121"/>
        <v>67.671532846715323</v>
      </c>
      <c r="Q1284" s="11" t="str">
        <f t="shared" si="122"/>
        <v>music</v>
      </c>
      <c r="R1284" s="11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2">
        <f t="shared" si="120"/>
        <v>211</v>
      </c>
      <c r="P1285" s="13">
        <f t="shared" si="121"/>
        <v>95.931818181818187</v>
      </c>
      <c r="Q1285" s="11" t="str">
        <f t="shared" si="122"/>
        <v>music</v>
      </c>
      <c r="R1285" s="11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2">
        <f t="shared" si="120"/>
        <v>101</v>
      </c>
      <c r="P1286" s="13">
        <f t="shared" si="121"/>
        <v>65.161290322580641</v>
      </c>
      <c r="Q1286" s="11" t="str">
        <f t="shared" si="122"/>
        <v>theater</v>
      </c>
      <c r="R1286" s="11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2">
        <f t="shared" si="120"/>
        <v>102</v>
      </c>
      <c r="P1287" s="13">
        <f t="shared" si="121"/>
        <v>32.269841269841272</v>
      </c>
      <c r="Q1287" s="11" t="str">
        <f t="shared" si="122"/>
        <v>theater</v>
      </c>
      <c r="R1287" s="11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2">
        <f t="shared" si="120"/>
        <v>108</v>
      </c>
      <c r="P1288" s="13">
        <f t="shared" si="121"/>
        <v>81.25</v>
      </c>
      <c r="Q1288" s="11" t="str">
        <f t="shared" si="122"/>
        <v>theater</v>
      </c>
      <c r="R1288" s="11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2">
        <f t="shared" si="120"/>
        <v>242</v>
      </c>
      <c r="P1289" s="13">
        <f t="shared" si="121"/>
        <v>24.2</v>
      </c>
      <c r="Q1289" s="11" t="str">
        <f t="shared" si="122"/>
        <v>theater</v>
      </c>
      <c r="R1289" s="11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2">
        <f t="shared" si="120"/>
        <v>100</v>
      </c>
      <c r="P1290" s="13">
        <f t="shared" si="121"/>
        <v>65.868852459016395</v>
      </c>
      <c r="Q1290" s="11" t="str">
        <f t="shared" si="122"/>
        <v>theater</v>
      </c>
      <c r="R1290" s="11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2">
        <f t="shared" si="120"/>
        <v>125</v>
      </c>
      <c r="P1291" s="13">
        <f t="shared" si="121"/>
        <v>36.07692307692308</v>
      </c>
      <c r="Q1291" s="11" t="str">
        <f t="shared" si="122"/>
        <v>theater</v>
      </c>
      <c r="R1291" s="1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2">
        <f t="shared" si="120"/>
        <v>109</v>
      </c>
      <c r="P1292" s="13">
        <f t="shared" si="121"/>
        <v>44.186046511627907</v>
      </c>
      <c r="Q1292" s="11" t="str">
        <f t="shared" si="122"/>
        <v>theater</v>
      </c>
      <c r="R1292" s="11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2">
        <f t="shared" si="120"/>
        <v>146</v>
      </c>
      <c r="P1293" s="13">
        <f t="shared" si="121"/>
        <v>104.07142857142857</v>
      </c>
      <c r="Q1293" s="11" t="str">
        <f t="shared" si="122"/>
        <v>theater</v>
      </c>
      <c r="R1293" s="11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2">
        <f t="shared" si="120"/>
        <v>110</v>
      </c>
      <c r="P1294" s="13">
        <f t="shared" si="121"/>
        <v>35.96153846153846</v>
      </c>
      <c r="Q1294" s="11" t="str">
        <f t="shared" si="122"/>
        <v>theater</v>
      </c>
      <c r="R1294" s="11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2">
        <f t="shared" si="120"/>
        <v>102</v>
      </c>
      <c r="P1295" s="13">
        <f t="shared" si="121"/>
        <v>127.79166666666667</v>
      </c>
      <c r="Q1295" s="11" t="str">
        <f t="shared" si="122"/>
        <v>theater</v>
      </c>
      <c r="R1295" s="11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2">
        <f t="shared" si="120"/>
        <v>122</v>
      </c>
      <c r="P1296" s="13">
        <f t="shared" si="121"/>
        <v>27.727272727272727</v>
      </c>
      <c r="Q1296" s="11" t="str">
        <f t="shared" si="122"/>
        <v>theater</v>
      </c>
      <c r="R1296" s="11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2">
        <f t="shared" si="120"/>
        <v>102</v>
      </c>
      <c r="P1297" s="13">
        <f t="shared" si="121"/>
        <v>39.828125</v>
      </c>
      <c r="Q1297" s="11" t="str">
        <f t="shared" si="122"/>
        <v>theater</v>
      </c>
      <c r="R1297" s="11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2">
        <f t="shared" si="120"/>
        <v>141</v>
      </c>
      <c r="P1298" s="13">
        <f t="shared" si="121"/>
        <v>52.173913043478258</v>
      </c>
      <c r="Q1298" s="11" t="str">
        <f t="shared" si="122"/>
        <v>theater</v>
      </c>
      <c r="R1298" s="11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2">
        <f t="shared" si="120"/>
        <v>110</v>
      </c>
      <c r="P1299" s="13">
        <f t="shared" si="121"/>
        <v>92.037815126050418</v>
      </c>
      <c r="Q1299" s="11" t="str">
        <f t="shared" si="122"/>
        <v>theater</v>
      </c>
      <c r="R1299" s="11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2">
        <f t="shared" si="120"/>
        <v>105</v>
      </c>
      <c r="P1300" s="13">
        <f t="shared" si="121"/>
        <v>63.424242424242422</v>
      </c>
      <c r="Q1300" s="11" t="str">
        <f t="shared" si="122"/>
        <v>theater</v>
      </c>
      <c r="R1300" s="11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2">
        <f t="shared" si="120"/>
        <v>124</v>
      </c>
      <c r="P1301" s="13">
        <f t="shared" si="121"/>
        <v>135.625</v>
      </c>
      <c r="Q1301" s="11" t="str">
        <f t="shared" si="122"/>
        <v>theater</v>
      </c>
      <c r="R1301" s="1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2">
        <f t="shared" si="120"/>
        <v>135</v>
      </c>
      <c r="P1302" s="13">
        <f t="shared" si="121"/>
        <v>168.75</v>
      </c>
      <c r="Q1302" s="11" t="str">
        <f t="shared" si="122"/>
        <v>theater</v>
      </c>
      <c r="R1302" s="11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2">
        <f t="shared" si="120"/>
        <v>103</v>
      </c>
      <c r="P1303" s="13">
        <f t="shared" si="121"/>
        <v>70.862068965517238</v>
      </c>
      <c r="Q1303" s="11" t="str">
        <f t="shared" si="122"/>
        <v>theater</v>
      </c>
      <c r="R1303" s="11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2">
        <f t="shared" si="120"/>
        <v>100</v>
      </c>
      <c r="P1304" s="13">
        <f t="shared" si="121"/>
        <v>50</v>
      </c>
      <c r="Q1304" s="11" t="str">
        <f t="shared" si="122"/>
        <v>theater</v>
      </c>
      <c r="R1304" s="11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2">
        <f t="shared" si="120"/>
        <v>130</v>
      </c>
      <c r="P1305" s="13">
        <f t="shared" si="121"/>
        <v>42.214166666666671</v>
      </c>
      <c r="Q1305" s="11" t="str">
        <f t="shared" si="122"/>
        <v>theater</v>
      </c>
      <c r="R1305" s="11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2">
        <f t="shared" si="120"/>
        <v>40</v>
      </c>
      <c r="P1306" s="13">
        <f t="shared" si="121"/>
        <v>152.41346153846155</v>
      </c>
      <c r="Q1306" s="11" t="str">
        <f t="shared" si="122"/>
        <v>technology</v>
      </c>
      <c r="R1306" s="11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2">
        <f t="shared" si="120"/>
        <v>26</v>
      </c>
      <c r="P1307" s="13">
        <f t="shared" si="121"/>
        <v>90.616279069767444</v>
      </c>
      <c r="Q1307" s="11" t="str">
        <f t="shared" si="122"/>
        <v>technology</v>
      </c>
      <c r="R1307" s="11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2">
        <f t="shared" si="120"/>
        <v>65</v>
      </c>
      <c r="P1308" s="13">
        <f t="shared" si="121"/>
        <v>201.60393258426967</v>
      </c>
      <c r="Q1308" s="11" t="str">
        <f t="shared" si="122"/>
        <v>technology</v>
      </c>
      <c r="R1308" s="11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2">
        <f t="shared" si="120"/>
        <v>12</v>
      </c>
      <c r="P1309" s="13">
        <f t="shared" si="121"/>
        <v>127.93333333333334</v>
      </c>
      <c r="Q1309" s="11" t="str">
        <f t="shared" si="122"/>
        <v>technology</v>
      </c>
      <c r="R1309" s="11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2">
        <f t="shared" si="120"/>
        <v>11</v>
      </c>
      <c r="P1310" s="13">
        <f t="shared" si="121"/>
        <v>29.894736842105264</v>
      </c>
      <c r="Q1310" s="11" t="str">
        <f t="shared" si="122"/>
        <v>technology</v>
      </c>
      <c r="R1310" s="11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2">
        <f t="shared" si="120"/>
        <v>112</v>
      </c>
      <c r="P1311" s="13">
        <f t="shared" si="121"/>
        <v>367.97142857142859</v>
      </c>
      <c r="Q1311" s="11" t="str">
        <f t="shared" si="122"/>
        <v>technology</v>
      </c>
      <c r="R1311" s="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2">
        <f t="shared" si="120"/>
        <v>16</v>
      </c>
      <c r="P1312" s="13">
        <f t="shared" si="121"/>
        <v>129.16666666666666</v>
      </c>
      <c r="Q1312" s="11" t="str">
        <f t="shared" si="122"/>
        <v>technology</v>
      </c>
      <c r="R1312" s="11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2">
        <f t="shared" si="120"/>
        <v>32</v>
      </c>
      <c r="P1313" s="13">
        <f t="shared" si="121"/>
        <v>800.7</v>
      </c>
      <c r="Q1313" s="11" t="str">
        <f t="shared" si="122"/>
        <v>technology</v>
      </c>
      <c r="R1313" s="11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2">
        <f t="shared" si="120"/>
        <v>1</v>
      </c>
      <c r="P1314" s="13">
        <f t="shared" si="121"/>
        <v>28</v>
      </c>
      <c r="Q1314" s="11" t="str">
        <f t="shared" si="122"/>
        <v>technology</v>
      </c>
      <c r="R1314" s="11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2">
        <f t="shared" si="120"/>
        <v>31</v>
      </c>
      <c r="P1315" s="13">
        <f t="shared" si="121"/>
        <v>102.01639344262296</v>
      </c>
      <c r="Q1315" s="11" t="str">
        <f t="shared" si="122"/>
        <v>technology</v>
      </c>
      <c r="R1315" s="11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2">
        <f t="shared" si="120"/>
        <v>1</v>
      </c>
      <c r="P1316" s="13">
        <f t="shared" si="121"/>
        <v>184.36363636363637</v>
      </c>
      <c r="Q1316" s="11" t="str">
        <f t="shared" si="122"/>
        <v>technology</v>
      </c>
      <c r="R1316" s="11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2">
        <f t="shared" si="120"/>
        <v>40</v>
      </c>
      <c r="P1317" s="13">
        <f t="shared" si="121"/>
        <v>162.91935483870967</v>
      </c>
      <c r="Q1317" s="11" t="str">
        <f t="shared" si="122"/>
        <v>technology</v>
      </c>
      <c r="R1317" s="11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2">
        <f t="shared" si="120"/>
        <v>0</v>
      </c>
      <c r="P1318" s="13">
        <f t="shared" si="121"/>
        <v>1</v>
      </c>
      <c r="Q1318" s="11" t="str">
        <f t="shared" si="122"/>
        <v>technology</v>
      </c>
      <c r="R1318" s="11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2">
        <f t="shared" si="120"/>
        <v>6</v>
      </c>
      <c r="P1319" s="13">
        <f t="shared" si="121"/>
        <v>603.52631578947364</v>
      </c>
      <c r="Q1319" s="11" t="str">
        <f t="shared" si="122"/>
        <v>technology</v>
      </c>
      <c r="R1319" s="11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2">
        <f t="shared" si="120"/>
        <v>15</v>
      </c>
      <c r="P1320" s="13">
        <f t="shared" si="121"/>
        <v>45.407407407407405</v>
      </c>
      <c r="Q1320" s="11" t="str">
        <f t="shared" si="122"/>
        <v>technology</v>
      </c>
      <c r="R1320" s="11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2">
        <f t="shared" si="120"/>
        <v>15</v>
      </c>
      <c r="P1321" s="13">
        <f t="shared" si="121"/>
        <v>97.333333333333329</v>
      </c>
      <c r="Q1321" s="11" t="str">
        <f t="shared" si="122"/>
        <v>technology</v>
      </c>
      <c r="R1321" s="1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2">
        <f t="shared" si="120"/>
        <v>1</v>
      </c>
      <c r="P1322" s="13">
        <f t="shared" si="121"/>
        <v>167.66666666666666</v>
      </c>
      <c r="Q1322" s="11" t="str">
        <f t="shared" si="122"/>
        <v>technology</v>
      </c>
      <c r="R1322" s="11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2">
        <f t="shared" si="120"/>
        <v>1</v>
      </c>
      <c r="P1323" s="13">
        <f t="shared" si="121"/>
        <v>859.85714285714289</v>
      </c>
      <c r="Q1323" s="11" t="str">
        <f t="shared" si="122"/>
        <v>technology</v>
      </c>
      <c r="R1323" s="11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2">
        <f t="shared" si="120"/>
        <v>0</v>
      </c>
      <c r="P1324" s="13">
        <f t="shared" si="121"/>
        <v>26.5</v>
      </c>
      <c r="Q1324" s="11" t="str">
        <f t="shared" si="122"/>
        <v>technology</v>
      </c>
      <c r="R1324" s="11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2">
        <f t="shared" si="120"/>
        <v>9</v>
      </c>
      <c r="P1325" s="13">
        <f t="shared" si="121"/>
        <v>30.272727272727273</v>
      </c>
      <c r="Q1325" s="11" t="str">
        <f t="shared" si="122"/>
        <v>technology</v>
      </c>
      <c r="R1325" s="11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2">
        <f t="shared" si="120"/>
        <v>10</v>
      </c>
      <c r="P1326" s="13">
        <f t="shared" si="121"/>
        <v>54.666666666666664</v>
      </c>
      <c r="Q1326" s="11" t="str">
        <f t="shared" si="122"/>
        <v>technology</v>
      </c>
      <c r="R1326" s="11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2">
        <f t="shared" si="120"/>
        <v>2</v>
      </c>
      <c r="P1327" s="13">
        <f t="shared" si="121"/>
        <v>60.75</v>
      </c>
      <c r="Q1327" s="11" t="str">
        <f t="shared" si="122"/>
        <v>technology</v>
      </c>
      <c r="R1327" s="11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2">
        <f t="shared" si="120"/>
        <v>1</v>
      </c>
      <c r="P1328" s="13">
        <f t="shared" si="121"/>
        <v>102.72727272727273</v>
      </c>
      <c r="Q1328" s="11" t="str">
        <f t="shared" si="122"/>
        <v>technology</v>
      </c>
      <c r="R1328" s="11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2">
        <f t="shared" si="120"/>
        <v>4</v>
      </c>
      <c r="P1329" s="13">
        <f t="shared" si="121"/>
        <v>41.585365853658537</v>
      </c>
      <c r="Q1329" s="11" t="str">
        <f t="shared" si="122"/>
        <v>technology</v>
      </c>
      <c r="R1329" s="11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2">
        <f t="shared" si="120"/>
        <v>2</v>
      </c>
      <c r="P1330" s="13">
        <f t="shared" si="121"/>
        <v>116.53333333333333</v>
      </c>
      <c r="Q1330" s="11" t="str">
        <f t="shared" si="122"/>
        <v>technology</v>
      </c>
      <c r="R1330" s="11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2">
        <f t="shared" si="120"/>
        <v>1</v>
      </c>
      <c r="P1331" s="13">
        <f t="shared" si="121"/>
        <v>45.333333333333336</v>
      </c>
      <c r="Q1331" s="11" t="str">
        <f t="shared" si="122"/>
        <v>technology</v>
      </c>
      <c r="R1331" s="1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2">
        <f t="shared" si="120"/>
        <v>22</v>
      </c>
      <c r="P1332" s="13">
        <f t="shared" si="121"/>
        <v>157.46</v>
      </c>
      <c r="Q1332" s="11" t="str">
        <f t="shared" si="122"/>
        <v>technology</v>
      </c>
      <c r="R1332" s="11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2">
        <f t="shared" si="120"/>
        <v>1</v>
      </c>
      <c r="P1333" s="13">
        <f t="shared" si="121"/>
        <v>100.5</v>
      </c>
      <c r="Q1333" s="11" t="str">
        <f t="shared" si="122"/>
        <v>technology</v>
      </c>
      <c r="R1333" s="11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2">
        <f t="shared" si="120"/>
        <v>0</v>
      </c>
      <c r="P1334" s="13" t="str">
        <f t="shared" si="121"/>
        <v>n/a</v>
      </c>
      <c r="Q1334" s="11" t="str">
        <f t="shared" si="122"/>
        <v>technology</v>
      </c>
      <c r="R1334" s="11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2">
        <f t="shared" si="120"/>
        <v>0</v>
      </c>
      <c r="P1335" s="13" t="str">
        <f t="shared" si="121"/>
        <v>n/a</v>
      </c>
      <c r="Q1335" s="11" t="str">
        <f t="shared" si="122"/>
        <v>technology</v>
      </c>
      <c r="R1335" s="11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2">
        <f t="shared" si="120"/>
        <v>11</v>
      </c>
      <c r="P1336" s="13">
        <f t="shared" si="121"/>
        <v>51.822463768115945</v>
      </c>
      <c r="Q1336" s="11" t="str">
        <f t="shared" si="122"/>
        <v>technology</v>
      </c>
      <c r="R1336" s="11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2">
        <f t="shared" si="120"/>
        <v>20</v>
      </c>
      <c r="P1337" s="13">
        <f t="shared" si="121"/>
        <v>308.75</v>
      </c>
      <c r="Q1337" s="11" t="str">
        <f t="shared" si="122"/>
        <v>technology</v>
      </c>
      <c r="R1337" s="11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2">
        <f t="shared" si="120"/>
        <v>85</v>
      </c>
      <c r="P1338" s="13">
        <f t="shared" si="121"/>
        <v>379.22767857142856</v>
      </c>
      <c r="Q1338" s="11" t="str">
        <f t="shared" si="122"/>
        <v>technology</v>
      </c>
      <c r="R1338" s="11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2">
        <f t="shared" si="120"/>
        <v>49</v>
      </c>
      <c r="P1339" s="13">
        <f t="shared" si="121"/>
        <v>176.36428571428573</v>
      </c>
      <c r="Q1339" s="11" t="str">
        <f t="shared" si="122"/>
        <v>technology</v>
      </c>
      <c r="R1339" s="11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2">
        <f t="shared" si="120"/>
        <v>3</v>
      </c>
      <c r="P1340" s="13">
        <f t="shared" si="121"/>
        <v>66.066666666666663</v>
      </c>
      <c r="Q1340" s="11" t="str">
        <f t="shared" si="122"/>
        <v>technology</v>
      </c>
      <c r="R1340" s="11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2">
        <f t="shared" si="120"/>
        <v>7</v>
      </c>
      <c r="P1341" s="13">
        <f t="shared" si="121"/>
        <v>89.648648648648646</v>
      </c>
      <c r="Q1341" s="11" t="str">
        <f t="shared" si="122"/>
        <v>technology</v>
      </c>
      <c r="R1341" s="1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2">
        <f t="shared" si="120"/>
        <v>0</v>
      </c>
      <c r="P1342" s="13" t="str">
        <f t="shared" si="121"/>
        <v>n/a</v>
      </c>
      <c r="Q1342" s="11" t="str">
        <f t="shared" si="122"/>
        <v>technology</v>
      </c>
      <c r="R1342" s="11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2">
        <f t="shared" si="120"/>
        <v>70</v>
      </c>
      <c r="P1343" s="13">
        <f t="shared" si="121"/>
        <v>382.39130434782606</v>
      </c>
      <c r="Q1343" s="11" t="str">
        <f t="shared" si="122"/>
        <v>technology</v>
      </c>
      <c r="R1343" s="11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2">
        <f t="shared" si="120"/>
        <v>0</v>
      </c>
      <c r="P1344" s="13">
        <f t="shared" si="121"/>
        <v>100</v>
      </c>
      <c r="Q1344" s="11" t="str">
        <f t="shared" si="122"/>
        <v>technology</v>
      </c>
      <c r="R1344" s="11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2">
        <f t="shared" si="120"/>
        <v>102</v>
      </c>
      <c r="P1345" s="13">
        <f t="shared" si="121"/>
        <v>158.35603715170279</v>
      </c>
      <c r="Q1345" s="11" t="str">
        <f t="shared" si="122"/>
        <v>technology</v>
      </c>
      <c r="R1345" s="11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2">
        <f t="shared" si="120"/>
        <v>378</v>
      </c>
      <c r="P1346" s="13">
        <f t="shared" si="121"/>
        <v>40.762589928057551</v>
      </c>
      <c r="Q1346" s="11" t="str">
        <f t="shared" si="122"/>
        <v>publishing</v>
      </c>
      <c r="R1346" s="11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2">
        <f t="shared" ref="O1347:O1410" si="126">ROUND((E:E/D:D)*100,0)</f>
        <v>125</v>
      </c>
      <c r="P1347" s="13">
        <f t="shared" ref="P1347:P1410" si="127">IF(L1347&lt;&gt;0,E1347/L1347,"n/a")</f>
        <v>53.571428571428569</v>
      </c>
      <c r="Q1347" s="11" t="str">
        <f t="shared" ref="Q1347:Q1410" si="128">LEFT(N1347,SEARCH("/",N1347,1)-1)</f>
        <v>publishing</v>
      </c>
      <c r="R1347" s="11" t="str">
        <f t="shared" ref="R1347:R1410" si="129">RIGHT(N1347,LEN(N1347)-SEARCH("/",N1347))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2">
        <f t="shared" si="126"/>
        <v>147</v>
      </c>
      <c r="P1348" s="13">
        <f t="shared" si="127"/>
        <v>48.449664429530202</v>
      </c>
      <c r="Q1348" s="11" t="str">
        <f t="shared" si="128"/>
        <v>publishing</v>
      </c>
      <c r="R1348" s="11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2">
        <f t="shared" si="126"/>
        <v>102</v>
      </c>
      <c r="P1349" s="13">
        <f t="shared" si="127"/>
        <v>82.41935483870968</v>
      </c>
      <c r="Q1349" s="11" t="str">
        <f t="shared" si="128"/>
        <v>publishing</v>
      </c>
      <c r="R1349" s="11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2">
        <f t="shared" si="126"/>
        <v>102</v>
      </c>
      <c r="P1350" s="13">
        <f t="shared" si="127"/>
        <v>230.19230769230768</v>
      </c>
      <c r="Q1350" s="11" t="str">
        <f t="shared" si="128"/>
        <v>publishing</v>
      </c>
      <c r="R1350" s="11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2">
        <f t="shared" si="126"/>
        <v>204</v>
      </c>
      <c r="P1351" s="13">
        <f t="shared" si="127"/>
        <v>59.360465116279073</v>
      </c>
      <c r="Q1351" s="11" t="str">
        <f t="shared" si="128"/>
        <v>publishing</v>
      </c>
      <c r="R1351" s="1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2">
        <f t="shared" si="126"/>
        <v>104</v>
      </c>
      <c r="P1352" s="13">
        <f t="shared" si="127"/>
        <v>66.698717948717942</v>
      </c>
      <c r="Q1352" s="11" t="str">
        <f t="shared" si="128"/>
        <v>publishing</v>
      </c>
      <c r="R1352" s="11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2">
        <f t="shared" si="126"/>
        <v>101</v>
      </c>
      <c r="P1353" s="13">
        <f t="shared" si="127"/>
        <v>168.77500000000001</v>
      </c>
      <c r="Q1353" s="11" t="str">
        <f t="shared" si="128"/>
        <v>publishing</v>
      </c>
      <c r="R1353" s="11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2">
        <f t="shared" si="126"/>
        <v>136</v>
      </c>
      <c r="P1354" s="13">
        <f t="shared" si="127"/>
        <v>59.973568281938327</v>
      </c>
      <c r="Q1354" s="11" t="str">
        <f t="shared" si="128"/>
        <v>publishing</v>
      </c>
      <c r="R1354" s="11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2">
        <f t="shared" si="126"/>
        <v>134</v>
      </c>
      <c r="P1355" s="13">
        <f t="shared" si="127"/>
        <v>31.80952380952381</v>
      </c>
      <c r="Q1355" s="11" t="str">
        <f t="shared" si="128"/>
        <v>publishing</v>
      </c>
      <c r="R1355" s="11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2">
        <f t="shared" si="126"/>
        <v>130</v>
      </c>
      <c r="P1356" s="13">
        <f t="shared" si="127"/>
        <v>24.421875</v>
      </c>
      <c r="Q1356" s="11" t="str">
        <f t="shared" si="128"/>
        <v>publishing</v>
      </c>
      <c r="R1356" s="11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2">
        <f t="shared" si="126"/>
        <v>123</v>
      </c>
      <c r="P1357" s="13">
        <f t="shared" si="127"/>
        <v>25.347107438016529</v>
      </c>
      <c r="Q1357" s="11" t="str">
        <f t="shared" si="128"/>
        <v>publishing</v>
      </c>
      <c r="R1357" s="11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2">
        <f t="shared" si="126"/>
        <v>183</v>
      </c>
      <c r="P1358" s="13">
        <f t="shared" si="127"/>
        <v>71.443218390804603</v>
      </c>
      <c r="Q1358" s="11" t="str">
        <f t="shared" si="128"/>
        <v>publishing</v>
      </c>
      <c r="R1358" s="11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2">
        <f t="shared" si="126"/>
        <v>125</v>
      </c>
      <c r="P1359" s="13">
        <f t="shared" si="127"/>
        <v>38.553846153846152</v>
      </c>
      <c r="Q1359" s="11" t="str">
        <f t="shared" si="128"/>
        <v>publishing</v>
      </c>
      <c r="R1359" s="11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2">
        <f t="shared" si="126"/>
        <v>112</v>
      </c>
      <c r="P1360" s="13">
        <f t="shared" si="127"/>
        <v>68.367346938775512</v>
      </c>
      <c r="Q1360" s="11" t="str">
        <f t="shared" si="128"/>
        <v>publishing</v>
      </c>
      <c r="R1360" s="11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2">
        <f t="shared" si="126"/>
        <v>116</v>
      </c>
      <c r="P1361" s="13">
        <f t="shared" si="127"/>
        <v>40.210526315789473</v>
      </c>
      <c r="Q1361" s="11" t="str">
        <f t="shared" si="128"/>
        <v>publishing</v>
      </c>
      <c r="R1361" s="1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2">
        <f t="shared" si="126"/>
        <v>173</v>
      </c>
      <c r="P1362" s="13">
        <f t="shared" si="127"/>
        <v>32.074074074074076</v>
      </c>
      <c r="Q1362" s="11" t="str">
        <f t="shared" si="128"/>
        <v>publishing</v>
      </c>
      <c r="R1362" s="11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2">
        <f t="shared" si="126"/>
        <v>126</v>
      </c>
      <c r="P1363" s="13">
        <f t="shared" si="127"/>
        <v>28.632575757575758</v>
      </c>
      <c r="Q1363" s="11" t="str">
        <f t="shared" si="128"/>
        <v>publishing</v>
      </c>
      <c r="R1363" s="11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2">
        <f t="shared" si="126"/>
        <v>109</v>
      </c>
      <c r="P1364" s="13">
        <f t="shared" si="127"/>
        <v>43.64</v>
      </c>
      <c r="Q1364" s="11" t="str">
        <f t="shared" si="128"/>
        <v>publishing</v>
      </c>
      <c r="R1364" s="11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2">
        <f t="shared" si="126"/>
        <v>100</v>
      </c>
      <c r="P1365" s="13">
        <f t="shared" si="127"/>
        <v>40</v>
      </c>
      <c r="Q1365" s="11" t="str">
        <f t="shared" si="128"/>
        <v>publishing</v>
      </c>
      <c r="R1365" s="11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2">
        <f t="shared" si="126"/>
        <v>119</v>
      </c>
      <c r="P1366" s="13">
        <f t="shared" si="127"/>
        <v>346.04166666666669</v>
      </c>
      <c r="Q1366" s="11" t="str">
        <f t="shared" si="128"/>
        <v>music</v>
      </c>
      <c r="R1366" s="11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2">
        <f t="shared" si="126"/>
        <v>100</v>
      </c>
      <c r="P1367" s="13">
        <f t="shared" si="127"/>
        <v>81.739130434782609</v>
      </c>
      <c r="Q1367" s="11" t="str">
        <f t="shared" si="128"/>
        <v>music</v>
      </c>
      <c r="R1367" s="11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2">
        <f t="shared" si="126"/>
        <v>126</v>
      </c>
      <c r="P1368" s="13">
        <f t="shared" si="127"/>
        <v>64.535306122448986</v>
      </c>
      <c r="Q1368" s="11" t="str">
        <f t="shared" si="128"/>
        <v>music</v>
      </c>
      <c r="R1368" s="11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2">
        <f t="shared" si="126"/>
        <v>114</v>
      </c>
      <c r="P1369" s="13">
        <f t="shared" si="127"/>
        <v>63.477777777777774</v>
      </c>
      <c r="Q1369" s="11" t="str">
        <f t="shared" si="128"/>
        <v>music</v>
      </c>
      <c r="R1369" s="11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2">
        <f t="shared" si="126"/>
        <v>111</v>
      </c>
      <c r="P1370" s="13">
        <f t="shared" si="127"/>
        <v>63.620689655172413</v>
      </c>
      <c r="Q1370" s="11" t="str">
        <f t="shared" si="128"/>
        <v>music</v>
      </c>
      <c r="R1370" s="11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2">
        <f t="shared" si="126"/>
        <v>105</v>
      </c>
      <c r="P1371" s="13">
        <f t="shared" si="127"/>
        <v>83.967068965517228</v>
      </c>
      <c r="Q1371" s="11" t="str">
        <f t="shared" si="128"/>
        <v>music</v>
      </c>
      <c r="R1371" s="1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2">
        <f t="shared" si="126"/>
        <v>104</v>
      </c>
      <c r="P1372" s="13">
        <f t="shared" si="127"/>
        <v>77.75</v>
      </c>
      <c r="Q1372" s="11" t="str">
        <f t="shared" si="128"/>
        <v>music</v>
      </c>
      <c r="R1372" s="11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2">
        <f t="shared" si="126"/>
        <v>107</v>
      </c>
      <c r="P1373" s="13">
        <f t="shared" si="127"/>
        <v>107.07142857142857</v>
      </c>
      <c r="Q1373" s="11" t="str">
        <f t="shared" si="128"/>
        <v>music</v>
      </c>
      <c r="R1373" s="11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2">
        <f t="shared" si="126"/>
        <v>124</v>
      </c>
      <c r="P1374" s="13">
        <f t="shared" si="127"/>
        <v>38.75</v>
      </c>
      <c r="Q1374" s="11" t="str">
        <f t="shared" si="128"/>
        <v>music</v>
      </c>
      <c r="R1374" s="11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2">
        <f t="shared" si="126"/>
        <v>105</v>
      </c>
      <c r="P1375" s="13">
        <f t="shared" si="127"/>
        <v>201.94230769230768</v>
      </c>
      <c r="Q1375" s="11" t="str">
        <f t="shared" si="128"/>
        <v>music</v>
      </c>
      <c r="R1375" s="11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2">
        <f t="shared" si="126"/>
        <v>189</v>
      </c>
      <c r="P1376" s="13">
        <f t="shared" si="127"/>
        <v>43.060606060606062</v>
      </c>
      <c r="Q1376" s="11" t="str">
        <f t="shared" si="128"/>
        <v>music</v>
      </c>
      <c r="R1376" s="11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2">
        <f t="shared" si="126"/>
        <v>171</v>
      </c>
      <c r="P1377" s="13">
        <f t="shared" si="127"/>
        <v>62.871559633027523</v>
      </c>
      <c r="Q1377" s="11" t="str">
        <f t="shared" si="128"/>
        <v>music</v>
      </c>
      <c r="R1377" s="11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2">
        <f t="shared" si="126"/>
        <v>252</v>
      </c>
      <c r="P1378" s="13">
        <f t="shared" si="127"/>
        <v>55.607142857142854</v>
      </c>
      <c r="Q1378" s="11" t="str">
        <f t="shared" si="128"/>
        <v>music</v>
      </c>
      <c r="R1378" s="11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2">
        <f t="shared" si="126"/>
        <v>116</v>
      </c>
      <c r="P1379" s="13">
        <f t="shared" si="127"/>
        <v>48.70967741935484</v>
      </c>
      <c r="Q1379" s="11" t="str">
        <f t="shared" si="128"/>
        <v>music</v>
      </c>
      <c r="R1379" s="11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2">
        <f t="shared" si="126"/>
        <v>203</v>
      </c>
      <c r="P1380" s="13">
        <f t="shared" si="127"/>
        <v>30.578947368421051</v>
      </c>
      <c r="Q1380" s="11" t="str">
        <f t="shared" si="128"/>
        <v>music</v>
      </c>
      <c r="R1380" s="11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2">
        <f t="shared" si="126"/>
        <v>112</v>
      </c>
      <c r="P1381" s="13">
        <f t="shared" si="127"/>
        <v>73.907284768211923</v>
      </c>
      <c r="Q1381" s="11" t="str">
        <f t="shared" si="128"/>
        <v>music</v>
      </c>
      <c r="R1381" s="1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2">
        <f t="shared" si="126"/>
        <v>424</v>
      </c>
      <c r="P1382" s="13">
        <f t="shared" si="127"/>
        <v>21.2</v>
      </c>
      <c r="Q1382" s="11" t="str">
        <f t="shared" si="128"/>
        <v>music</v>
      </c>
      <c r="R1382" s="11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2">
        <f t="shared" si="126"/>
        <v>107</v>
      </c>
      <c r="P1383" s="13">
        <f t="shared" si="127"/>
        <v>73.356164383561648</v>
      </c>
      <c r="Q1383" s="11" t="str">
        <f t="shared" si="128"/>
        <v>music</v>
      </c>
      <c r="R1383" s="11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2">
        <f t="shared" si="126"/>
        <v>104</v>
      </c>
      <c r="P1384" s="13">
        <f t="shared" si="127"/>
        <v>56.412162162162161</v>
      </c>
      <c r="Q1384" s="11" t="str">
        <f t="shared" si="128"/>
        <v>music</v>
      </c>
      <c r="R1384" s="11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2">
        <f t="shared" si="126"/>
        <v>212</v>
      </c>
      <c r="P1385" s="13">
        <f t="shared" si="127"/>
        <v>50.247311827956992</v>
      </c>
      <c r="Q1385" s="11" t="str">
        <f t="shared" si="128"/>
        <v>music</v>
      </c>
      <c r="R1385" s="11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2">
        <f t="shared" si="126"/>
        <v>124</v>
      </c>
      <c r="P1386" s="13">
        <f t="shared" si="127"/>
        <v>68.936507936507937</v>
      </c>
      <c r="Q1386" s="11" t="str">
        <f t="shared" si="128"/>
        <v>music</v>
      </c>
      <c r="R1386" s="11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2">
        <f t="shared" si="126"/>
        <v>110</v>
      </c>
      <c r="P1387" s="13">
        <f t="shared" si="127"/>
        <v>65.914104477611943</v>
      </c>
      <c r="Q1387" s="11" t="str">
        <f t="shared" si="128"/>
        <v>music</v>
      </c>
      <c r="R1387" s="11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2">
        <f t="shared" si="126"/>
        <v>219</v>
      </c>
      <c r="P1388" s="13">
        <f t="shared" si="127"/>
        <v>62.5</v>
      </c>
      <c r="Q1388" s="11" t="str">
        <f t="shared" si="128"/>
        <v>music</v>
      </c>
      <c r="R1388" s="11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2">
        <f t="shared" si="126"/>
        <v>137</v>
      </c>
      <c r="P1389" s="13">
        <f t="shared" si="127"/>
        <v>70.064102564102569</v>
      </c>
      <c r="Q1389" s="11" t="str">
        <f t="shared" si="128"/>
        <v>music</v>
      </c>
      <c r="R1389" s="11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2">
        <f t="shared" si="126"/>
        <v>135</v>
      </c>
      <c r="P1390" s="13">
        <f t="shared" si="127"/>
        <v>60.181874999999998</v>
      </c>
      <c r="Q1390" s="11" t="str">
        <f t="shared" si="128"/>
        <v>music</v>
      </c>
      <c r="R1390" s="11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2">
        <f t="shared" si="126"/>
        <v>145</v>
      </c>
      <c r="P1391" s="13">
        <f t="shared" si="127"/>
        <v>21.382352941176471</v>
      </c>
      <c r="Q1391" s="11" t="str">
        <f t="shared" si="128"/>
        <v>music</v>
      </c>
      <c r="R1391" s="1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2">
        <f t="shared" si="126"/>
        <v>109</v>
      </c>
      <c r="P1392" s="13">
        <f t="shared" si="127"/>
        <v>160.78947368421052</v>
      </c>
      <c r="Q1392" s="11" t="str">
        <f t="shared" si="128"/>
        <v>music</v>
      </c>
      <c r="R1392" s="11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2">
        <f t="shared" si="126"/>
        <v>110</v>
      </c>
      <c r="P1393" s="13">
        <f t="shared" si="127"/>
        <v>42.384615384615387</v>
      </c>
      <c r="Q1393" s="11" t="str">
        <f t="shared" si="128"/>
        <v>music</v>
      </c>
      <c r="R1393" s="11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2">
        <f t="shared" si="126"/>
        <v>114</v>
      </c>
      <c r="P1394" s="13">
        <f t="shared" si="127"/>
        <v>27.317307692307693</v>
      </c>
      <c r="Q1394" s="11" t="str">
        <f t="shared" si="128"/>
        <v>music</v>
      </c>
      <c r="R1394" s="11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2">
        <f t="shared" si="126"/>
        <v>102</v>
      </c>
      <c r="P1395" s="13">
        <f t="shared" si="127"/>
        <v>196.82692307692307</v>
      </c>
      <c r="Q1395" s="11" t="str">
        <f t="shared" si="128"/>
        <v>music</v>
      </c>
      <c r="R1395" s="11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2">
        <f t="shared" si="126"/>
        <v>122</v>
      </c>
      <c r="P1396" s="13">
        <f t="shared" si="127"/>
        <v>53.882352941176471</v>
      </c>
      <c r="Q1396" s="11" t="str">
        <f t="shared" si="128"/>
        <v>music</v>
      </c>
      <c r="R1396" s="11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2">
        <f t="shared" si="126"/>
        <v>112</v>
      </c>
      <c r="P1397" s="13">
        <f t="shared" si="127"/>
        <v>47.756097560975611</v>
      </c>
      <c r="Q1397" s="11" t="str">
        <f t="shared" si="128"/>
        <v>music</v>
      </c>
      <c r="R1397" s="11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2">
        <f t="shared" si="126"/>
        <v>107</v>
      </c>
      <c r="P1398" s="13">
        <f t="shared" si="127"/>
        <v>88.191780821917803</v>
      </c>
      <c r="Q1398" s="11" t="str">
        <f t="shared" si="128"/>
        <v>music</v>
      </c>
      <c r="R1398" s="11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2">
        <f t="shared" si="126"/>
        <v>114</v>
      </c>
      <c r="P1399" s="13">
        <f t="shared" si="127"/>
        <v>72.056962025316452</v>
      </c>
      <c r="Q1399" s="11" t="str">
        <f t="shared" si="128"/>
        <v>music</v>
      </c>
      <c r="R1399" s="11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2">
        <f t="shared" si="126"/>
        <v>110</v>
      </c>
      <c r="P1400" s="13">
        <f t="shared" si="127"/>
        <v>74.246153846153845</v>
      </c>
      <c r="Q1400" s="11" t="str">
        <f t="shared" si="128"/>
        <v>music</v>
      </c>
      <c r="R1400" s="11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2">
        <f t="shared" si="126"/>
        <v>126</v>
      </c>
      <c r="P1401" s="13">
        <f t="shared" si="127"/>
        <v>61.701086956521742</v>
      </c>
      <c r="Q1401" s="11" t="str">
        <f t="shared" si="128"/>
        <v>music</v>
      </c>
      <c r="R1401" s="1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2">
        <f t="shared" si="126"/>
        <v>167</v>
      </c>
      <c r="P1402" s="13">
        <f t="shared" si="127"/>
        <v>17.235294117647058</v>
      </c>
      <c r="Q1402" s="11" t="str">
        <f t="shared" si="128"/>
        <v>music</v>
      </c>
      <c r="R1402" s="11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2">
        <f t="shared" si="126"/>
        <v>497</v>
      </c>
      <c r="P1403" s="13">
        <f t="shared" si="127"/>
        <v>51.720833333333331</v>
      </c>
      <c r="Q1403" s="11" t="str">
        <f t="shared" si="128"/>
        <v>music</v>
      </c>
      <c r="R1403" s="11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2">
        <f t="shared" si="126"/>
        <v>109</v>
      </c>
      <c r="P1404" s="13">
        <f t="shared" si="127"/>
        <v>24.150442477876105</v>
      </c>
      <c r="Q1404" s="11" t="str">
        <f t="shared" si="128"/>
        <v>music</v>
      </c>
      <c r="R1404" s="11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2">
        <f t="shared" si="126"/>
        <v>103</v>
      </c>
      <c r="P1405" s="13">
        <f t="shared" si="127"/>
        <v>62.166666666666664</v>
      </c>
      <c r="Q1405" s="11" t="str">
        <f t="shared" si="128"/>
        <v>music</v>
      </c>
      <c r="R1405" s="11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2">
        <f t="shared" si="126"/>
        <v>2</v>
      </c>
      <c r="P1406" s="13">
        <f t="shared" si="127"/>
        <v>48.2</v>
      </c>
      <c r="Q1406" s="11" t="str">
        <f t="shared" si="128"/>
        <v>publishing</v>
      </c>
      <c r="R1406" s="11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2">
        <f t="shared" si="126"/>
        <v>0</v>
      </c>
      <c r="P1407" s="13">
        <f t="shared" si="127"/>
        <v>6.1764705882352944</v>
      </c>
      <c r="Q1407" s="11" t="str">
        <f t="shared" si="128"/>
        <v>publishing</v>
      </c>
      <c r="R1407" s="11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2">
        <f t="shared" si="126"/>
        <v>0</v>
      </c>
      <c r="P1408" s="13">
        <f t="shared" si="127"/>
        <v>5</v>
      </c>
      <c r="Q1408" s="11" t="str">
        <f t="shared" si="128"/>
        <v>publishing</v>
      </c>
      <c r="R1408" s="11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2">
        <f t="shared" si="126"/>
        <v>1</v>
      </c>
      <c r="P1409" s="13">
        <f t="shared" si="127"/>
        <v>7.5</v>
      </c>
      <c r="Q1409" s="11" t="str">
        <f t="shared" si="128"/>
        <v>publishing</v>
      </c>
      <c r="R1409" s="11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2">
        <f t="shared" si="126"/>
        <v>7</v>
      </c>
      <c r="P1410" s="13">
        <f t="shared" si="127"/>
        <v>12</v>
      </c>
      <c r="Q1410" s="11" t="str">
        <f t="shared" si="128"/>
        <v>publishing</v>
      </c>
      <c r="R1410" s="11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2">
        <f t="shared" ref="O1411:O1474" si="132">ROUND((E:E/D:D)*100,0)</f>
        <v>0</v>
      </c>
      <c r="P1411" s="13" t="str">
        <f t="shared" ref="P1411:P1474" si="133">IF(L1411&lt;&gt;0,E1411/L1411,"n/a")</f>
        <v>n/a</v>
      </c>
      <c r="Q1411" s="11" t="str">
        <f t="shared" ref="Q1411:Q1474" si="134">LEFT(N1411,SEARCH("/",N1411,1)-1)</f>
        <v>publishing</v>
      </c>
      <c r="R1411" s="11" t="str">
        <f t="shared" ref="R1411:R1474" si="135">RIGHT(N1411,LEN(N1411)-SEARCH("/",N1411))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2">
        <f t="shared" si="132"/>
        <v>0</v>
      </c>
      <c r="P1412" s="13">
        <f t="shared" si="133"/>
        <v>1</v>
      </c>
      <c r="Q1412" s="11" t="str">
        <f t="shared" si="134"/>
        <v>publishing</v>
      </c>
      <c r="R1412" s="11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2">
        <f t="shared" si="132"/>
        <v>0</v>
      </c>
      <c r="P1413" s="13">
        <f t="shared" si="133"/>
        <v>2.3333333333333335</v>
      </c>
      <c r="Q1413" s="11" t="str">
        <f t="shared" si="134"/>
        <v>publishing</v>
      </c>
      <c r="R1413" s="11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2">
        <f t="shared" si="132"/>
        <v>5</v>
      </c>
      <c r="P1414" s="13">
        <f t="shared" si="133"/>
        <v>24.615384615384617</v>
      </c>
      <c r="Q1414" s="11" t="str">
        <f t="shared" si="134"/>
        <v>publishing</v>
      </c>
      <c r="R1414" s="11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2">
        <f t="shared" si="132"/>
        <v>5</v>
      </c>
      <c r="P1415" s="13">
        <f t="shared" si="133"/>
        <v>100</v>
      </c>
      <c r="Q1415" s="11" t="str">
        <f t="shared" si="134"/>
        <v>publishing</v>
      </c>
      <c r="R1415" s="11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2">
        <f t="shared" si="132"/>
        <v>0</v>
      </c>
      <c r="P1416" s="13">
        <f t="shared" si="133"/>
        <v>1</v>
      </c>
      <c r="Q1416" s="11" t="str">
        <f t="shared" si="134"/>
        <v>publishing</v>
      </c>
      <c r="R1416" s="11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2">
        <f t="shared" si="132"/>
        <v>18</v>
      </c>
      <c r="P1417" s="13">
        <f t="shared" si="133"/>
        <v>88.888888888888886</v>
      </c>
      <c r="Q1417" s="11" t="str">
        <f t="shared" si="134"/>
        <v>publishing</v>
      </c>
      <c r="R1417" s="11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2">
        <f t="shared" si="132"/>
        <v>0</v>
      </c>
      <c r="P1418" s="13" t="str">
        <f t="shared" si="133"/>
        <v>n/a</v>
      </c>
      <c r="Q1418" s="11" t="str">
        <f t="shared" si="134"/>
        <v>publishing</v>
      </c>
      <c r="R1418" s="11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2">
        <f t="shared" si="132"/>
        <v>1</v>
      </c>
      <c r="P1419" s="13">
        <f t="shared" si="133"/>
        <v>27.5</v>
      </c>
      <c r="Q1419" s="11" t="str">
        <f t="shared" si="134"/>
        <v>publishing</v>
      </c>
      <c r="R1419" s="11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2">
        <f t="shared" si="132"/>
        <v>0</v>
      </c>
      <c r="P1420" s="13">
        <f t="shared" si="133"/>
        <v>6</v>
      </c>
      <c r="Q1420" s="11" t="str">
        <f t="shared" si="134"/>
        <v>publishing</v>
      </c>
      <c r="R1420" s="11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2">
        <f t="shared" si="132"/>
        <v>7</v>
      </c>
      <c r="P1421" s="13">
        <f t="shared" si="133"/>
        <v>44.5</v>
      </c>
      <c r="Q1421" s="11" t="str">
        <f t="shared" si="134"/>
        <v>publishing</v>
      </c>
      <c r="R1421" s="1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2">
        <f t="shared" si="132"/>
        <v>3</v>
      </c>
      <c r="P1422" s="13">
        <f t="shared" si="133"/>
        <v>1</v>
      </c>
      <c r="Q1422" s="11" t="str">
        <f t="shared" si="134"/>
        <v>publishing</v>
      </c>
      <c r="R1422" s="11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2">
        <f t="shared" si="132"/>
        <v>0</v>
      </c>
      <c r="P1423" s="13">
        <f t="shared" si="133"/>
        <v>100</v>
      </c>
      <c r="Q1423" s="11" t="str">
        <f t="shared" si="134"/>
        <v>publishing</v>
      </c>
      <c r="R1423" s="11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2">
        <f t="shared" si="132"/>
        <v>0</v>
      </c>
      <c r="P1424" s="13">
        <f t="shared" si="133"/>
        <v>13</v>
      </c>
      <c r="Q1424" s="11" t="str">
        <f t="shared" si="134"/>
        <v>publishing</v>
      </c>
      <c r="R1424" s="11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2">
        <f t="shared" si="132"/>
        <v>0</v>
      </c>
      <c r="P1425" s="13">
        <f t="shared" si="133"/>
        <v>100</v>
      </c>
      <c r="Q1425" s="11" t="str">
        <f t="shared" si="134"/>
        <v>publishing</v>
      </c>
      <c r="R1425" s="11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2">
        <f t="shared" si="132"/>
        <v>20</v>
      </c>
      <c r="P1426" s="13">
        <f t="shared" si="133"/>
        <v>109.07142857142857</v>
      </c>
      <c r="Q1426" s="11" t="str">
        <f t="shared" si="134"/>
        <v>publishing</v>
      </c>
      <c r="R1426" s="11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2">
        <f t="shared" si="132"/>
        <v>0</v>
      </c>
      <c r="P1427" s="13" t="str">
        <f t="shared" si="133"/>
        <v>n/a</v>
      </c>
      <c r="Q1427" s="11" t="str">
        <f t="shared" si="134"/>
        <v>publishing</v>
      </c>
      <c r="R1427" s="11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2">
        <f t="shared" si="132"/>
        <v>0</v>
      </c>
      <c r="P1428" s="13" t="str">
        <f t="shared" si="133"/>
        <v>n/a</v>
      </c>
      <c r="Q1428" s="11" t="str">
        <f t="shared" si="134"/>
        <v>publishing</v>
      </c>
      <c r="R1428" s="11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2">
        <f t="shared" si="132"/>
        <v>8</v>
      </c>
      <c r="P1429" s="13">
        <f t="shared" si="133"/>
        <v>104.75</v>
      </c>
      <c r="Q1429" s="11" t="str">
        <f t="shared" si="134"/>
        <v>publishing</v>
      </c>
      <c r="R1429" s="11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2">
        <f t="shared" si="132"/>
        <v>5</v>
      </c>
      <c r="P1430" s="13">
        <f t="shared" si="133"/>
        <v>15</v>
      </c>
      <c r="Q1430" s="11" t="str">
        <f t="shared" si="134"/>
        <v>publishing</v>
      </c>
      <c r="R1430" s="11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2">
        <f t="shared" si="132"/>
        <v>0</v>
      </c>
      <c r="P1431" s="13" t="str">
        <f t="shared" si="133"/>
        <v>n/a</v>
      </c>
      <c r="Q1431" s="11" t="str">
        <f t="shared" si="134"/>
        <v>publishing</v>
      </c>
      <c r="R1431" s="1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2">
        <f t="shared" si="132"/>
        <v>8</v>
      </c>
      <c r="P1432" s="13">
        <f t="shared" si="133"/>
        <v>80.599999999999994</v>
      </c>
      <c r="Q1432" s="11" t="str">
        <f t="shared" si="134"/>
        <v>publishing</v>
      </c>
      <c r="R1432" s="11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2">
        <f t="shared" si="132"/>
        <v>32</v>
      </c>
      <c r="P1433" s="13">
        <f t="shared" si="133"/>
        <v>115.55319148936171</v>
      </c>
      <c r="Q1433" s="11" t="str">
        <f t="shared" si="134"/>
        <v>publishing</v>
      </c>
      <c r="R1433" s="11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2">
        <f t="shared" si="132"/>
        <v>0</v>
      </c>
      <c r="P1434" s="13" t="str">
        <f t="shared" si="133"/>
        <v>n/a</v>
      </c>
      <c r="Q1434" s="11" t="str">
        <f t="shared" si="134"/>
        <v>publishing</v>
      </c>
      <c r="R1434" s="11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2">
        <f t="shared" si="132"/>
        <v>7</v>
      </c>
      <c r="P1435" s="13">
        <f t="shared" si="133"/>
        <v>80.5</v>
      </c>
      <c r="Q1435" s="11" t="str">
        <f t="shared" si="134"/>
        <v>publishing</v>
      </c>
      <c r="R1435" s="11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2">
        <f t="shared" si="132"/>
        <v>10</v>
      </c>
      <c r="P1436" s="13">
        <f t="shared" si="133"/>
        <v>744.5454545454545</v>
      </c>
      <c r="Q1436" s="11" t="str">
        <f t="shared" si="134"/>
        <v>publishing</v>
      </c>
      <c r="R1436" s="11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2">
        <f t="shared" si="132"/>
        <v>0</v>
      </c>
      <c r="P1437" s="13">
        <f t="shared" si="133"/>
        <v>7.5</v>
      </c>
      <c r="Q1437" s="11" t="str">
        <f t="shared" si="134"/>
        <v>publishing</v>
      </c>
      <c r="R1437" s="11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2">
        <f t="shared" si="132"/>
        <v>1</v>
      </c>
      <c r="P1438" s="13">
        <f t="shared" si="133"/>
        <v>38.5</v>
      </c>
      <c r="Q1438" s="11" t="str">
        <f t="shared" si="134"/>
        <v>publishing</v>
      </c>
      <c r="R1438" s="11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2">
        <f t="shared" si="132"/>
        <v>27</v>
      </c>
      <c r="P1439" s="13">
        <f t="shared" si="133"/>
        <v>36.68181818181818</v>
      </c>
      <c r="Q1439" s="11" t="str">
        <f t="shared" si="134"/>
        <v>publishing</v>
      </c>
      <c r="R1439" s="11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2">
        <f t="shared" si="132"/>
        <v>3</v>
      </c>
      <c r="P1440" s="13">
        <f t="shared" si="133"/>
        <v>75</v>
      </c>
      <c r="Q1440" s="11" t="str">
        <f t="shared" si="134"/>
        <v>publishing</v>
      </c>
      <c r="R1440" s="11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2">
        <f t="shared" si="132"/>
        <v>7</v>
      </c>
      <c r="P1441" s="13">
        <f t="shared" si="133"/>
        <v>30</v>
      </c>
      <c r="Q1441" s="11" t="str">
        <f t="shared" si="134"/>
        <v>publishing</v>
      </c>
      <c r="R1441" s="1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2">
        <f t="shared" si="132"/>
        <v>0</v>
      </c>
      <c r="P1442" s="13">
        <f t="shared" si="133"/>
        <v>1</v>
      </c>
      <c r="Q1442" s="11" t="str">
        <f t="shared" si="134"/>
        <v>publishing</v>
      </c>
      <c r="R1442" s="11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2">
        <f t="shared" si="132"/>
        <v>1</v>
      </c>
      <c r="P1443" s="13">
        <f t="shared" si="133"/>
        <v>673.33333333333337</v>
      </c>
      <c r="Q1443" s="11" t="str">
        <f t="shared" si="134"/>
        <v>publishing</v>
      </c>
      <c r="R1443" s="11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2">
        <f t="shared" si="132"/>
        <v>0</v>
      </c>
      <c r="P1444" s="13" t="str">
        <f t="shared" si="133"/>
        <v>n/a</v>
      </c>
      <c r="Q1444" s="11" t="str">
        <f t="shared" si="134"/>
        <v>publishing</v>
      </c>
      <c r="R1444" s="11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2">
        <f t="shared" si="132"/>
        <v>0</v>
      </c>
      <c r="P1445" s="13" t="str">
        <f t="shared" si="133"/>
        <v>n/a</v>
      </c>
      <c r="Q1445" s="11" t="str">
        <f t="shared" si="134"/>
        <v>publishing</v>
      </c>
      <c r="R1445" s="11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2">
        <f t="shared" si="132"/>
        <v>0</v>
      </c>
      <c r="P1446" s="13" t="str">
        <f t="shared" si="133"/>
        <v>n/a</v>
      </c>
      <c r="Q1446" s="11" t="str">
        <f t="shared" si="134"/>
        <v>publishing</v>
      </c>
      <c r="R1446" s="11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2">
        <f t="shared" si="132"/>
        <v>0</v>
      </c>
      <c r="P1447" s="13" t="str">
        <f t="shared" si="133"/>
        <v>n/a</v>
      </c>
      <c r="Q1447" s="11" t="str">
        <f t="shared" si="134"/>
        <v>publishing</v>
      </c>
      <c r="R1447" s="11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2">
        <f t="shared" si="132"/>
        <v>0</v>
      </c>
      <c r="P1448" s="13" t="str">
        <f t="shared" si="133"/>
        <v>n/a</v>
      </c>
      <c r="Q1448" s="11" t="str">
        <f t="shared" si="134"/>
        <v>publishing</v>
      </c>
      <c r="R1448" s="11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2">
        <f t="shared" si="132"/>
        <v>0</v>
      </c>
      <c r="P1449" s="13">
        <f t="shared" si="133"/>
        <v>25</v>
      </c>
      <c r="Q1449" s="11" t="str">
        <f t="shared" si="134"/>
        <v>publishing</v>
      </c>
      <c r="R1449" s="11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2">
        <f t="shared" si="132"/>
        <v>0</v>
      </c>
      <c r="P1450" s="13" t="str">
        <f t="shared" si="133"/>
        <v>n/a</v>
      </c>
      <c r="Q1450" s="11" t="str">
        <f t="shared" si="134"/>
        <v>publishing</v>
      </c>
      <c r="R1450" s="11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2">
        <f t="shared" si="132"/>
        <v>0</v>
      </c>
      <c r="P1451" s="13" t="str">
        <f t="shared" si="133"/>
        <v>n/a</v>
      </c>
      <c r="Q1451" s="11" t="str">
        <f t="shared" si="134"/>
        <v>publishing</v>
      </c>
      <c r="R1451" s="1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2">
        <f t="shared" si="132"/>
        <v>0</v>
      </c>
      <c r="P1452" s="13">
        <f t="shared" si="133"/>
        <v>1</v>
      </c>
      <c r="Q1452" s="11" t="str">
        <f t="shared" si="134"/>
        <v>publishing</v>
      </c>
      <c r="R1452" s="11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2">
        <f t="shared" si="132"/>
        <v>0</v>
      </c>
      <c r="P1453" s="13">
        <f t="shared" si="133"/>
        <v>1</v>
      </c>
      <c r="Q1453" s="11" t="str">
        <f t="shared" si="134"/>
        <v>publishing</v>
      </c>
      <c r="R1453" s="11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2">
        <f t="shared" si="132"/>
        <v>0</v>
      </c>
      <c r="P1454" s="13" t="str">
        <f t="shared" si="133"/>
        <v>n/a</v>
      </c>
      <c r="Q1454" s="11" t="str">
        <f t="shared" si="134"/>
        <v>publishing</v>
      </c>
      <c r="R1454" s="11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2">
        <f t="shared" si="132"/>
        <v>0</v>
      </c>
      <c r="P1455" s="13" t="str">
        <f t="shared" si="133"/>
        <v>n/a</v>
      </c>
      <c r="Q1455" s="11" t="str">
        <f t="shared" si="134"/>
        <v>publishing</v>
      </c>
      <c r="R1455" s="11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2">
        <f t="shared" si="132"/>
        <v>1</v>
      </c>
      <c r="P1456" s="13">
        <f t="shared" si="133"/>
        <v>15</v>
      </c>
      <c r="Q1456" s="11" t="str">
        <f t="shared" si="134"/>
        <v>publishing</v>
      </c>
      <c r="R1456" s="11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2">
        <f t="shared" si="132"/>
        <v>11</v>
      </c>
      <c r="P1457" s="13">
        <f t="shared" si="133"/>
        <v>225</v>
      </c>
      <c r="Q1457" s="11" t="str">
        <f t="shared" si="134"/>
        <v>publishing</v>
      </c>
      <c r="R1457" s="11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2">
        <f t="shared" si="132"/>
        <v>3</v>
      </c>
      <c r="P1458" s="13">
        <f t="shared" si="133"/>
        <v>48.333333333333336</v>
      </c>
      <c r="Q1458" s="11" t="str">
        <f t="shared" si="134"/>
        <v>publishing</v>
      </c>
      <c r="R1458" s="11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2">
        <f t="shared" si="132"/>
        <v>0</v>
      </c>
      <c r="P1459" s="13" t="str">
        <f t="shared" si="133"/>
        <v>n/a</v>
      </c>
      <c r="Q1459" s="11" t="str">
        <f t="shared" si="134"/>
        <v>publishing</v>
      </c>
      <c r="R1459" s="11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2">
        <f t="shared" si="132"/>
        <v>0</v>
      </c>
      <c r="P1460" s="13" t="str">
        <f t="shared" si="133"/>
        <v>n/a</v>
      </c>
      <c r="Q1460" s="11" t="str">
        <f t="shared" si="134"/>
        <v>publishing</v>
      </c>
      <c r="R1460" s="11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2">
        <f t="shared" si="132"/>
        <v>0</v>
      </c>
      <c r="P1461" s="13" t="str">
        <f t="shared" si="133"/>
        <v>n/a</v>
      </c>
      <c r="Q1461" s="11" t="str">
        <f t="shared" si="134"/>
        <v>publishing</v>
      </c>
      <c r="R1461" s="1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2">
        <f t="shared" si="132"/>
        <v>0</v>
      </c>
      <c r="P1462" s="13" t="str">
        <f t="shared" si="133"/>
        <v>n/a</v>
      </c>
      <c r="Q1462" s="11" t="str">
        <f t="shared" si="134"/>
        <v>publishing</v>
      </c>
      <c r="R1462" s="11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2">
        <f t="shared" si="132"/>
        <v>101</v>
      </c>
      <c r="P1463" s="13">
        <f t="shared" si="133"/>
        <v>44.66673529411765</v>
      </c>
      <c r="Q1463" s="11" t="str">
        <f t="shared" si="134"/>
        <v>publishing</v>
      </c>
      <c r="R1463" s="11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2">
        <f t="shared" si="132"/>
        <v>109</v>
      </c>
      <c r="P1464" s="13">
        <f t="shared" si="133"/>
        <v>28.937999999999999</v>
      </c>
      <c r="Q1464" s="11" t="str">
        <f t="shared" si="134"/>
        <v>publishing</v>
      </c>
      <c r="R1464" s="11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2">
        <f t="shared" si="132"/>
        <v>148</v>
      </c>
      <c r="P1465" s="13">
        <f t="shared" si="133"/>
        <v>35.44</v>
      </c>
      <c r="Q1465" s="11" t="str">
        <f t="shared" si="134"/>
        <v>publishing</v>
      </c>
      <c r="R1465" s="11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2">
        <f t="shared" si="132"/>
        <v>163</v>
      </c>
      <c r="P1466" s="13">
        <f t="shared" si="133"/>
        <v>34.871794871794869</v>
      </c>
      <c r="Q1466" s="11" t="str">
        <f t="shared" si="134"/>
        <v>publishing</v>
      </c>
      <c r="R1466" s="11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2">
        <f t="shared" si="132"/>
        <v>456</v>
      </c>
      <c r="P1467" s="13">
        <f t="shared" si="133"/>
        <v>52.622732513451197</v>
      </c>
      <c r="Q1467" s="11" t="str">
        <f t="shared" si="134"/>
        <v>publishing</v>
      </c>
      <c r="R1467" s="11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2">
        <f t="shared" si="132"/>
        <v>108</v>
      </c>
      <c r="P1468" s="13">
        <f t="shared" si="133"/>
        <v>69.598266129032254</v>
      </c>
      <c r="Q1468" s="11" t="str">
        <f t="shared" si="134"/>
        <v>publishing</v>
      </c>
      <c r="R1468" s="11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2">
        <f t="shared" si="132"/>
        <v>115</v>
      </c>
      <c r="P1469" s="13">
        <f t="shared" si="133"/>
        <v>76.72</v>
      </c>
      <c r="Q1469" s="11" t="str">
        <f t="shared" si="134"/>
        <v>publishing</v>
      </c>
      <c r="R1469" s="11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2">
        <f t="shared" si="132"/>
        <v>102</v>
      </c>
      <c r="P1470" s="13">
        <f t="shared" si="133"/>
        <v>33.191126279863482</v>
      </c>
      <c r="Q1470" s="11" t="str">
        <f t="shared" si="134"/>
        <v>publishing</v>
      </c>
      <c r="R1470" s="11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2">
        <f t="shared" si="132"/>
        <v>108</v>
      </c>
      <c r="P1471" s="13">
        <f t="shared" si="133"/>
        <v>149.46417445482865</v>
      </c>
      <c r="Q1471" s="11" t="str">
        <f t="shared" si="134"/>
        <v>publishing</v>
      </c>
      <c r="R1471" s="1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2">
        <f t="shared" si="132"/>
        <v>125</v>
      </c>
      <c r="P1472" s="13">
        <f t="shared" si="133"/>
        <v>23.172839506172838</v>
      </c>
      <c r="Q1472" s="11" t="str">
        <f t="shared" si="134"/>
        <v>publishing</v>
      </c>
      <c r="R1472" s="11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2">
        <f t="shared" si="132"/>
        <v>104</v>
      </c>
      <c r="P1473" s="13">
        <f t="shared" si="133"/>
        <v>96.877551020408163</v>
      </c>
      <c r="Q1473" s="11" t="str">
        <f t="shared" si="134"/>
        <v>publishing</v>
      </c>
      <c r="R1473" s="11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2">
        <f t="shared" si="132"/>
        <v>139</v>
      </c>
      <c r="P1474" s="13">
        <f t="shared" si="133"/>
        <v>103.20238095238095</v>
      </c>
      <c r="Q1474" s="11" t="str">
        <f t="shared" si="134"/>
        <v>publishing</v>
      </c>
      <c r="R1474" s="11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2">
        <f t="shared" ref="O1475:O1538" si="138">ROUND((E:E/D:D)*100,0)</f>
        <v>121</v>
      </c>
      <c r="P1475" s="13">
        <f t="shared" ref="P1475:P1538" si="139">IF(L1475&lt;&gt;0,E1475/L1475,"n/a")</f>
        <v>38.462553191489363</v>
      </c>
      <c r="Q1475" s="11" t="str">
        <f t="shared" ref="Q1475:Q1538" si="140">LEFT(N1475,SEARCH("/",N1475,1)-1)</f>
        <v>publishing</v>
      </c>
      <c r="R1475" s="11" t="str">
        <f t="shared" ref="R1475:R1538" si="141">RIGHT(N1475,LEN(N1475)-SEARCH("/",N1475))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2">
        <f t="shared" si="138"/>
        <v>112</v>
      </c>
      <c r="P1476" s="13">
        <f t="shared" si="139"/>
        <v>44.315789473684212</v>
      </c>
      <c r="Q1476" s="11" t="str">
        <f t="shared" si="140"/>
        <v>publishing</v>
      </c>
      <c r="R1476" s="11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2">
        <f t="shared" si="138"/>
        <v>189</v>
      </c>
      <c r="P1477" s="13">
        <f t="shared" si="139"/>
        <v>64.173356009070289</v>
      </c>
      <c r="Q1477" s="11" t="str">
        <f t="shared" si="140"/>
        <v>publishing</v>
      </c>
      <c r="R1477" s="11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2">
        <f t="shared" si="138"/>
        <v>662</v>
      </c>
      <c r="P1478" s="13">
        <f t="shared" si="139"/>
        <v>43.333275109170302</v>
      </c>
      <c r="Q1478" s="11" t="str">
        <f t="shared" si="140"/>
        <v>publishing</v>
      </c>
      <c r="R1478" s="11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2">
        <f t="shared" si="138"/>
        <v>111</v>
      </c>
      <c r="P1479" s="13">
        <f t="shared" si="139"/>
        <v>90.495934959349597</v>
      </c>
      <c r="Q1479" s="11" t="str">
        <f t="shared" si="140"/>
        <v>publishing</v>
      </c>
      <c r="R1479" s="11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2">
        <f t="shared" si="138"/>
        <v>1182</v>
      </c>
      <c r="P1480" s="13">
        <f t="shared" si="139"/>
        <v>29.187190495010373</v>
      </c>
      <c r="Q1480" s="11" t="str">
        <f t="shared" si="140"/>
        <v>publishing</v>
      </c>
      <c r="R1480" s="11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2">
        <f t="shared" si="138"/>
        <v>137</v>
      </c>
      <c r="P1481" s="13">
        <f t="shared" si="139"/>
        <v>30.95774647887324</v>
      </c>
      <c r="Q1481" s="11" t="str">
        <f t="shared" si="140"/>
        <v>publishing</v>
      </c>
      <c r="R1481" s="1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2">
        <f t="shared" si="138"/>
        <v>117</v>
      </c>
      <c r="P1482" s="13">
        <f t="shared" si="139"/>
        <v>92.157795275590544</v>
      </c>
      <c r="Q1482" s="11" t="str">
        <f t="shared" si="140"/>
        <v>publishing</v>
      </c>
      <c r="R1482" s="11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2">
        <f t="shared" si="138"/>
        <v>2</v>
      </c>
      <c r="P1483" s="13">
        <f t="shared" si="139"/>
        <v>17.5</v>
      </c>
      <c r="Q1483" s="11" t="str">
        <f t="shared" si="140"/>
        <v>publishing</v>
      </c>
      <c r="R1483" s="11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2">
        <f t="shared" si="138"/>
        <v>0</v>
      </c>
      <c r="P1484" s="13">
        <f t="shared" si="139"/>
        <v>5</v>
      </c>
      <c r="Q1484" s="11" t="str">
        <f t="shared" si="140"/>
        <v>publishing</v>
      </c>
      <c r="R1484" s="11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2">
        <f t="shared" si="138"/>
        <v>1</v>
      </c>
      <c r="P1485" s="13">
        <f t="shared" si="139"/>
        <v>25</v>
      </c>
      <c r="Q1485" s="11" t="str">
        <f t="shared" si="140"/>
        <v>publishing</v>
      </c>
      <c r="R1485" s="11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2">
        <f t="shared" si="138"/>
        <v>0</v>
      </c>
      <c r="P1486" s="13" t="str">
        <f t="shared" si="139"/>
        <v>n/a</v>
      </c>
      <c r="Q1486" s="11" t="str">
        <f t="shared" si="140"/>
        <v>publishing</v>
      </c>
      <c r="R1486" s="11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2">
        <f t="shared" si="138"/>
        <v>2</v>
      </c>
      <c r="P1487" s="13">
        <f t="shared" si="139"/>
        <v>50</v>
      </c>
      <c r="Q1487" s="11" t="str">
        <f t="shared" si="140"/>
        <v>publishing</v>
      </c>
      <c r="R1487" s="11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2">
        <f t="shared" si="138"/>
        <v>0</v>
      </c>
      <c r="P1488" s="13">
        <f t="shared" si="139"/>
        <v>16</v>
      </c>
      <c r="Q1488" s="11" t="str">
        <f t="shared" si="140"/>
        <v>publishing</v>
      </c>
      <c r="R1488" s="11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2">
        <f t="shared" si="138"/>
        <v>0</v>
      </c>
      <c r="P1489" s="13" t="str">
        <f t="shared" si="139"/>
        <v>n/a</v>
      </c>
      <c r="Q1489" s="11" t="str">
        <f t="shared" si="140"/>
        <v>publishing</v>
      </c>
      <c r="R1489" s="11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2">
        <f t="shared" si="138"/>
        <v>2</v>
      </c>
      <c r="P1490" s="13">
        <f t="shared" si="139"/>
        <v>60</v>
      </c>
      <c r="Q1490" s="11" t="str">
        <f t="shared" si="140"/>
        <v>publishing</v>
      </c>
      <c r="R1490" s="11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2">
        <f t="shared" si="138"/>
        <v>0</v>
      </c>
      <c r="P1491" s="13" t="str">
        <f t="shared" si="139"/>
        <v>n/a</v>
      </c>
      <c r="Q1491" s="11" t="str">
        <f t="shared" si="140"/>
        <v>publishing</v>
      </c>
      <c r="R1491" s="1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2">
        <f t="shared" si="138"/>
        <v>31</v>
      </c>
      <c r="P1492" s="13">
        <f t="shared" si="139"/>
        <v>47.10526315789474</v>
      </c>
      <c r="Q1492" s="11" t="str">
        <f t="shared" si="140"/>
        <v>publishing</v>
      </c>
      <c r="R1492" s="11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2">
        <f t="shared" si="138"/>
        <v>8</v>
      </c>
      <c r="P1493" s="13">
        <f t="shared" si="139"/>
        <v>100</v>
      </c>
      <c r="Q1493" s="11" t="str">
        <f t="shared" si="140"/>
        <v>publishing</v>
      </c>
      <c r="R1493" s="11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2">
        <f t="shared" si="138"/>
        <v>1</v>
      </c>
      <c r="P1494" s="13">
        <f t="shared" si="139"/>
        <v>15</v>
      </c>
      <c r="Q1494" s="11" t="str">
        <f t="shared" si="140"/>
        <v>publishing</v>
      </c>
      <c r="R1494" s="11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2">
        <f t="shared" si="138"/>
        <v>0</v>
      </c>
      <c r="P1495" s="13" t="str">
        <f t="shared" si="139"/>
        <v>n/a</v>
      </c>
      <c r="Q1495" s="11" t="str">
        <f t="shared" si="140"/>
        <v>publishing</v>
      </c>
      <c r="R1495" s="11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2">
        <f t="shared" si="138"/>
        <v>9</v>
      </c>
      <c r="P1496" s="13">
        <f t="shared" si="139"/>
        <v>40.454545454545453</v>
      </c>
      <c r="Q1496" s="11" t="str">
        <f t="shared" si="140"/>
        <v>publishing</v>
      </c>
      <c r="R1496" s="11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2">
        <f t="shared" si="138"/>
        <v>0</v>
      </c>
      <c r="P1497" s="13" t="str">
        <f t="shared" si="139"/>
        <v>n/a</v>
      </c>
      <c r="Q1497" s="11" t="str">
        <f t="shared" si="140"/>
        <v>publishing</v>
      </c>
      <c r="R1497" s="11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2">
        <f t="shared" si="138"/>
        <v>0</v>
      </c>
      <c r="P1498" s="13" t="str">
        <f t="shared" si="139"/>
        <v>n/a</v>
      </c>
      <c r="Q1498" s="11" t="str">
        <f t="shared" si="140"/>
        <v>publishing</v>
      </c>
      <c r="R1498" s="11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2">
        <f t="shared" si="138"/>
        <v>0</v>
      </c>
      <c r="P1499" s="13">
        <f t="shared" si="139"/>
        <v>1</v>
      </c>
      <c r="Q1499" s="11" t="str">
        <f t="shared" si="140"/>
        <v>publishing</v>
      </c>
      <c r="R1499" s="11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2">
        <f t="shared" si="138"/>
        <v>2</v>
      </c>
      <c r="P1500" s="13">
        <f t="shared" si="139"/>
        <v>19</v>
      </c>
      <c r="Q1500" s="11" t="str">
        <f t="shared" si="140"/>
        <v>publishing</v>
      </c>
      <c r="R1500" s="11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2">
        <f t="shared" si="138"/>
        <v>0</v>
      </c>
      <c r="P1501" s="13">
        <f t="shared" si="139"/>
        <v>5</v>
      </c>
      <c r="Q1501" s="11" t="str">
        <f t="shared" si="140"/>
        <v>publishing</v>
      </c>
      <c r="R1501" s="1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2">
        <f t="shared" si="138"/>
        <v>25</v>
      </c>
      <c r="P1502" s="13">
        <f t="shared" si="139"/>
        <v>46.733333333333334</v>
      </c>
      <c r="Q1502" s="11" t="str">
        <f t="shared" si="140"/>
        <v>publishing</v>
      </c>
      <c r="R1502" s="11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2">
        <f t="shared" si="138"/>
        <v>166</v>
      </c>
      <c r="P1503" s="13">
        <f t="shared" si="139"/>
        <v>97.731073446327684</v>
      </c>
      <c r="Q1503" s="11" t="str">
        <f t="shared" si="140"/>
        <v>photography</v>
      </c>
      <c r="R1503" s="11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2">
        <f t="shared" si="138"/>
        <v>101</v>
      </c>
      <c r="P1504" s="13">
        <f t="shared" si="139"/>
        <v>67.835866261398181</v>
      </c>
      <c r="Q1504" s="11" t="str">
        <f t="shared" si="140"/>
        <v>photography</v>
      </c>
      <c r="R1504" s="11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2">
        <f t="shared" si="138"/>
        <v>108</v>
      </c>
      <c r="P1505" s="13">
        <f t="shared" si="139"/>
        <v>56.98492957746479</v>
      </c>
      <c r="Q1505" s="11" t="str">
        <f t="shared" si="140"/>
        <v>photography</v>
      </c>
      <c r="R1505" s="11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2">
        <f t="shared" si="138"/>
        <v>278</v>
      </c>
      <c r="P1506" s="13">
        <f t="shared" si="139"/>
        <v>67.159851301115239</v>
      </c>
      <c r="Q1506" s="11" t="str">
        <f t="shared" si="140"/>
        <v>photography</v>
      </c>
      <c r="R1506" s="11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2">
        <f t="shared" si="138"/>
        <v>104</v>
      </c>
      <c r="P1507" s="13">
        <f t="shared" si="139"/>
        <v>48.037681159420288</v>
      </c>
      <c r="Q1507" s="11" t="str">
        <f t="shared" si="140"/>
        <v>photography</v>
      </c>
      <c r="R1507" s="11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2">
        <f t="shared" si="138"/>
        <v>111</v>
      </c>
      <c r="P1508" s="13">
        <f t="shared" si="139"/>
        <v>38.860465116279073</v>
      </c>
      <c r="Q1508" s="11" t="str">
        <f t="shared" si="140"/>
        <v>photography</v>
      </c>
      <c r="R1508" s="11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2">
        <f t="shared" si="138"/>
        <v>215</v>
      </c>
      <c r="P1509" s="13">
        <f t="shared" si="139"/>
        <v>78.181818181818187</v>
      </c>
      <c r="Q1509" s="11" t="str">
        <f t="shared" si="140"/>
        <v>photography</v>
      </c>
      <c r="R1509" s="11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2">
        <f t="shared" si="138"/>
        <v>111</v>
      </c>
      <c r="P1510" s="13">
        <f t="shared" si="139"/>
        <v>97.113744075829388</v>
      </c>
      <c r="Q1510" s="11" t="str">
        <f t="shared" si="140"/>
        <v>photography</v>
      </c>
      <c r="R1510" s="11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2">
        <f t="shared" si="138"/>
        <v>124</v>
      </c>
      <c r="P1511" s="13">
        <f t="shared" si="139"/>
        <v>110.39397959183674</v>
      </c>
      <c r="Q1511" s="11" t="str">
        <f t="shared" si="140"/>
        <v>photography</v>
      </c>
      <c r="R1511" s="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2">
        <f t="shared" si="138"/>
        <v>101</v>
      </c>
      <c r="P1512" s="13">
        <f t="shared" si="139"/>
        <v>39.91506172839506</v>
      </c>
      <c r="Q1512" s="11" t="str">
        <f t="shared" si="140"/>
        <v>photography</v>
      </c>
      <c r="R1512" s="11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2">
        <f t="shared" si="138"/>
        <v>112</v>
      </c>
      <c r="P1513" s="13">
        <f t="shared" si="139"/>
        <v>75.975728155339809</v>
      </c>
      <c r="Q1513" s="11" t="str">
        <f t="shared" si="140"/>
        <v>photography</v>
      </c>
      <c r="R1513" s="11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2">
        <f t="shared" si="138"/>
        <v>559</v>
      </c>
      <c r="P1514" s="13">
        <f t="shared" si="139"/>
        <v>58.379104477611939</v>
      </c>
      <c r="Q1514" s="11" t="str">
        <f t="shared" si="140"/>
        <v>photography</v>
      </c>
      <c r="R1514" s="11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2">
        <f t="shared" si="138"/>
        <v>150</v>
      </c>
      <c r="P1515" s="13">
        <f t="shared" si="139"/>
        <v>55.82093023255814</v>
      </c>
      <c r="Q1515" s="11" t="str">
        <f t="shared" si="140"/>
        <v>photography</v>
      </c>
      <c r="R1515" s="11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2">
        <f t="shared" si="138"/>
        <v>106</v>
      </c>
      <c r="P1516" s="13">
        <f t="shared" si="139"/>
        <v>151.24431818181819</v>
      </c>
      <c r="Q1516" s="11" t="str">
        <f t="shared" si="140"/>
        <v>photography</v>
      </c>
      <c r="R1516" s="11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2">
        <f t="shared" si="138"/>
        <v>157</v>
      </c>
      <c r="P1517" s="13">
        <f t="shared" si="139"/>
        <v>849.67027027027029</v>
      </c>
      <c r="Q1517" s="11" t="str">
        <f t="shared" si="140"/>
        <v>photography</v>
      </c>
      <c r="R1517" s="11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2">
        <f t="shared" si="138"/>
        <v>109</v>
      </c>
      <c r="P1518" s="13">
        <f t="shared" si="139"/>
        <v>159.24137931034483</v>
      </c>
      <c r="Q1518" s="11" t="str">
        <f t="shared" si="140"/>
        <v>photography</v>
      </c>
      <c r="R1518" s="11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2">
        <f t="shared" si="138"/>
        <v>162</v>
      </c>
      <c r="P1519" s="13">
        <f t="shared" si="139"/>
        <v>39.507317073170732</v>
      </c>
      <c r="Q1519" s="11" t="str">
        <f t="shared" si="140"/>
        <v>photography</v>
      </c>
      <c r="R1519" s="11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2">
        <f t="shared" si="138"/>
        <v>205</v>
      </c>
      <c r="P1520" s="13">
        <f t="shared" si="139"/>
        <v>130.52966101694915</v>
      </c>
      <c r="Q1520" s="11" t="str">
        <f t="shared" si="140"/>
        <v>photography</v>
      </c>
      <c r="R1520" s="11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2">
        <f t="shared" si="138"/>
        <v>103</v>
      </c>
      <c r="P1521" s="13">
        <f t="shared" si="139"/>
        <v>64.156896551724131</v>
      </c>
      <c r="Q1521" s="11" t="str">
        <f t="shared" si="140"/>
        <v>photography</v>
      </c>
      <c r="R1521" s="1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2">
        <f t="shared" si="138"/>
        <v>103</v>
      </c>
      <c r="P1522" s="13">
        <f t="shared" si="139"/>
        <v>111.52694610778443</v>
      </c>
      <c r="Q1522" s="11" t="str">
        <f t="shared" si="140"/>
        <v>photography</v>
      </c>
      <c r="R1522" s="11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2">
        <f t="shared" si="138"/>
        <v>107</v>
      </c>
      <c r="P1523" s="13">
        <f t="shared" si="139"/>
        <v>170.44680851063831</v>
      </c>
      <c r="Q1523" s="11" t="str">
        <f t="shared" si="140"/>
        <v>photography</v>
      </c>
      <c r="R1523" s="11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2">
        <f t="shared" si="138"/>
        <v>139</v>
      </c>
      <c r="P1524" s="13">
        <f t="shared" si="139"/>
        <v>133.7391592920354</v>
      </c>
      <c r="Q1524" s="11" t="str">
        <f t="shared" si="140"/>
        <v>photography</v>
      </c>
      <c r="R1524" s="11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2">
        <f t="shared" si="138"/>
        <v>125</v>
      </c>
      <c r="P1525" s="13">
        <f t="shared" si="139"/>
        <v>95.834024896265561</v>
      </c>
      <c r="Q1525" s="11" t="str">
        <f t="shared" si="140"/>
        <v>photography</v>
      </c>
      <c r="R1525" s="11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2">
        <f t="shared" si="138"/>
        <v>207</v>
      </c>
      <c r="P1526" s="13">
        <f t="shared" si="139"/>
        <v>221.78571428571428</v>
      </c>
      <c r="Q1526" s="11" t="str">
        <f t="shared" si="140"/>
        <v>photography</v>
      </c>
      <c r="R1526" s="11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2">
        <f t="shared" si="138"/>
        <v>174</v>
      </c>
      <c r="P1527" s="13">
        <f t="shared" si="139"/>
        <v>32.315357142857138</v>
      </c>
      <c r="Q1527" s="11" t="str">
        <f t="shared" si="140"/>
        <v>photography</v>
      </c>
      <c r="R1527" s="11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2">
        <f t="shared" si="138"/>
        <v>120</v>
      </c>
      <c r="P1528" s="13">
        <f t="shared" si="139"/>
        <v>98.839285714285708</v>
      </c>
      <c r="Q1528" s="11" t="str">
        <f t="shared" si="140"/>
        <v>photography</v>
      </c>
      <c r="R1528" s="11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2">
        <f t="shared" si="138"/>
        <v>110</v>
      </c>
      <c r="P1529" s="13">
        <f t="shared" si="139"/>
        <v>55.222142857142863</v>
      </c>
      <c r="Q1529" s="11" t="str">
        <f t="shared" si="140"/>
        <v>photography</v>
      </c>
      <c r="R1529" s="11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2">
        <f t="shared" si="138"/>
        <v>282</v>
      </c>
      <c r="P1530" s="13">
        <f t="shared" si="139"/>
        <v>52.793750000000003</v>
      </c>
      <c r="Q1530" s="11" t="str">
        <f t="shared" si="140"/>
        <v>photography</v>
      </c>
      <c r="R1530" s="11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2">
        <f t="shared" si="138"/>
        <v>101</v>
      </c>
      <c r="P1531" s="13">
        <f t="shared" si="139"/>
        <v>135.66666666666666</v>
      </c>
      <c r="Q1531" s="11" t="str">
        <f t="shared" si="140"/>
        <v>photography</v>
      </c>
      <c r="R1531" s="1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2">
        <f t="shared" si="138"/>
        <v>135</v>
      </c>
      <c r="P1532" s="13">
        <f t="shared" si="139"/>
        <v>53.991990846681922</v>
      </c>
      <c r="Q1532" s="11" t="str">
        <f t="shared" si="140"/>
        <v>photography</v>
      </c>
      <c r="R1532" s="11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2">
        <f t="shared" si="138"/>
        <v>176</v>
      </c>
      <c r="P1533" s="13">
        <f t="shared" si="139"/>
        <v>56.643835616438359</v>
      </c>
      <c r="Q1533" s="11" t="str">
        <f t="shared" si="140"/>
        <v>photography</v>
      </c>
      <c r="R1533" s="11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2">
        <f t="shared" si="138"/>
        <v>484</v>
      </c>
      <c r="P1534" s="13">
        <f t="shared" si="139"/>
        <v>82.316326530612244</v>
      </c>
      <c r="Q1534" s="11" t="str">
        <f t="shared" si="140"/>
        <v>photography</v>
      </c>
      <c r="R1534" s="11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2">
        <f t="shared" si="138"/>
        <v>145</v>
      </c>
      <c r="P1535" s="13">
        <f t="shared" si="139"/>
        <v>88.26081081081081</v>
      </c>
      <c r="Q1535" s="11" t="str">
        <f t="shared" si="140"/>
        <v>photography</v>
      </c>
      <c r="R1535" s="11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2">
        <f t="shared" si="138"/>
        <v>418</v>
      </c>
      <c r="P1536" s="13">
        <f t="shared" si="139"/>
        <v>84.905149051490511</v>
      </c>
      <c r="Q1536" s="11" t="str">
        <f t="shared" si="140"/>
        <v>photography</v>
      </c>
      <c r="R1536" s="11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2">
        <f t="shared" si="138"/>
        <v>132</v>
      </c>
      <c r="P1537" s="13">
        <f t="shared" si="139"/>
        <v>48.154545454545456</v>
      </c>
      <c r="Q1537" s="11" t="str">
        <f t="shared" si="140"/>
        <v>photography</v>
      </c>
      <c r="R1537" s="11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2">
        <f t="shared" si="138"/>
        <v>250</v>
      </c>
      <c r="P1538" s="13">
        <f t="shared" si="139"/>
        <v>66.015406593406595</v>
      </c>
      <c r="Q1538" s="11" t="str">
        <f t="shared" si="140"/>
        <v>photography</v>
      </c>
      <c r="R1538" s="11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2">
        <f t="shared" ref="O1539:O1602" si="144">ROUND((E:E/D:D)*100,0)</f>
        <v>180</v>
      </c>
      <c r="P1539" s="13">
        <f t="shared" ref="P1539:P1602" si="145">IF(L1539&lt;&gt;0,E1539/L1539,"n/a")</f>
        <v>96.375</v>
      </c>
      <c r="Q1539" s="11" t="str">
        <f t="shared" ref="Q1539:Q1602" si="146">LEFT(N1539,SEARCH("/",N1539,1)-1)</f>
        <v>photography</v>
      </c>
      <c r="R1539" s="11" t="str">
        <f t="shared" ref="R1539:R1602" si="147">RIGHT(N1539,LEN(N1539)-SEARCH("/",N1539))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2">
        <f t="shared" si="144"/>
        <v>103</v>
      </c>
      <c r="P1540" s="13">
        <f t="shared" si="145"/>
        <v>156.17391304347825</v>
      </c>
      <c r="Q1540" s="11" t="str">
        <f t="shared" si="146"/>
        <v>photography</v>
      </c>
      <c r="R1540" s="11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2">
        <f t="shared" si="144"/>
        <v>136</v>
      </c>
      <c r="P1541" s="13">
        <f t="shared" si="145"/>
        <v>95.764859154929582</v>
      </c>
      <c r="Q1541" s="11" t="str">
        <f t="shared" si="146"/>
        <v>photography</v>
      </c>
      <c r="R1541" s="1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2">
        <f t="shared" si="144"/>
        <v>118</v>
      </c>
      <c r="P1542" s="13">
        <f t="shared" si="145"/>
        <v>180.40816326530611</v>
      </c>
      <c r="Q1542" s="11" t="str">
        <f t="shared" si="146"/>
        <v>photography</v>
      </c>
      <c r="R1542" s="11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2">
        <f t="shared" si="144"/>
        <v>0</v>
      </c>
      <c r="P1543" s="13">
        <f t="shared" si="145"/>
        <v>3</v>
      </c>
      <c r="Q1543" s="11" t="str">
        <f t="shared" si="146"/>
        <v>photography</v>
      </c>
      <c r="R1543" s="11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2">
        <f t="shared" si="144"/>
        <v>4</v>
      </c>
      <c r="P1544" s="13">
        <f t="shared" si="145"/>
        <v>20</v>
      </c>
      <c r="Q1544" s="11" t="str">
        <f t="shared" si="146"/>
        <v>photography</v>
      </c>
      <c r="R1544" s="11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2">
        <f t="shared" si="144"/>
        <v>0</v>
      </c>
      <c r="P1545" s="13">
        <f t="shared" si="145"/>
        <v>10</v>
      </c>
      <c r="Q1545" s="11" t="str">
        <f t="shared" si="146"/>
        <v>photography</v>
      </c>
      <c r="R1545" s="11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2">
        <f t="shared" si="144"/>
        <v>0</v>
      </c>
      <c r="P1546" s="13" t="str">
        <f t="shared" si="145"/>
        <v>n/a</v>
      </c>
      <c r="Q1546" s="11" t="str">
        <f t="shared" si="146"/>
        <v>photography</v>
      </c>
      <c r="R1546" s="11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2">
        <f t="shared" si="144"/>
        <v>0</v>
      </c>
      <c r="P1547" s="13">
        <f t="shared" si="145"/>
        <v>1</v>
      </c>
      <c r="Q1547" s="11" t="str">
        <f t="shared" si="146"/>
        <v>photography</v>
      </c>
      <c r="R1547" s="11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2">
        <f t="shared" si="144"/>
        <v>29</v>
      </c>
      <c r="P1548" s="13">
        <f t="shared" si="145"/>
        <v>26.272727272727273</v>
      </c>
      <c r="Q1548" s="11" t="str">
        <f t="shared" si="146"/>
        <v>photography</v>
      </c>
      <c r="R1548" s="11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2">
        <f t="shared" si="144"/>
        <v>0</v>
      </c>
      <c r="P1549" s="13" t="str">
        <f t="shared" si="145"/>
        <v>n/a</v>
      </c>
      <c r="Q1549" s="11" t="str">
        <f t="shared" si="146"/>
        <v>photography</v>
      </c>
      <c r="R1549" s="11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2">
        <f t="shared" si="144"/>
        <v>9</v>
      </c>
      <c r="P1550" s="13">
        <f t="shared" si="145"/>
        <v>60</v>
      </c>
      <c r="Q1550" s="11" t="str">
        <f t="shared" si="146"/>
        <v>photography</v>
      </c>
      <c r="R1550" s="11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2">
        <f t="shared" si="144"/>
        <v>34</v>
      </c>
      <c r="P1551" s="13">
        <f t="shared" si="145"/>
        <v>28.333333333333332</v>
      </c>
      <c r="Q1551" s="11" t="str">
        <f t="shared" si="146"/>
        <v>photography</v>
      </c>
      <c r="R1551" s="1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2">
        <f t="shared" si="144"/>
        <v>13</v>
      </c>
      <c r="P1552" s="13">
        <f t="shared" si="145"/>
        <v>14.428571428571429</v>
      </c>
      <c r="Q1552" s="11" t="str">
        <f t="shared" si="146"/>
        <v>photography</v>
      </c>
      <c r="R1552" s="11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2">
        <f t="shared" si="144"/>
        <v>0</v>
      </c>
      <c r="P1553" s="13" t="str">
        <f t="shared" si="145"/>
        <v>n/a</v>
      </c>
      <c r="Q1553" s="11" t="str">
        <f t="shared" si="146"/>
        <v>photography</v>
      </c>
      <c r="R1553" s="11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2">
        <f t="shared" si="144"/>
        <v>49</v>
      </c>
      <c r="P1554" s="13">
        <f t="shared" si="145"/>
        <v>132.1875</v>
      </c>
      <c r="Q1554" s="11" t="str">
        <f t="shared" si="146"/>
        <v>photography</v>
      </c>
      <c r="R1554" s="11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2">
        <f t="shared" si="144"/>
        <v>0</v>
      </c>
      <c r="P1555" s="13" t="str">
        <f t="shared" si="145"/>
        <v>n/a</v>
      </c>
      <c r="Q1555" s="11" t="str">
        <f t="shared" si="146"/>
        <v>photography</v>
      </c>
      <c r="R1555" s="11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2">
        <f t="shared" si="144"/>
        <v>0</v>
      </c>
      <c r="P1556" s="13" t="str">
        <f t="shared" si="145"/>
        <v>n/a</v>
      </c>
      <c r="Q1556" s="11" t="str">
        <f t="shared" si="146"/>
        <v>photography</v>
      </c>
      <c r="R1556" s="11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2">
        <f t="shared" si="144"/>
        <v>0</v>
      </c>
      <c r="P1557" s="13" t="str">
        <f t="shared" si="145"/>
        <v>n/a</v>
      </c>
      <c r="Q1557" s="11" t="str">
        <f t="shared" si="146"/>
        <v>photography</v>
      </c>
      <c r="R1557" s="11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2">
        <f t="shared" si="144"/>
        <v>45</v>
      </c>
      <c r="P1558" s="13">
        <f t="shared" si="145"/>
        <v>56.416666666666664</v>
      </c>
      <c r="Q1558" s="11" t="str">
        <f t="shared" si="146"/>
        <v>photography</v>
      </c>
      <c r="R1558" s="11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2">
        <f t="shared" si="144"/>
        <v>4</v>
      </c>
      <c r="P1559" s="13">
        <f t="shared" si="145"/>
        <v>100</v>
      </c>
      <c r="Q1559" s="11" t="str">
        <f t="shared" si="146"/>
        <v>photography</v>
      </c>
      <c r="R1559" s="11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2">
        <f t="shared" si="144"/>
        <v>5</v>
      </c>
      <c r="P1560" s="13">
        <f t="shared" si="145"/>
        <v>11.666666666666666</v>
      </c>
      <c r="Q1560" s="11" t="str">
        <f t="shared" si="146"/>
        <v>photography</v>
      </c>
      <c r="R1560" s="11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2">
        <f t="shared" si="144"/>
        <v>0</v>
      </c>
      <c r="P1561" s="13">
        <f t="shared" si="145"/>
        <v>50</v>
      </c>
      <c r="Q1561" s="11" t="str">
        <f t="shared" si="146"/>
        <v>photography</v>
      </c>
      <c r="R1561" s="1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2">
        <f t="shared" si="144"/>
        <v>4</v>
      </c>
      <c r="P1562" s="13">
        <f t="shared" si="145"/>
        <v>23.5</v>
      </c>
      <c r="Q1562" s="11" t="str">
        <f t="shared" si="146"/>
        <v>photography</v>
      </c>
      <c r="R1562" s="11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2">
        <f t="shared" si="144"/>
        <v>1</v>
      </c>
      <c r="P1563" s="13">
        <f t="shared" si="145"/>
        <v>67</v>
      </c>
      <c r="Q1563" s="11" t="str">
        <f t="shared" si="146"/>
        <v>publishing</v>
      </c>
      <c r="R1563" s="11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2">
        <f t="shared" si="144"/>
        <v>0</v>
      </c>
      <c r="P1564" s="13" t="str">
        <f t="shared" si="145"/>
        <v>n/a</v>
      </c>
      <c r="Q1564" s="11" t="str">
        <f t="shared" si="146"/>
        <v>publishing</v>
      </c>
      <c r="R1564" s="11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2">
        <f t="shared" si="144"/>
        <v>1</v>
      </c>
      <c r="P1565" s="13">
        <f t="shared" si="145"/>
        <v>42.5</v>
      </c>
      <c r="Q1565" s="11" t="str">
        <f t="shared" si="146"/>
        <v>publishing</v>
      </c>
      <c r="R1565" s="11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2">
        <f t="shared" si="144"/>
        <v>0</v>
      </c>
      <c r="P1566" s="13">
        <f t="shared" si="145"/>
        <v>10</v>
      </c>
      <c r="Q1566" s="11" t="str">
        <f t="shared" si="146"/>
        <v>publishing</v>
      </c>
      <c r="R1566" s="11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2">
        <f t="shared" si="144"/>
        <v>3</v>
      </c>
      <c r="P1567" s="13">
        <f t="shared" si="145"/>
        <v>100</v>
      </c>
      <c r="Q1567" s="11" t="str">
        <f t="shared" si="146"/>
        <v>publishing</v>
      </c>
      <c r="R1567" s="11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2">
        <f t="shared" si="144"/>
        <v>21</v>
      </c>
      <c r="P1568" s="13">
        <f t="shared" si="145"/>
        <v>108.05084745762711</v>
      </c>
      <c r="Q1568" s="11" t="str">
        <f t="shared" si="146"/>
        <v>publishing</v>
      </c>
      <c r="R1568" s="11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2">
        <f t="shared" si="144"/>
        <v>4</v>
      </c>
      <c r="P1569" s="13">
        <f t="shared" si="145"/>
        <v>26.923076923076923</v>
      </c>
      <c r="Q1569" s="11" t="str">
        <f t="shared" si="146"/>
        <v>publishing</v>
      </c>
      <c r="R1569" s="11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2">
        <f t="shared" si="144"/>
        <v>14</v>
      </c>
      <c r="P1570" s="13">
        <f t="shared" si="145"/>
        <v>155</v>
      </c>
      <c r="Q1570" s="11" t="str">
        <f t="shared" si="146"/>
        <v>publishing</v>
      </c>
      <c r="R1570" s="11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2">
        <f t="shared" si="144"/>
        <v>0</v>
      </c>
      <c r="P1571" s="13" t="str">
        <f t="shared" si="145"/>
        <v>n/a</v>
      </c>
      <c r="Q1571" s="11" t="str">
        <f t="shared" si="146"/>
        <v>publishing</v>
      </c>
      <c r="R1571" s="1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2">
        <f t="shared" si="144"/>
        <v>41</v>
      </c>
      <c r="P1572" s="13">
        <f t="shared" si="145"/>
        <v>47.769230769230766</v>
      </c>
      <c r="Q1572" s="11" t="str">
        <f t="shared" si="146"/>
        <v>publishing</v>
      </c>
      <c r="R1572" s="11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2">
        <f t="shared" si="144"/>
        <v>1</v>
      </c>
      <c r="P1573" s="13">
        <f t="shared" si="145"/>
        <v>20</v>
      </c>
      <c r="Q1573" s="11" t="str">
        <f t="shared" si="146"/>
        <v>publishing</v>
      </c>
      <c r="R1573" s="11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2">
        <f t="shared" si="144"/>
        <v>5</v>
      </c>
      <c r="P1574" s="13">
        <f t="shared" si="145"/>
        <v>41.666666666666664</v>
      </c>
      <c r="Q1574" s="11" t="str">
        <f t="shared" si="146"/>
        <v>publishing</v>
      </c>
      <c r="R1574" s="11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2">
        <f t="shared" si="144"/>
        <v>2</v>
      </c>
      <c r="P1575" s="13">
        <f t="shared" si="145"/>
        <v>74.333333333333329</v>
      </c>
      <c r="Q1575" s="11" t="str">
        <f t="shared" si="146"/>
        <v>publishing</v>
      </c>
      <c r="R1575" s="11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2">
        <f t="shared" si="144"/>
        <v>5</v>
      </c>
      <c r="P1576" s="13">
        <f t="shared" si="145"/>
        <v>84.333333333333329</v>
      </c>
      <c r="Q1576" s="11" t="str">
        <f t="shared" si="146"/>
        <v>publishing</v>
      </c>
      <c r="R1576" s="11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2">
        <f t="shared" si="144"/>
        <v>23</v>
      </c>
      <c r="P1577" s="13">
        <f t="shared" si="145"/>
        <v>65.457142857142856</v>
      </c>
      <c r="Q1577" s="11" t="str">
        <f t="shared" si="146"/>
        <v>publishing</v>
      </c>
      <c r="R1577" s="11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2">
        <f t="shared" si="144"/>
        <v>13</v>
      </c>
      <c r="P1578" s="13">
        <f t="shared" si="145"/>
        <v>65</v>
      </c>
      <c r="Q1578" s="11" t="str">
        <f t="shared" si="146"/>
        <v>publishing</v>
      </c>
      <c r="R1578" s="11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2">
        <f t="shared" si="144"/>
        <v>1</v>
      </c>
      <c r="P1579" s="13">
        <f t="shared" si="145"/>
        <v>27.5</v>
      </c>
      <c r="Q1579" s="11" t="str">
        <f t="shared" si="146"/>
        <v>publishing</v>
      </c>
      <c r="R1579" s="11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2">
        <f t="shared" si="144"/>
        <v>11</v>
      </c>
      <c r="P1580" s="13">
        <f t="shared" si="145"/>
        <v>51.25</v>
      </c>
      <c r="Q1580" s="11" t="str">
        <f t="shared" si="146"/>
        <v>publishing</v>
      </c>
      <c r="R1580" s="11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2">
        <f t="shared" si="144"/>
        <v>1</v>
      </c>
      <c r="P1581" s="13">
        <f t="shared" si="145"/>
        <v>14</v>
      </c>
      <c r="Q1581" s="11" t="str">
        <f t="shared" si="146"/>
        <v>publishing</v>
      </c>
      <c r="R1581" s="1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2">
        <f t="shared" si="144"/>
        <v>0</v>
      </c>
      <c r="P1582" s="13" t="str">
        <f t="shared" si="145"/>
        <v>n/a</v>
      </c>
      <c r="Q1582" s="11" t="str">
        <f t="shared" si="146"/>
        <v>publishing</v>
      </c>
      <c r="R1582" s="11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2">
        <f t="shared" si="144"/>
        <v>1</v>
      </c>
      <c r="P1583" s="13">
        <f t="shared" si="145"/>
        <v>5</v>
      </c>
      <c r="Q1583" s="11" t="str">
        <f t="shared" si="146"/>
        <v>photography</v>
      </c>
      <c r="R1583" s="11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2">
        <f t="shared" si="144"/>
        <v>9</v>
      </c>
      <c r="P1584" s="13">
        <f t="shared" si="145"/>
        <v>31</v>
      </c>
      <c r="Q1584" s="11" t="str">
        <f t="shared" si="146"/>
        <v>photography</v>
      </c>
      <c r="R1584" s="11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2">
        <f t="shared" si="144"/>
        <v>0</v>
      </c>
      <c r="P1585" s="13">
        <f t="shared" si="145"/>
        <v>15</v>
      </c>
      <c r="Q1585" s="11" t="str">
        <f t="shared" si="146"/>
        <v>photography</v>
      </c>
      <c r="R1585" s="11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2">
        <f t="shared" si="144"/>
        <v>0</v>
      </c>
      <c r="P1586" s="13" t="str">
        <f t="shared" si="145"/>
        <v>n/a</v>
      </c>
      <c r="Q1586" s="11" t="str">
        <f t="shared" si="146"/>
        <v>photography</v>
      </c>
      <c r="R1586" s="11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2">
        <f t="shared" si="144"/>
        <v>79</v>
      </c>
      <c r="P1587" s="13">
        <f t="shared" si="145"/>
        <v>131.66666666666666</v>
      </c>
      <c r="Q1587" s="11" t="str">
        <f t="shared" si="146"/>
        <v>photography</v>
      </c>
      <c r="R1587" s="11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2">
        <f t="shared" si="144"/>
        <v>0</v>
      </c>
      <c r="P1588" s="13" t="str">
        <f t="shared" si="145"/>
        <v>n/a</v>
      </c>
      <c r="Q1588" s="11" t="str">
        <f t="shared" si="146"/>
        <v>photography</v>
      </c>
      <c r="R1588" s="11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2">
        <f t="shared" si="144"/>
        <v>0</v>
      </c>
      <c r="P1589" s="13">
        <f t="shared" si="145"/>
        <v>1</v>
      </c>
      <c r="Q1589" s="11" t="str">
        <f t="shared" si="146"/>
        <v>photography</v>
      </c>
      <c r="R1589" s="11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2">
        <f t="shared" si="144"/>
        <v>0</v>
      </c>
      <c r="P1590" s="13" t="str">
        <f t="shared" si="145"/>
        <v>n/a</v>
      </c>
      <c r="Q1590" s="11" t="str">
        <f t="shared" si="146"/>
        <v>photography</v>
      </c>
      <c r="R1590" s="11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2">
        <f t="shared" si="144"/>
        <v>0</v>
      </c>
      <c r="P1591" s="13" t="str">
        <f t="shared" si="145"/>
        <v>n/a</v>
      </c>
      <c r="Q1591" s="11" t="str">
        <f t="shared" si="146"/>
        <v>photography</v>
      </c>
      <c r="R1591" s="1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2">
        <f t="shared" si="144"/>
        <v>2</v>
      </c>
      <c r="P1592" s="13">
        <f t="shared" si="145"/>
        <v>510</v>
      </c>
      <c r="Q1592" s="11" t="str">
        <f t="shared" si="146"/>
        <v>photography</v>
      </c>
      <c r="R1592" s="11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2">
        <f t="shared" si="144"/>
        <v>29</v>
      </c>
      <c r="P1593" s="13">
        <f t="shared" si="145"/>
        <v>44.478260869565219</v>
      </c>
      <c r="Q1593" s="11" t="str">
        <f t="shared" si="146"/>
        <v>photography</v>
      </c>
      <c r="R1593" s="11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2">
        <f t="shared" si="144"/>
        <v>0</v>
      </c>
      <c r="P1594" s="13" t="str">
        <f t="shared" si="145"/>
        <v>n/a</v>
      </c>
      <c r="Q1594" s="11" t="str">
        <f t="shared" si="146"/>
        <v>photography</v>
      </c>
      <c r="R1594" s="11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2">
        <f t="shared" si="144"/>
        <v>0</v>
      </c>
      <c r="P1595" s="13">
        <f t="shared" si="145"/>
        <v>1</v>
      </c>
      <c r="Q1595" s="11" t="str">
        <f t="shared" si="146"/>
        <v>photography</v>
      </c>
      <c r="R1595" s="11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2">
        <f t="shared" si="144"/>
        <v>21</v>
      </c>
      <c r="P1596" s="13">
        <f t="shared" si="145"/>
        <v>20.5</v>
      </c>
      <c r="Q1596" s="11" t="str">
        <f t="shared" si="146"/>
        <v>photography</v>
      </c>
      <c r="R1596" s="11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2">
        <f t="shared" si="144"/>
        <v>0</v>
      </c>
      <c r="P1597" s="13">
        <f t="shared" si="145"/>
        <v>40</v>
      </c>
      <c r="Q1597" s="11" t="str">
        <f t="shared" si="146"/>
        <v>photography</v>
      </c>
      <c r="R1597" s="11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2">
        <f t="shared" si="144"/>
        <v>2</v>
      </c>
      <c r="P1598" s="13">
        <f t="shared" si="145"/>
        <v>25</v>
      </c>
      <c r="Q1598" s="11" t="str">
        <f t="shared" si="146"/>
        <v>photography</v>
      </c>
      <c r="R1598" s="11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2">
        <f t="shared" si="144"/>
        <v>0</v>
      </c>
      <c r="P1599" s="13" t="str">
        <f t="shared" si="145"/>
        <v>n/a</v>
      </c>
      <c r="Q1599" s="11" t="str">
        <f t="shared" si="146"/>
        <v>photography</v>
      </c>
      <c r="R1599" s="11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2">
        <f t="shared" si="144"/>
        <v>0</v>
      </c>
      <c r="P1600" s="13">
        <f t="shared" si="145"/>
        <v>1</v>
      </c>
      <c r="Q1600" s="11" t="str">
        <f t="shared" si="146"/>
        <v>photography</v>
      </c>
      <c r="R1600" s="11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2">
        <f t="shared" si="144"/>
        <v>0</v>
      </c>
      <c r="P1601" s="13" t="str">
        <f t="shared" si="145"/>
        <v>n/a</v>
      </c>
      <c r="Q1601" s="11" t="str">
        <f t="shared" si="146"/>
        <v>photography</v>
      </c>
      <c r="R1601" s="1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2">
        <f t="shared" si="144"/>
        <v>7</v>
      </c>
      <c r="P1602" s="13">
        <f t="shared" si="145"/>
        <v>40.777777777777779</v>
      </c>
      <c r="Q1602" s="11" t="str">
        <f t="shared" si="146"/>
        <v>photography</v>
      </c>
      <c r="R1602" s="11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2">
        <f t="shared" ref="O1603:O1666" si="150">ROUND((E:E/D:D)*100,0)</f>
        <v>108</v>
      </c>
      <c r="P1603" s="13">
        <f t="shared" ref="P1603:P1666" si="151">IF(L1603&lt;&gt;0,E1603/L1603,"n/a")</f>
        <v>48.325535714285714</v>
      </c>
      <c r="Q1603" s="11" t="str">
        <f t="shared" ref="Q1603:Q1666" si="152">LEFT(N1603,SEARCH("/",N1603,1)-1)</f>
        <v>music</v>
      </c>
      <c r="R1603" s="11" t="str">
        <f t="shared" ref="R1603:R1666" si="153">RIGHT(N1603,LEN(N1603)-SEARCH("/",N1603))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2">
        <f t="shared" si="150"/>
        <v>100</v>
      </c>
      <c r="P1604" s="13">
        <f t="shared" si="151"/>
        <v>46.953125</v>
      </c>
      <c r="Q1604" s="11" t="str">
        <f t="shared" si="152"/>
        <v>music</v>
      </c>
      <c r="R1604" s="11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2">
        <f t="shared" si="150"/>
        <v>100</v>
      </c>
      <c r="P1605" s="13">
        <f t="shared" si="151"/>
        <v>66.688666666666663</v>
      </c>
      <c r="Q1605" s="11" t="str">
        <f t="shared" si="152"/>
        <v>music</v>
      </c>
      <c r="R1605" s="11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2">
        <f t="shared" si="150"/>
        <v>122</v>
      </c>
      <c r="P1606" s="13">
        <f t="shared" si="151"/>
        <v>48.842857142857142</v>
      </c>
      <c r="Q1606" s="11" t="str">
        <f t="shared" si="152"/>
        <v>music</v>
      </c>
      <c r="R1606" s="11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2">
        <f t="shared" si="150"/>
        <v>101</v>
      </c>
      <c r="P1607" s="13">
        <f t="shared" si="151"/>
        <v>137.30909090909091</v>
      </c>
      <c r="Q1607" s="11" t="str">
        <f t="shared" si="152"/>
        <v>music</v>
      </c>
      <c r="R1607" s="11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2">
        <f t="shared" si="150"/>
        <v>101</v>
      </c>
      <c r="P1608" s="13">
        <f t="shared" si="151"/>
        <v>87.829673913043479</v>
      </c>
      <c r="Q1608" s="11" t="str">
        <f t="shared" si="152"/>
        <v>music</v>
      </c>
      <c r="R1608" s="11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2">
        <f t="shared" si="150"/>
        <v>145</v>
      </c>
      <c r="P1609" s="13">
        <f t="shared" si="151"/>
        <v>70.785365853658533</v>
      </c>
      <c r="Q1609" s="11" t="str">
        <f t="shared" si="152"/>
        <v>music</v>
      </c>
      <c r="R1609" s="11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2">
        <f t="shared" si="150"/>
        <v>101</v>
      </c>
      <c r="P1610" s="13">
        <f t="shared" si="151"/>
        <v>52.826086956521742</v>
      </c>
      <c r="Q1610" s="11" t="str">
        <f t="shared" si="152"/>
        <v>music</v>
      </c>
      <c r="R1610" s="11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2">
        <f t="shared" si="150"/>
        <v>118</v>
      </c>
      <c r="P1611" s="13">
        <f t="shared" si="151"/>
        <v>443.75</v>
      </c>
      <c r="Q1611" s="11" t="str">
        <f t="shared" si="152"/>
        <v>music</v>
      </c>
      <c r="R1611" s="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2">
        <f t="shared" si="150"/>
        <v>272</v>
      </c>
      <c r="P1612" s="13">
        <f t="shared" si="151"/>
        <v>48.544642857142854</v>
      </c>
      <c r="Q1612" s="11" t="str">
        <f t="shared" si="152"/>
        <v>music</v>
      </c>
      <c r="R1612" s="11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2">
        <f t="shared" si="150"/>
        <v>125</v>
      </c>
      <c r="P1613" s="13">
        <f t="shared" si="151"/>
        <v>37.074074074074076</v>
      </c>
      <c r="Q1613" s="11" t="str">
        <f t="shared" si="152"/>
        <v>music</v>
      </c>
      <c r="R1613" s="11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2">
        <f t="shared" si="150"/>
        <v>110</v>
      </c>
      <c r="P1614" s="13">
        <f t="shared" si="151"/>
        <v>50</v>
      </c>
      <c r="Q1614" s="11" t="str">
        <f t="shared" si="152"/>
        <v>music</v>
      </c>
      <c r="R1614" s="11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2">
        <f t="shared" si="150"/>
        <v>102</v>
      </c>
      <c r="P1615" s="13">
        <f t="shared" si="151"/>
        <v>39.03846153846154</v>
      </c>
      <c r="Q1615" s="11" t="str">
        <f t="shared" si="152"/>
        <v>music</v>
      </c>
      <c r="R1615" s="11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2">
        <f t="shared" si="150"/>
        <v>103</v>
      </c>
      <c r="P1616" s="13">
        <f t="shared" si="151"/>
        <v>66.688311688311686</v>
      </c>
      <c r="Q1616" s="11" t="str">
        <f t="shared" si="152"/>
        <v>music</v>
      </c>
      <c r="R1616" s="11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2">
        <f t="shared" si="150"/>
        <v>114</v>
      </c>
      <c r="P1617" s="13">
        <f t="shared" si="151"/>
        <v>67.132352941176464</v>
      </c>
      <c r="Q1617" s="11" t="str">
        <f t="shared" si="152"/>
        <v>music</v>
      </c>
      <c r="R1617" s="11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2">
        <f t="shared" si="150"/>
        <v>104</v>
      </c>
      <c r="P1618" s="13">
        <f t="shared" si="151"/>
        <v>66.369426751592357</v>
      </c>
      <c r="Q1618" s="11" t="str">
        <f t="shared" si="152"/>
        <v>music</v>
      </c>
      <c r="R1618" s="11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2">
        <f t="shared" si="150"/>
        <v>146</v>
      </c>
      <c r="P1619" s="13">
        <f t="shared" si="151"/>
        <v>64.620253164556956</v>
      </c>
      <c r="Q1619" s="11" t="str">
        <f t="shared" si="152"/>
        <v>music</v>
      </c>
      <c r="R1619" s="11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2">
        <f t="shared" si="150"/>
        <v>105</v>
      </c>
      <c r="P1620" s="13">
        <f t="shared" si="151"/>
        <v>58.370370370370374</v>
      </c>
      <c r="Q1620" s="11" t="str">
        <f t="shared" si="152"/>
        <v>music</v>
      </c>
      <c r="R1620" s="11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2">
        <f t="shared" si="150"/>
        <v>133</v>
      </c>
      <c r="P1621" s="13">
        <f t="shared" si="151"/>
        <v>86.956521739130437</v>
      </c>
      <c r="Q1621" s="11" t="str">
        <f t="shared" si="152"/>
        <v>music</v>
      </c>
      <c r="R1621" s="1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2">
        <f t="shared" si="150"/>
        <v>113</v>
      </c>
      <c r="P1622" s="13">
        <f t="shared" si="151"/>
        <v>66.470588235294116</v>
      </c>
      <c r="Q1622" s="11" t="str">
        <f t="shared" si="152"/>
        <v>music</v>
      </c>
      <c r="R1622" s="11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2">
        <f t="shared" si="150"/>
        <v>121</v>
      </c>
      <c r="P1623" s="13">
        <f t="shared" si="151"/>
        <v>163.78378378378378</v>
      </c>
      <c r="Q1623" s="11" t="str">
        <f t="shared" si="152"/>
        <v>music</v>
      </c>
      <c r="R1623" s="11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2">
        <f t="shared" si="150"/>
        <v>102</v>
      </c>
      <c r="P1624" s="13">
        <f t="shared" si="151"/>
        <v>107.98461538461538</v>
      </c>
      <c r="Q1624" s="11" t="str">
        <f t="shared" si="152"/>
        <v>music</v>
      </c>
      <c r="R1624" s="11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2">
        <f t="shared" si="150"/>
        <v>101</v>
      </c>
      <c r="P1625" s="13">
        <f t="shared" si="151"/>
        <v>42.111111111111114</v>
      </c>
      <c r="Q1625" s="11" t="str">
        <f t="shared" si="152"/>
        <v>music</v>
      </c>
      <c r="R1625" s="11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2">
        <f t="shared" si="150"/>
        <v>118</v>
      </c>
      <c r="P1626" s="13">
        <f t="shared" si="151"/>
        <v>47.2</v>
      </c>
      <c r="Q1626" s="11" t="str">
        <f t="shared" si="152"/>
        <v>music</v>
      </c>
      <c r="R1626" s="11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2">
        <f t="shared" si="150"/>
        <v>155</v>
      </c>
      <c r="P1627" s="13">
        <f t="shared" si="151"/>
        <v>112.01923076923077</v>
      </c>
      <c r="Q1627" s="11" t="str">
        <f t="shared" si="152"/>
        <v>music</v>
      </c>
      <c r="R1627" s="11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2">
        <f t="shared" si="150"/>
        <v>101</v>
      </c>
      <c r="P1628" s="13">
        <f t="shared" si="151"/>
        <v>74.953703703703709</v>
      </c>
      <c r="Q1628" s="11" t="str">
        <f t="shared" si="152"/>
        <v>music</v>
      </c>
      <c r="R1628" s="11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2">
        <f t="shared" si="150"/>
        <v>117</v>
      </c>
      <c r="P1629" s="13">
        <f t="shared" si="151"/>
        <v>61.578947368421055</v>
      </c>
      <c r="Q1629" s="11" t="str">
        <f t="shared" si="152"/>
        <v>music</v>
      </c>
      <c r="R1629" s="11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2">
        <f t="shared" si="150"/>
        <v>101</v>
      </c>
      <c r="P1630" s="13">
        <f t="shared" si="151"/>
        <v>45.875</v>
      </c>
      <c r="Q1630" s="11" t="str">
        <f t="shared" si="152"/>
        <v>music</v>
      </c>
      <c r="R1630" s="11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2">
        <f t="shared" si="150"/>
        <v>104</v>
      </c>
      <c r="P1631" s="13">
        <f t="shared" si="151"/>
        <v>75.853658536585371</v>
      </c>
      <c r="Q1631" s="11" t="str">
        <f t="shared" si="152"/>
        <v>music</v>
      </c>
      <c r="R1631" s="1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2">
        <f t="shared" si="150"/>
        <v>265</v>
      </c>
      <c r="P1632" s="13">
        <f t="shared" si="151"/>
        <v>84.206349206349202</v>
      </c>
      <c r="Q1632" s="11" t="str">
        <f t="shared" si="152"/>
        <v>music</v>
      </c>
      <c r="R1632" s="11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2">
        <f t="shared" si="150"/>
        <v>156</v>
      </c>
      <c r="P1633" s="13">
        <f t="shared" si="151"/>
        <v>117.22556390977444</v>
      </c>
      <c r="Q1633" s="11" t="str">
        <f t="shared" si="152"/>
        <v>music</v>
      </c>
      <c r="R1633" s="11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2">
        <f t="shared" si="150"/>
        <v>102</v>
      </c>
      <c r="P1634" s="13">
        <f t="shared" si="151"/>
        <v>86.489361702127653</v>
      </c>
      <c r="Q1634" s="11" t="str">
        <f t="shared" si="152"/>
        <v>music</v>
      </c>
      <c r="R1634" s="11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2">
        <f t="shared" si="150"/>
        <v>100</v>
      </c>
      <c r="P1635" s="13">
        <f t="shared" si="151"/>
        <v>172.41379310344828</v>
      </c>
      <c r="Q1635" s="11" t="str">
        <f t="shared" si="152"/>
        <v>music</v>
      </c>
      <c r="R1635" s="11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2">
        <f t="shared" si="150"/>
        <v>101</v>
      </c>
      <c r="P1636" s="13">
        <f t="shared" si="151"/>
        <v>62.8125</v>
      </c>
      <c r="Q1636" s="11" t="str">
        <f t="shared" si="152"/>
        <v>music</v>
      </c>
      <c r="R1636" s="11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2">
        <f t="shared" si="150"/>
        <v>125</v>
      </c>
      <c r="P1637" s="13">
        <f t="shared" si="151"/>
        <v>67.729729729729726</v>
      </c>
      <c r="Q1637" s="11" t="str">
        <f t="shared" si="152"/>
        <v>music</v>
      </c>
      <c r="R1637" s="11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2">
        <f t="shared" si="150"/>
        <v>104</v>
      </c>
      <c r="P1638" s="13">
        <f t="shared" si="151"/>
        <v>53.5632183908046</v>
      </c>
      <c r="Q1638" s="11" t="str">
        <f t="shared" si="152"/>
        <v>music</v>
      </c>
      <c r="R1638" s="11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2">
        <f t="shared" si="150"/>
        <v>104</v>
      </c>
      <c r="P1639" s="13">
        <f t="shared" si="151"/>
        <v>34.6</v>
      </c>
      <c r="Q1639" s="11" t="str">
        <f t="shared" si="152"/>
        <v>music</v>
      </c>
      <c r="R1639" s="11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2">
        <f t="shared" si="150"/>
        <v>105</v>
      </c>
      <c r="P1640" s="13">
        <f t="shared" si="151"/>
        <v>38.888888888888886</v>
      </c>
      <c r="Q1640" s="11" t="str">
        <f t="shared" si="152"/>
        <v>music</v>
      </c>
      <c r="R1640" s="11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2">
        <f t="shared" si="150"/>
        <v>100</v>
      </c>
      <c r="P1641" s="13">
        <f t="shared" si="151"/>
        <v>94.736842105263165</v>
      </c>
      <c r="Q1641" s="11" t="str">
        <f t="shared" si="152"/>
        <v>music</v>
      </c>
      <c r="R1641" s="1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2">
        <f t="shared" si="150"/>
        <v>170</v>
      </c>
      <c r="P1642" s="13">
        <f t="shared" si="151"/>
        <v>39.967058823529413</v>
      </c>
      <c r="Q1642" s="11" t="str">
        <f t="shared" si="152"/>
        <v>music</v>
      </c>
      <c r="R1642" s="11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2">
        <f t="shared" si="150"/>
        <v>101</v>
      </c>
      <c r="P1643" s="13">
        <f t="shared" si="151"/>
        <v>97.5</v>
      </c>
      <c r="Q1643" s="11" t="str">
        <f t="shared" si="152"/>
        <v>music</v>
      </c>
      <c r="R1643" s="11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2">
        <f t="shared" si="150"/>
        <v>100</v>
      </c>
      <c r="P1644" s="13">
        <f t="shared" si="151"/>
        <v>42.857142857142854</v>
      </c>
      <c r="Q1644" s="11" t="str">
        <f t="shared" si="152"/>
        <v>music</v>
      </c>
      <c r="R1644" s="11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2">
        <f t="shared" si="150"/>
        <v>125</v>
      </c>
      <c r="P1645" s="13">
        <f t="shared" si="151"/>
        <v>168.51351351351352</v>
      </c>
      <c r="Q1645" s="11" t="str">
        <f t="shared" si="152"/>
        <v>music</v>
      </c>
      <c r="R1645" s="11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2">
        <f t="shared" si="150"/>
        <v>110</v>
      </c>
      <c r="P1646" s="13">
        <f t="shared" si="151"/>
        <v>85.546875</v>
      </c>
      <c r="Q1646" s="11" t="str">
        <f t="shared" si="152"/>
        <v>music</v>
      </c>
      <c r="R1646" s="11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2">
        <f t="shared" si="150"/>
        <v>111</v>
      </c>
      <c r="P1647" s="13">
        <f t="shared" si="151"/>
        <v>554</v>
      </c>
      <c r="Q1647" s="11" t="str">
        <f t="shared" si="152"/>
        <v>music</v>
      </c>
      <c r="R1647" s="11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2">
        <f t="shared" si="150"/>
        <v>110</v>
      </c>
      <c r="P1648" s="13">
        <f t="shared" si="151"/>
        <v>26.554216867469879</v>
      </c>
      <c r="Q1648" s="11" t="str">
        <f t="shared" si="152"/>
        <v>music</v>
      </c>
      <c r="R1648" s="11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2">
        <f t="shared" si="150"/>
        <v>105</v>
      </c>
      <c r="P1649" s="13">
        <f t="shared" si="151"/>
        <v>113.82608695652173</v>
      </c>
      <c r="Q1649" s="11" t="str">
        <f t="shared" si="152"/>
        <v>music</v>
      </c>
      <c r="R1649" s="11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2">
        <f t="shared" si="150"/>
        <v>125</v>
      </c>
      <c r="P1650" s="13">
        <f t="shared" si="151"/>
        <v>32.011111111111113</v>
      </c>
      <c r="Q1650" s="11" t="str">
        <f t="shared" si="152"/>
        <v>music</v>
      </c>
      <c r="R1650" s="11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2">
        <f t="shared" si="150"/>
        <v>101</v>
      </c>
      <c r="P1651" s="13">
        <f t="shared" si="151"/>
        <v>47.189259259259259</v>
      </c>
      <c r="Q1651" s="11" t="str">
        <f t="shared" si="152"/>
        <v>music</v>
      </c>
      <c r="R1651" s="1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2">
        <f t="shared" si="150"/>
        <v>142</v>
      </c>
      <c r="P1652" s="13">
        <f t="shared" si="151"/>
        <v>88.46875</v>
      </c>
      <c r="Q1652" s="11" t="str">
        <f t="shared" si="152"/>
        <v>music</v>
      </c>
      <c r="R1652" s="11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2">
        <f t="shared" si="150"/>
        <v>101</v>
      </c>
      <c r="P1653" s="13">
        <f t="shared" si="151"/>
        <v>100.75</v>
      </c>
      <c r="Q1653" s="11" t="str">
        <f t="shared" si="152"/>
        <v>music</v>
      </c>
      <c r="R1653" s="11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2">
        <f t="shared" si="150"/>
        <v>101</v>
      </c>
      <c r="P1654" s="13">
        <f t="shared" si="151"/>
        <v>64.714285714285708</v>
      </c>
      <c r="Q1654" s="11" t="str">
        <f t="shared" si="152"/>
        <v>music</v>
      </c>
      <c r="R1654" s="11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2">
        <f t="shared" si="150"/>
        <v>174</v>
      </c>
      <c r="P1655" s="13">
        <f t="shared" si="151"/>
        <v>51.854285714285716</v>
      </c>
      <c r="Q1655" s="11" t="str">
        <f t="shared" si="152"/>
        <v>music</v>
      </c>
      <c r="R1655" s="11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2">
        <f t="shared" si="150"/>
        <v>120</v>
      </c>
      <c r="P1656" s="13">
        <f t="shared" si="151"/>
        <v>38.794117647058826</v>
      </c>
      <c r="Q1656" s="11" t="str">
        <f t="shared" si="152"/>
        <v>music</v>
      </c>
      <c r="R1656" s="11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2">
        <f t="shared" si="150"/>
        <v>143</v>
      </c>
      <c r="P1657" s="13">
        <f t="shared" si="151"/>
        <v>44.645833333333336</v>
      </c>
      <c r="Q1657" s="11" t="str">
        <f t="shared" si="152"/>
        <v>music</v>
      </c>
      <c r="R1657" s="11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2">
        <f t="shared" si="150"/>
        <v>100</v>
      </c>
      <c r="P1658" s="13">
        <f t="shared" si="151"/>
        <v>156.77333333333334</v>
      </c>
      <c r="Q1658" s="11" t="str">
        <f t="shared" si="152"/>
        <v>music</v>
      </c>
      <c r="R1658" s="11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2">
        <f t="shared" si="150"/>
        <v>105</v>
      </c>
      <c r="P1659" s="13">
        <f t="shared" si="151"/>
        <v>118.70339366515837</v>
      </c>
      <c r="Q1659" s="11" t="str">
        <f t="shared" si="152"/>
        <v>music</v>
      </c>
      <c r="R1659" s="11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2">
        <f t="shared" si="150"/>
        <v>132</v>
      </c>
      <c r="P1660" s="13">
        <f t="shared" si="151"/>
        <v>74.149532710280369</v>
      </c>
      <c r="Q1660" s="11" t="str">
        <f t="shared" si="152"/>
        <v>music</v>
      </c>
      <c r="R1660" s="11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2">
        <f t="shared" si="150"/>
        <v>113</v>
      </c>
      <c r="P1661" s="13">
        <f t="shared" si="151"/>
        <v>12.533333333333333</v>
      </c>
      <c r="Q1661" s="11" t="str">
        <f t="shared" si="152"/>
        <v>music</v>
      </c>
      <c r="R1661" s="1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2">
        <f t="shared" si="150"/>
        <v>1254</v>
      </c>
      <c r="P1662" s="13">
        <f t="shared" si="151"/>
        <v>27.861111111111111</v>
      </c>
      <c r="Q1662" s="11" t="str">
        <f t="shared" si="152"/>
        <v>music</v>
      </c>
      <c r="R1662" s="11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2">
        <f t="shared" si="150"/>
        <v>103</v>
      </c>
      <c r="P1663" s="13">
        <f t="shared" si="151"/>
        <v>80.178217821782184</v>
      </c>
      <c r="Q1663" s="11" t="str">
        <f t="shared" si="152"/>
        <v>music</v>
      </c>
      <c r="R1663" s="11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2">
        <f t="shared" si="150"/>
        <v>103</v>
      </c>
      <c r="P1664" s="13">
        <f t="shared" si="151"/>
        <v>132.43548387096774</v>
      </c>
      <c r="Q1664" s="11" t="str">
        <f t="shared" si="152"/>
        <v>music</v>
      </c>
      <c r="R1664" s="11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2">
        <f t="shared" si="150"/>
        <v>108</v>
      </c>
      <c r="P1665" s="13">
        <f t="shared" si="151"/>
        <v>33.75</v>
      </c>
      <c r="Q1665" s="11" t="str">
        <f t="shared" si="152"/>
        <v>music</v>
      </c>
      <c r="R1665" s="11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2">
        <f t="shared" si="150"/>
        <v>122</v>
      </c>
      <c r="P1666" s="13">
        <f t="shared" si="151"/>
        <v>34.384494382022467</v>
      </c>
      <c r="Q1666" s="11" t="str">
        <f t="shared" si="152"/>
        <v>music</v>
      </c>
      <c r="R1666" s="11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2">
        <f t="shared" ref="O1667:O1730" si="156">ROUND((E:E/D:D)*100,0)</f>
        <v>119</v>
      </c>
      <c r="P1667" s="13">
        <f t="shared" ref="P1667:P1730" si="157">IF(L1667&lt;&gt;0,E1667/L1667,"n/a")</f>
        <v>44.956989247311824</v>
      </c>
      <c r="Q1667" s="11" t="str">
        <f t="shared" ref="Q1667:Q1730" si="158">LEFT(N1667,SEARCH("/",N1667,1)-1)</f>
        <v>music</v>
      </c>
      <c r="R1667" s="11" t="str">
        <f t="shared" ref="R1667:R1730" si="159">RIGHT(N1667,LEN(N1667)-SEARCH("/",N1667))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2">
        <f t="shared" si="156"/>
        <v>161</v>
      </c>
      <c r="P1668" s="13">
        <f t="shared" si="157"/>
        <v>41.04081632653061</v>
      </c>
      <c r="Q1668" s="11" t="str">
        <f t="shared" si="158"/>
        <v>music</v>
      </c>
      <c r="R1668" s="11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2">
        <f t="shared" si="156"/>
        <v>127</v>
      </c>
      <c r="P1669" s="13">
        <f t="shared" si="157"/>
        <v>52.597560975609753</v>
      </c>
      <c r="Q1669" s="11" t="str">
        <f t="shared" si="158"/>
        <v>music</v>
      </c>
      <c r="R1669" s="11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2">
        <f t="shared" si="156"/>
        <v>103</v>
      </c>
      <c r="P1670" s="13">
        <f t="shared" si="157"/>
        <v>70.784482758620683</v>
      </c>
      <c r="Q1670" s="11" t="str">
        <f t="shared" si="158"/>
        <v>music</v>
      </c>
      <c r="R1670" s="11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2">
        <f t="shared" si="156"/>
        <v>140</v>
      </c>
      <c r="P1671" s="13">
        <f t="shared" si="157"/>
        <v>53.75</v>
      </c>
      <c r="Q1671" s="11" t="str">
        <f t="shared" si="158"/>
        <v>music</v>
      </c>
      <c r="R1671" s="1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2">
        <f t="shared" si="156"/>
        <v>103</v>
      </c>
      <c r="P1672" s="13">
        <f t="shared" si="157"/>
        <v>44.608695652173914</v>
      </c>
      <c r="Q1672" s="11" t="str">
        <f t="shared" si="158"/>
        <v>music</v>
      </c>
      <c r="R1672" s="11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2">
        <f t="shared" si="156"/>
        <v>101</v>
      </c>
      <c r="P1673" s="13">
        <f t="shared" si="157"/>
        <v>26.148961038961041</v>
      </c>
      <c r="Q1673" s="11" t="str">
        <f t="shared" si="158"/>
        <v>music</v>
      </c>
      <c r="R1673" s="11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2">
        <f t="shared" si="156"/>
        <v>113</v>
      </c>
      <c r="P1674" s="13">
        <f t="shared" si="157"/>
        <v>39.183673469387756</v>
      </c>
      <c r="Q1674" s="11" t="str">
        <f t="shared" si="158"/>
        <v>music</v>
      </c>
      <c r="R1674" s="11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2">
        <f t="shared" si="156"/>
        <v>128</v>
      </c>
      <c r="P1675" s="13">
        <f t="shared" si="157"/>
        <v>45.593220338983052</v>
      </c>
      <c r="Q1675" s="11" t="str">
        <f t="shared" si="158"/>
        <v>music</v>
      </c>
      <c r="R1675" s="11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2">
        <f t="shared" si="156"/>
        <v>202</v>
      </c>
      <c r="P1676" s="13">
        <f t="shared" si="157"/>
        <v>89.247787610619469</v>
      </c>
      <c r="Q1676" s="11" t="str">
        <f t="shared" si="158"/>
        <v>music</v>
      </c>
      <c r="R1676" s="11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2">
        <f t="shared" si="156"/>
        <v>137</v>
      </c>
      <c r="P1677" s="13">
        <f t="shared" si="157"/>
        <v>40.416470588235299</v>
      </c>
      <c r="Q1677" s="11" t="str">
        <f t="shared" si="158"/>
        <v>music</v>
      </c>
      <c r="R1677" s="11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2">
        <f t="shared" si="156"/>
        <v>115</v>
      </c>
      <c r="P1678" s="13">
        <f t="shared" si="157"/>
        <v>82.38095238095238</v>
      </c>
      <c r="Q1678" s="11" t="str">
        <f t="shared" si="158"/>
        <v>music</v>
      </c>
      <c r="R1678" s="11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2">
        <f t="shared" si="156"/>
        <v>112</v>
      </c>
      <c r="P1679" s="13">
        <f t="shared" si="157"/>
        <v>159.52380952380952</v>
      </c>
      <c r="Q1679" s="11" t="str">
        <f t="shared" si="158"/>
        <v>music</v>
      </c>
      <c r="R1679" s="11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2">
        <f t="shared" si="156"/>
        <v>118</v>
      </c>
      <c r="P1680" s="13">
        <f t="shared" si="157"/>
        <v>36.244897959183675</v>
      </c>
      <c r="Q1680" s="11" t="str">
        <f t="shared" si="158"/>
        <v>music</v>
      </c>
      <c r="R1680" s="11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2">
        <f t="shared" si="156"/>
        <v>175</v>
      </c>
      <c r="P1681" s="13">
        <f t="shared" si="157"/>
        <v>62.5</v>
      </c>
      <c r="Q1681" s="11" t="str">
        <f t="shared" si="158"/>
        <v>music</v>
      </c>
      <c r="R1681" s="1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2">
        <f t="shared" si="156"/>
        <v>118</v>
      </c>
      <c r="P1682" s="13">
        <f t="shared" si="157"/>
        <v>47</v>
      </c>
      <c r="Q1682" s="11" t="str">
        <f t="shared" si="158"/>
        <v>music</v>
      </c>
      <c r="R1682" s="11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11">
        <v>65000</v>
      </c>
      <c r="E1683" s="11">
        <v>65924.38</v>
      </c>
      <c r="F1683" s="11" t="s">
        <v>8222</v>
      </c>
      <c r="G1683" s="11" t="s">
        <v>8224</v>
      </c>
      <c r="H1683" s="11" t="s">
        <v>8246</v>
      </c>
      <c r="I1683" s="11">
        <v>1490752800</v>
      </c>
      <c r="J1683" s="11">
        <v>1486522484</v>
      </c>
      <c r="K1683" s="11" t="b">
        <v>0</v>
      </c>
      <c r="L1683" s="11">
        <v>884</v>
      </c>
      <c r="M1683" s="11" t="b">
        <v>0</v>
      </c>
      <c r="N1683" s="11" t="s">
        <v>8293</v>
      </c>
      <c r="O1683" s="12">
        <f t="shared" si="156"/>
        <v>101</v>
      </c>
      <c r="P1683" s="13">
        <f t="shared" si="157"/>
        <v>74.575090497737563</v>
      </c>
      <c r="Q1683" s="11" t="str">
        <f t="shared" si="158"/>
        <v>music</v>
      </c>
      <c r="R1683" s="11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11">
        <v>6000</v>
      </c>
      <c r="E1684" s="11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8293</v>
      </c>
      <c r="O1684" s="12">
        <f t="shared" si="156"/>
        <v>0</v>
      </c>
      <c r="P1684" s="13" t="str">
        <f t="shared" si="157"/>
        <v>n/a</v>
      </c>
      <c r="Q1684" s="11" t="str">
        <f t="shared" si="158"/>
        <v>music</v>
      </c>
      <c r="R1684" s="11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11">
        <v>3500</v>
      </c>
      <c r="E1685" s="11">
        <v>760</v>
      </c>
      <c r="F1685" s="11" t="s">
        <v>8222</v>
      </c>
      <c r="G1685" s="11" t="s">
        <v>8230</v>
      </c>
      <c r="H1685" s="11" t="s">
        <v>8249</v>
      </c>
      <c r="I1685" s="11">
        <v>1491590738</v>
      </c>
      <c r="J1685" s="11">
        <v>1489517138</v>
      </c>
      <c r="K1685" s="11" t="b">
        <v>0</v>
      </c>
      <c r="L1685" s="11">
        <v>10</v>
      </c>
      <c r="M1685" s="11" t="b">
        <v>0</v>
      </c>
      <c r="N1685" s="11" t="s">
        <v>8293</v>
      </c>
      <c r="O1685" s="12">
        <f t="shared" si="156"/>
        <v>22</v>
      </c>
      <c r="P1685" s="13">
        <f t="shared" si="157"/>
        <v>76</v>
      </c>
      <c r="Q1685" s="11" t="str">
        <f t="shared" si="158"/>
        <v>music</v>
      </c>
      <c r="R1685" s="11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11">
        <v>8000</v>
      </c>
      <c r="E1686" s="11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8293</v>
      </c>
      <c r="O1686" s="12">
        <f t="shared" si="156"/>
        <v>109</v>
      </c>
      <c r="P1686" s="13">
        <f t="shared" si="157"/>
        <v>86.43564356435644</v>
      </c>
      <c r="Q1686" s="11" t="str">
        <f t="shared" si="158"/>
        <v>music</v>
      </c>
      <c r="R1686" s="11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11">
        <v>350</v>
      </c>
      <c r="E1687" s="11">
        <v>360</v>
      </c>
      <c r="F1687" s="11" t="s">
        <v>8222</v>
      </c>
      <c r="G1687" s="11" t="s">
        <v>8224</v>
      </c>
      <c r="H1687" s="11" t="s">
        <v>8246</v>
      </c>
      <c r="I1687" s="11">
        <v>1490331623</v>
      </c>
      <c r="J1687" s="11">
        <v>1487743223</v>
      </c>
      <c r="K1687" s="11" t="b">
        <v>0</v>
      </c>
      <c r="L1687" s="11">
        <v>15</v>
      </c>
      <c r="M1687" s="11" t="b">
        <v>0</v>
      </c>
      <c r="N1687" s="11" t="s">
        <v>8293</v>
      </c>
      <c r="O1687" s="12">
        <f t="shared" si="156"/>
        <v>103</v>
      </c>
      <c r="P1687" s="13">
        <f t="shared" si="157"/>
        <v>24</v>
      </c>
      <c r="Q1687" s="11" t="str">
        <f t="shared" si="158"/>
        <v>music</v>
      </c>
      <c r="R1687" s="11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11">
        <v>5000</v>
      </c>
      <c r="E1688" s="11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8293</v>
      </c>
      <c r="O1688" s="12">
        <f t="shared" si="156"/>
        <v>0</v>
      </c>
      <c r="P1688" s="13">
        <f t="shared" si="157"/>
        <v>18</v>
      </c>
      <c r="Q1688" s="11" t="str">
        <f t="shared" si="158"/>
        <v>music</v>
      </c>
      <c r="R1688" s="11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11">
        <v>10000</v>
      </c>
      <c r="E1689" s="11">
        <v>3125</v>
      </c>
      <c r="F1689" s="11" t="s">
        <v>8222</v>
      </c>
      <c r="G1689" s="11" t="s">
        <v>8224</v>
      </c>
      <c r="H1689" s="11" t="s">
        <v>8246</v>
      </c>
      <c r="I1689" s="11">
        <v>1491855300</v>
      </c>
      <c r="J1689" s="11">
        <v>1488935245</v>
      </c>
      <c r="K1689" s="11" t="b">
        <v>0</v>
      </c>
      <c r="L1689" s="11">
        <v>39</v>
      </c>
      <c r="M1689" s="11" t="b">
        <v>0</v>
      </c>
      <c r="N1689" s="11" t="s">
        <v>8293</v>
      </c>
      <c r="O1689" s="12">
        <f t="shared" si="156"/>
        <v>31</v>
      </c>
      <c r="P1689" s="13">
        <f t="shared" si="157"/>
        <v>80.128205128205124</v>
      </c>
      <c r="Q1689" s="11" t="str">
        <f t="shared" si="158"/>
        <v>music</v>
      </c>
      <c r="R1689" s="11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11">
        <v>4000</v>
      </c>
      <c r="E1690" s="11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8293</v>
      </c>
      <c r="O1690" s="12">
        <f t="shared" si="156"/>
        <v>44</v>
      </c>
      <c r="P1690" s="13">
        <f t="shared" si="157"/>
        <v>253.14285714285714</v>
      </c>
      <c r="Q1690" s="11" t="str">
        <f t="shared" si="158"/>
        <v>music</v>
      </c>
      <c r="R1690" s="11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11">
        <v>2400</v>
      </c>
      <c r="E1691" s="11">
        <v>2400</v>
      </c>
      <c r="F1691" s="11" t="s">
        <v>8222</v>
      </c>
      <c r="G1691" s="11" t="s">
        <v>8224</v>
      </c>
      <c r="H1691" s="11" t="s">
        <v>8246</v>
      </c>
      <c r="I1691" s="11">
        <v>1489700230</v>
      </c>
      <c r="J1691" s="11">
        <v>1487111830</v>
      </c>
      <c r="K1691" s="11" t="b">
        <v>0</v>
      </c>
      <c r="L1691" s="11">
        <v>14</v>
      </c>
      <c r="M1691" s="11" t="b">
        <v>0</v>
      </c>
      <c r="N1691" s="11" t="s">
        <v>8293</v>
      </c>
      <c r="O1691" s="12">
        <f t="shared" si="156"/>
        <v>100</v>
      </c>
      <c r="P1691" s="13">
        <f t="shared" si="157"/>
        <v>171.42857142857142</v>
      </c>
      <c r="Q1691" s="11" t="str">
        <f t="shared" si="158"/>
        <v>music</v>
      </c>
      <c r="R1691" s="1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11">
        <v>2500</v>
      </c>
      <c r="E1692" s="11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8293</v>
      </c>
      <c r="O1692" s="12">
        <f t="shared" si="156"/>
        <v>25</v>
      </c>
      <c r="P1692" s="13">
        <f t="shared" si="157"/>
        <v>57.727272727272727</v>
      </c>
      <c r="Q1692" s="11" t="str">
        <f t="shared" si="158"/>
        <v>music</v>
      </c>
      <c r="R1692" s="11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11">
        <v>30000</v>
      </c>
      <c r="E1693" s="11">
        <v>10042</v>
      </c>
      <c r="F1693" s="11" t="s">
        <v>8222</v>
      </c>
      <c r="G1693" s="11" t="s">
        <v>8224</v>
      </c>
      <c r="H1693" s="11" t="s">
        <v>8246</v>
      </c>
      <c r="I1693" s="11">
        <v>1491181200</v>
      </c>
      <c r="J1693" s="11">
        <v>1488387008</v>
      </c>
      <c r="K1693" s="11" t="b">
        <v>0</v>
      </c>
      <c r="L1693" s="11">
        <v>38</v>
      </c>
      <c r="M1693" s="11" t="b">
        <v>0</v>
      </c>
      <c r="N1693" s="11" t="s">
        <v>8293</v>
      </c>
      <c r="O1693" s="12">
        <f t="shared" si="156"/>
        <v>33</v>
      </c>
      <c r="P1693" s="13">
        <f t="shared" si="157"/>
        <v>264.26315789473682</v>
      </c>
      <c r="Q1693" s="11" t="str">
        <f t="shared" si="158"/>
        <v>music</v>
      </c>
      <c r="R1693" s="11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11">
        <v>5000</v>
      </c>
      <c r="E1694" s="11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8293</v>
      </c>
      <c r="O1694" s="12">
        <f t="shared" si="156"/>
        <v>48</v>
      </c>
      <c r="P1694" s="13">
        <f t="shared" si="157"/>
        <v>159.33333333333334</v>
      </c>
      <c r="Q1694" s="11" t="str">
        <f t="shared" si="158"/>
        <v>music</v>
      </c>
      <c r="R1694" s="11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11">
        <v>3000</v>
      </c>
      <c r="E1695" s="11">
        <v>280</v>
      </c>
      <c r="F1695" s="11" t="s">
        <v>8222</v>
      </c>
      <c r="G1695" s="11" t="s">
        <v>8225</v>
      </c>
      <c r="H1695" s="11" t="s">
        <v>8247</v>
      </c>
      <c r="I1695" s="11">
        <v>1491768000</v>
      </c>
      <c r="J1695" s="11">
        <v>1489097112</v>
      </c>
      <c r="K1695" s="11" t="b">
        <v>0</v>
      </c>
      <c r="L1695" s="11">
        <v>8</v>
      </c>
      <c r="M1695" s="11" t="b">
        <v>0</v>
      </c>
      <c r="N1695" s="11" t="s">
        <v>8293</v>
      </c>
      <c r="O1695" s="12">
        <f t="shared" si="156"/>
        <v>9</v>
      </c>
      <c r="P1695" s="13">
        <f t="shared" si="157"/>
        <v>35</v>
      </c>
      <c r="Q1695" s="11" t="str">
        <f t="shared" si="158"/>
        <v>music</v>
      </c>
      <c r="R1695" s="11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11">
        <v>10000</v>
      </c>
      <c r="E1696" s="11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8293</v>
      </c>
      <c r="O1696" s="12">
        <f t="shared" si="156"/>
        <v>0</v>
      </c>
      <c r="P1696" s="13">
        <f t="shared" si="157"/>
        <v>5</v>
      </c>
      <c r="Q1696" s="11" t="str">
        <f t="shared" si="158"/>
        <v>music</v>
      </c>
      <c r="R1696" s="11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11">
        <v>12000</v>
      </c>
      <c r="E1697" s="11">
        <v>1405</v>
      </c>
      <c r="F1697" s="11" t="s">
        <v>8222</v>
      </c>
      <c r="G1697" s="11" t="s">
        <v>8224</v>
      </c>
      <c r="H1697" s="11" t="s">
        <v>8246</v>
      </c>
      <c r="I1697" s="11">
        <v>1491786000</v>
      </c>
      <c r="J1697" s="11">
        <v>1488847514</v>
      </c>
      <c r="K1697" s="11" t="b">
        <v>0</v>
      </c>
      <c r="L1697" s="11">
        <v>23</v>
      </c>
      <c r="M1697" s="11" t="b">
        <v>0</v>
      </c>
      <c r="N1697" s="11" t="s">
        <v>8293</v>
      </c>
      <c r="O1697" s="12">
        <f t="shared" si="156"/>
        <v>12</v>
      </c>
      <c r="P1697" s="13">
        <f t="shared" si="157"/>
        <v>61.086956521739133</v>
      </c>
      <c r="Q1697" s="11" t="str">
        <f t="shared" si="158"/>
        <v>music</v>
      </c>
      <c r="R1697" s="11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11">
        <v>300000</v>
      </c>
      <c r="E1698" s="11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8293</v>
      </c>
      <c r="O1698" s="12">
        <f t="shared" si="156"/>
        <v>0</v>
      </c>
      <c r="P1698" s="13" t="str">
        <f t="shared" si="157"/>
        <v>n/a</v>
      </c>
      <c r="Q1698" s="11" t="str">
        <f t="shared" si="158"/>
        <v>music</v>
      </c>
      <c r="R1698" s="11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11">
        <v>12500</v>
      </c>
      <c r="E1699" s="11">
        <v>2526</v>
      </c>
      <c r="F1699" s="11" t="s">
        <v>8222</v>
      </c>
      <c r="G1699" s="11" t="s">
        <v>8224</v>
      </c>
      <c r="H1699" s="11" t="s">
        <v>8246</v>
      </c>
      <c r="I1699" s="11">
        <v>1491781648</v>
      </c>
      <c r="J1699" s="11">
        <v>1489193248</v>
      </c>
      <c r="K1699" s="11" t="b">
        <v>0</v>
      </c>
      <c r="L1699" s="11">
        <v>22</v>
      </c>
      <c r="M1699" s="11" t="b">
        <v>0</v>
      </c>
      <c r="N1699" s="11" t="s">
        <v>8293</v>
      </c>
      <c r="O1699" s="12">
        <f t="shared" si="156"/>
        <v>20</v>
      </c>
      <c r="P1699" s="13">
        <f t="shared" si="157"/>
        <v>114.81818181818181</v>
      </c>
      <c r="Q1699" s="11" t="str">
        <f t="shared" si="158"/>
        <v>music</v>
      </c>
      <c r="R1699" s="11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11">
        <v>125000</v>
      </c>
      <c r="E1700" s="11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8293</v>
      </c>
      <c r="O1700" s="12">
        <f t="shared" si="156"/>
        <v>0</v>
      </c>
      <c r="P1700" s="13" t="str">
        <f t="shared" si="157"/>
        <v>n/a</v>
      </c>
      <c r="Q1700" s="11" t="str">
        <f t="shared" si="158"/>
        <v>music</v>
      </c>
      <c r="R1700" s="11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11">
        <v>5105</v>
      </c>
      <c r="E1701" s="11">
        <v>216</v>
      </c>
      <c r="F1701" s="11" t="s">
        <v>8222</v>
      </c>
      <c r="G1701" s="11" t="s">
        <v>8224</v>
      </c>
      <c r="H1701" s="11" t="s">
        <v>8246</v>
      </c>
      <c r="I1701" s="11">
        <v>1491943445</v>
      </c>
      <c r="J1701" s="11">
        <v>1489351445</v>
      </c>
      <c r="K1701" s="11" t="b">
        <v>0</v>
      </c>
      <c r="L1701" s="11">
        <v>4</v>
      </c>
      <c r="M1701" s="11" t="b">
        <v>0</v>
      </c>
      <c r="N1701" s="11" t="s">
        <v>8293</v>
      </c>
      <c r="O1701" s="12">
        <f t="shared" si="156"/>
        <v>4</v>
      </c>
      <c r="P1701" s="13">
        <f t="shared" si="157"/>
        <v>54</v>
      </c>
      <c r="Q1701" s="11" t="str">
        <f t="shared" si="158"/>
        <v>music</v>
      </c>
      <c r="R1701" s="1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11">
        <v>20000</v>
      </c>
      <c r="E1702" s="11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8293</v>
      </c>
      <c r="O1702" s="12">
        <f t="shared" si="156"/>
        <v>26</v>
      </c>
      <c r="P1702" s="13">
        <f t="shared" si="157"/>
        <v>65.974683544303801</v>
      </c>
      <c r="Q1702" s="11" t="str">
        <f t="shared" si="158"/>
        <v>music</v>
      </c>
      <c r="R1702" s="11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2">
        <f t="shared" si="156"/>
        <v>0</v>
      </c>
      <c r="P1703" s="13">
        <f t="shared" si="157"/>
        <v>5</v>
      </c>
      <c r="Q1703" s="11" t="str">
        <f t="shared" si="158"/>
        <v>music</v>
      </c>
      <c r="R1703" s="11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2">
        <f t="shared" si="156"/>
        <v>0</v>
      </c>
      <c r="P1704" s="13">
        <f t="shared" si="157"/>
        <v>1</v>
      </c>
      <c r="Q1704" s="11" t="str">
        <f t="shared" si="158"/>
        <v>music</v>
      </c>
      <c r="R1704" s="11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2">
        <f t="shared" si="156"/>
        <v>1</v>
      </c>
      <c r="P1705" s="13">
        <f t="shared" si="157"/>
        <v>25.5</v>
      </c>
      <c r="Q1705" s="11" t="str">
        <f t="shared" si="158"/>
        <v>music</v>
      </c>
      <c r="R1705" s="11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2">
        <f t="shared" si="156"/>
        <v>65</v>
      </c>
      <c r="P1706" s="13">
        <f t="shared" si="157"/>
        <v>118.36363636363636</v>
      </c>
      <c r="Q1706" s="11" t="str">
        <f t="shared" si="158"/>
        <v>music</v>
      </c>
      <c r="R1706" s="11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2">
        <f t="shared" si="156"/>
        <v>0</v>
      </c>
      <c r="P1707" s="13" t="str">
        <f t="shared" si="157"/>
        <v>n/a</v>
      </c>
      <c r="Q1707" s="11" t="str">
        <f t="shared" si="158"/>
        <v>music</v>
      </c>
      <c r="R1707" s="11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2">
        <f t="shared" si="156"/>
        <v>0</v>
      </c>
      <c r="P1708" s="13" t="str">
        <f t="shared" si="157"/>
        <v>n/a</v>
      </c>
      <c r="Q1708" s="11" t="str">
        <f t="shared" si="158"/>
        <v>music</v>
      </c>
      <c r="R1708" s="11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2">
        <f t="shared" si="156"/>
        <v>10</v>
      </c>
      <c r="P1709" s="13">
        <f t="shared" si="157"/>
        <v>54.111111111111114</v>
      </c>
      <c r="Q1709" s="11" t="str">
        <f t="shared" si="158"/>
        <v>music</v>
      </c>
      <c r="R1709" s="11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2">
        <f t="shared" si="156"/>
        <v>0</v>
      </c>
      <c r="P1710" s="13" t="str">
        <f t="shared" si="157"/>
        <v>n/a</v>
      </c>
      <c r="Q1710" s="11" t="str">
        <f t="shared" si="158"/>
        <v>music</v>
      </c>
      <c r="R1710" s="11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2">
        <f t="shared" si="156"/>
        <v>5</v>
      </c>
      <c r="P1711" s="13">
        <f t="shared" si="157"/>
        <v>21.25</v>
      </c>
      <c r="Q1711" s="11" t="str">
        <f t="shared" si="158"/>
        <v>music</v>
      </c>
      <c r="R1711" s="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2">
        <f t="shared" si="156"/>
        <v>1</v>
      </c>
      <c r="P1712" s="13">
        <f t="shared" si="157"/>
        <v>34</v>
      </c>
      <c r="Q1712" s="11" t="str">
        <f t="shared" si="158"/>
        <v>music</v>
      </c>
      <c r="R1712" s="11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2">
        <f t="shared" si="156"/>
        <v>11</v>
      </c>
      <c r="P1713" s="13">
        <f t="shared" si="157"/>
        <v>525</v>
      </c>
      <c r="Q1713" s="11" t="str">
        <f t="shared" si="158"/>
        <v>music</v>
      </c>
      <c r="R1713" s="11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2">
        <f t="shared" si="156"/>
        <v>0</v>
      </c>
      <c r="P1714" s="13" t="str">
        <f t="shared" si="157"/>
        <v>n/a</v>
      </c>
      <c r="Q1714" s="11" t="str">
        <f t="shared" si="158"/>
        <v>music</v>
      </c>
      <c r="R1714" s="11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2">
        <f t="shared" si="156"/>
        <v>2</v>
      </c>
      <c r="P1715" s="13">
        <f t="shared" si="157"/>
        <v>50</v>
      </c>
      <c r="Q1715" s="11" t="str">
        <f t="shared" si="158"/>
        <v>music</v>
      </c>
      <c r="R1715" s="11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2">
        <f t="shared" si="156"/>
        <v>8</v>
      </c>
      <c r="P1716" s="13">
        <f t="shared" si="157"/>
        <v>115.70588235294117</v>
      </c>
      <c r="Q1716" s="11" t="str">
        <f t="shared" si="158"/>
        <v>music</v>
      </c>
      <c r="R1716" s="11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2">
        <f t="shared" si="156"/>
        <v>0</v>
      </c>
      <c r="P1717" s="13">
        <f t="shared" si="157"/>
        <v>5.5</v>
      </c>
      <c r="Q1717" s="11" t="str">
        <f t="shared" si="158"/>
        <v>music</v>
      </c>
      <c r="R1717" s="11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2">
        <f t="shared" si="156"/>
        <v>8</v>
      </c>
      <c r="P1718" s="13">
        <f t="shared" si="157"/>
        <v>50</v>
      </c>
      <c r="Q1718" s="11" t="str">
        <f t="shared" si="158"/>
        <v>music</v>
      </c>
      <c r="R1718" s="11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2">
        <f t="shared" si="156"/>
        <v>43</v>
      </c>
      <c r="P1719" s="13">
        <f t="shared" si="157"/>
        <v>34.024390243902438</v>
      </c>
      <c r="Q1719" s="11" t="str">
        <f t="shared" si="158"/>
        <v>music</v>
      </c>
      <c r="R1719" s="11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2">
        <f t="shared" si="156"/>
        <v>0</v>
      </c>
      <c r="P1720" s="13">
        <f t="shared" si="157"/>
        <v>37.5</v>
      </c>
      <c r="Q1720" s="11" t="str">
        <f t="shared" si="158"/>
        <v>music</v>
      </c>
      <c r="R1720" s="11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2">
        <f t="shared" si="156"/>
        <v>1</v>
      </c>
      <c r="P1721" s="13">
        <f t="shared" si="157"/>
        <v>11.666666666666666</v>
      </c>
      <c r="Q1721" s="11" t="str">
        <f t="shared" si="158"/>
        <v>music</v>
      </c>
      <c r="R1721" s="1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2">
        <f t="shared" si="156"/>
        <v>6</v>
      </c>
      <c r="P1722" s="13">
        <f t="shared" si="157"/>
        <v>28.125</v>
      </c>
      <c r="Q1722" s="11" t="str">
        <f t="shared" si="158"/>
        <v>music</v>
      </c>
      <c r="R1722" s="11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2">
        <f t="shared" si="156"/>
        <v>0</v>
      </c>
      <c r="P1723" s="13" t="str">
        <f t="shared" si="157"/>
        <v>n/a</v>
      </c>
      <c r="Q1723" s="11" t="str">
        <f t="shared" si="158"/>
        <v>music</v>
      </c>
      <c r="R1723" s="11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2">
        <f t="shared" si="156"/>
        <v>0</v>
      </c>
      <c r="P1724" s="13">
        <f t="shared" si="157"/>
        <v>1</v>
      </c>
      <c r="Q1724" s="11" t="str">
        <f t="shared" si="158"/>
        <v>music</v>
      </c>
      <c r="R1724" s="11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2">
        <f t="shared" si="156"/>
        <v>7</v>
      </c>
      <c r="P1725" s="13">
        <f t="shared" si="157"/>
        <v>216.66666666666666</v>
      </c>
      <c r="Q1725" s="11" t="str">
        <f t="shared" si="158"/>
        <v>music</v>
      </c>
      <c r="R1725" s="11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2">
        <f t="shared" si="156"/>
        <v>1</v>
      </c>
      <c r="P1726" s="13">
        <f t="shared" si="157"/>
        <v>8.75</v>
      </c>
      <c r="Q1726" s="11" t="str">
        <f t="shared" si="158"/>
        <v>music</v>
      </c>
      <c r="R1726" s="11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2">
        <f t="shared" si="156"/>
        <v>10</v>
      </c>
      <c r="P1727" s="13">
        <f t="shared" si="157"/>
        <v>62.222222222222221</v>
      </c>
      <c r="Q1727" s="11" t="str">
        <f t="shared" si="158"/>
        <v>music</v>
      </c>
      <c r="R1727" s="11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2">
        <f t="shared" si="156"/>
        <v>34</v>
      </c>
      <c r="P1728" s="13">
        <f t="shared" si="157"/>
        <v>137.25</v>
      </c>
      <c r="Q1728" s="11" t="str">
        <f t="shared" si="158"/>
        <v>music</v>
      </c>
      <c r="R1728" s="11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2">
        <f t="shared" si="156"/>
        <v>0</v>
      </c>
      <c r="P1729" s="13">
        <f t="shared" si="157"/>
        <v>1</v>
      </c>
      <c r="Q1729" s="11" t="str">
        <f t="shared" si="158"/>
        <v>music</v>
      </c>
      <c r="R1729" s="11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2">
        <f t="shared" si="156"/>
        <v>68</v>
      </c>
      <c r="P1730" s="13">
        <f t="shared" si="157"/>
        <v>122.14285714285714</v>
      </c>
      <c r="Q1730" s="11" t="str">
        <f t="shared" si="158"/>
        <v>music</v>
      </c>
      <c r="R1730" s="11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2">
        <f t="shared" ref="O1731:O1794" si="162">ROUND((E:E/D:D)*100,0)</f>
        <v>0</v>
      </c>
      <c r="P1731" s="13" t="str">
        <f t="shared" ref="P1731:P1794" si="163">IF(L1731&lt;&gt;0,E1731/L1731,"n/a")</f>
        <v>n/a</v>
      </c>
      <c r="Q1731" s="11" t="str">
        <f t="shared" ref="Q1731:Q1794" si="164">LEFT(N1731,SEARCH("/",N1731,1)-1)</f>
        <v>music</v>
      </c>
      <c r="R1731" s="11" t="str">
        <f t="shared" ref="R1731:R1794" si="165">RIGHT(N1731,LEN(N1731)-SEARCH("/",N1731))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2">
        <f t="shared" si="162"/>
        <v>0</v>
      </c>
      <c r="P1732" s="13" t="str">
        <f t="shared" si="163"/>
        <v>n/a</v>
      </c>
      <c r="Q1732" s="11" t="str">
        <f t="shared" si="164"/>
        <v>music</v>
      </c>
      <c r="R1732" s="11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2">
        <f t="shared" si="162"/>
        <v>0</v>
      </c>
      <c r="P1733" s="13" t="str">
        <f t="shared" si="163"/>
        <v>n/a</v>
      </c>
      <c r="Q1733" s="11" t="str">
        <f t="shared" si="164"/>
        <v>music</v>
      </c>
      <c r="R1733" s="11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2">
        <f t="shared" si="162"/>
        <v>0</v>
      </c>
      <c r="P1734" s="13" t="str">
        <f t="shared" si="163"/>
        <v>n/a</v>
      </c>
      <c r="Q1734" s="11" t="str">
        <f t="shared" si="164"/>
        <v>music</v>
      </c>
      <c r="R1734" s="11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2">
        <f t="shared" si="162"/>
        <v>0</v>
      </c>
      <c r="P1735" s="13" t="str">
        <f t="shared" si="163"/>
        <v>n/a</v>
      </c>
      <c r="Q1735" s="11" t="str">
        <f t="shared" si="164"/>
        <v>music</v>
      </c>
      <c r="R1735" s="11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2">
        <f t="shared" si="162"/>
        <v>0</v>
      </c>
      <c r="P1736" s="13">
        <f t="shared" si="163"/>
        <v>1</v>
      </c>
      <c r="Q1736" s="11" t="str">
        <f t="shared" si="164"/>
        <v>music</v>
      </c>
      <c r="R1736" s="11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2">
        <f t="shared" si="162"/>
        <v>11</v>
      </c>
      <c r="P1737" s="13">
        <f t="shared" si="163"/>
        <v>55</v>
      </c>
      <c r="Q1737" s="11" t="str">
        <f t="shared" si="164"/>
        <v>music</v>
      </c>
      <c r="R1737" s="11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2">
        <f t="shared" si="162"/>
        <v>1</v>
      </c>
      <c r="P1738" s="13">
        <f t="shared" si="163"/>
        <v>22</v>
      </c>
      <c r="Q1738" s="11" t="str">
        <f t="shared" si="164"/>
        <v>music</v>
      </c>
      <c r="R1738" s="11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2">
        <f t="shared" si="162"/>
        <v>21</v>
      </c>
      <c r="P1739" s="13">
        <f t="shared" si="163"/>
        <v>56.666666666666664</v>
      </c>
      <c r="Q1739" s="11" t="str">
        <f t="shared" si="164"/>
        <v>music</v>
      </c>
      <c r="R1739" s="11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2">
        <f t="shared" si="162"/>
        <v>0</v>
      </c>
      <c r="P1740" s="13">
        <f t="shared" si="163"/>
        <v>20</v>
      </c>
      <c r="Q1740" s="11" t="str">
        <f t="shared" si="164"/>
        <v>music</v>
      </c>
      <c r="R1740" s="11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2">
        <f t="shared" si="162"/>
        <v>0</v>
      </c>
      <c r="P1741" s="13">
        <f t="shared" si="163"/>
        <v>1</v>
      </c>
      <c r="Q1741" s="11" t="str">
        <f t="shared" si="164"/>
        <v>music</v>
      </c>
      <c r="R1741" s="1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2">
        <f t="shared" si="162"/>
        <v>0</v>
      </c>
      <c r="P1742" s="13" t="str">
        <f t="shared" si="163"/>
        <v>n/a</v>
      </c>
      <c r="Q1742" s="11" t="str">
        <f t="shared" si="164"/>
        <v>music</v>
      </c>
      <c r="R1742" s="11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2">
        <f t="shared" si="162"/>
        <v>111</v>
      </c>
      <c r="P1743" s="13">
        <f t="shared" si="163"/>
        <v>25.576923076923077</v>
      </c>
      <c r="Q1743" s="11" t="str">
        <f t="shared" si="164"/>
        <v>photography</v>
      </c>
      <c r="R1743" s="11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2">
        <f t="shared" si="162"/>
        <v>109</v>
      </c>
      <c r="P1744" s="13">
        <f t="shared" si="163"/>
        <v>63.970588235294116</v>
      </c>
      <c r="Q1744" s="11" t="str">
        <f t="shared" si="164"/>
        <v>photography</v>
      </c>
      <c r="R1744" s="11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2">
        <f t="shared" si="162"/>
        <v>100</v>
      </c>
      <c r="P1745" s="13">
        <f t="shared" si="163"/>
        <v>89.925373134328353</v>
      </c>
      <c r="Q1745" s="11" t="str">
        <f t="shared" si="164"/>
        <v>photography</v>
      </c>
      <c r="R1745" s="11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2">
        <f t="shared" si="162"/>
        <v>118</v>
      </c>
      <c r="P1746" s="13">
        <f t="shared" si="163"/>
        <v>93.071428571428569</v>
      </c>
      <c r="Q1746" s="11" t="str">
        <f t="shared" si="164"/>
        <v>photography</v>
      </c>
      <c r="R1746" s="11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2">
        <f t="shared" si="162"/>
        <v>114</v>
      </c>
      <c r="P1747" s="13">
        <f t="shared" si="163"/>
        <v>89.674157303370791</v>
      </c>
      <c r="Q1747" s="11" t="str">
        <f t="shared" si="164"/>
        <v>photography</v>
      </c>
      <c r="R1747" s="11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2">
        <f t="shared" si="162"/>
        <v>148</v>
      </c>
      <c r="P1748" s="13">
        <f t="shared" si="163"/>
        <v>207.61682242990653</v>
      </c>
      <c r="Q1748" s="11" t="str">
        <f t="shared" si="164"/>
        <v>photography</v>
      </c>
      <c r="R1748" s="11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2">
        <f t="shared" si="162"/>
        <v>105</v>
      </c>
      <c r="P1749" s="13">
        <f t="shared" si="163"/>
        <v>59.408805031446541</v>
      </c>
      <c r="Q1749" s="11" t="str">
        <f t="shared" si="164"/>
        <v>photography</v>
      </c>
      <c r="R1749" s="11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2">
        <f t="shared" si="162"/>
        <v>130</v>
      </c>
      <c r="P1750" s="13">
        <f t="shared" si="163"/>
        <v>358.97237569060775</v>
      </c>
      <c r="Q1750" s="11" t="str">
        <f t="shared" si="164"/>
        <v>photography</v>
      </c>
      <c r="R1750" s="11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2">
        <f t="shared" si="162"/>
        <v>123</v>
      </c>
      <c r="P1751" s="13">
        <f t="shared" si="163"/>
        <v>94.736641221374043</v>
      </c>
      <c r="Q1751" s="11" t="str">
        <f t="shared" si="164"/>
        <v>photography</v>
      </c>
      <c r="R1751" s="1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2">
        <f t="shared" si="162"/>
        <v>202</v>
      </c>
      <c r="P1752" s="13">
        <f t="shared" si="163"/>
        <v>80.647999999999996</v>
      </c>
      <c r="Q1752" s="11" t="str">
        <f t="shared" si="164"/>
        <v>photography</v>
      </c>
      <c r="R1752" s="11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2">
        <f t="shared" si="162"/>
        <v>103</v>
      </c>
      <c r="P1753" s="13">
        <f t="shared" si="163"/>
        <v>168.68852459016392</v>
      </c>
      <c r="Q1753" s="11" t="str">
        <f t="shared" si="164"/>
        <v>photography</v>
      </c>
      <c r="R1753" s="11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2">
        <f t="shared" si="162"/>
        <v>260</v>
      </c>
      <c r="P1754" s="13">
        <f t="shared" si="163"/>
        <v>34.68888888888889</v>
      </c>
      <c r="Q1754" s="11" t="str">
        <f t="shared" si="164"/>
        <v>photography</v>
      </c>
      <c r="R1754" s="11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2">
        <f t="shared" si="162"/>
        <v>108</v>
      </c>
      <c r="P1755" s="13">
        <f t="shared" si="163"/>
        <v>462.85714285714283</v>
      </c>
      <c r="Q1755" s="11" t="str">
        <f t="shared" si="164"/>
        <v>photography</v>
      </c>
      <c r="R1755" s="11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2">
        <f t="shared" si="162"/>
        <v>111</v>
      </c>
      <c r="P1756" s="13">
        <f t="shared" si="163"/>
        <v>104.38888888888889</v>
      </c>
      <c r="Q1756" s="11" t="str">
        <f t="shared" si="164"/>
        <v>photography</v>
      </c>
      <c r="R1756" s="11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2">
        <f t="shared" si="162"/>
        <v>120</v>
      </c>
      <c r="P1757" s="13">
        <f t="shared" si="163"/>
        <v>7.5</v>
      </c>
      <c r="Q1757" s="11" t="str">
        <f t="shared" si="164"/>
        <v>photography</v>
      </c>
      <c r="R1757" s="11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2">
        <f t="shared" si="162"/>
        <v>103</v>
      </c>
      <c r="P1758" s="13">
        <f t="shared" si="163"/>
        <v>47.13</v>
      </c>
      <c r="Q1758" s="11" t="str">
        <f t="shared" si="164"/>
        <v>photography</v>
      </c>
      <c r="R1758" s="11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2">
        <f t="shared" si="162"/>
        <v>116</v>
      </c>
      <c r="P1759" s="13">
        <f t="shared" si="163"/>
        <v>414.28571428571428</v>
      </c>
      <c r="Q1759" s="11" t="str">
        <f t="shared" si="164"/>
        <v>photography</v>
      </c>
      <c r="R1759" s="11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2">
        <f t="shared" si="162"/>
        <v>115</v>
      </c>
      <c r="P1760" s="13">
        <f t="shared" si="163"/>
        <v>42.481481481481481</v>
      </c>
      <c r="Q1760" s="11" t="str">
        <f t="shared" si="164"/>
        <v>photography</v>
      </c>
      <c r="R1760" s="11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2">
        <f t="shared" si="162"/>
        <v>107</v>
      </c>
      <c r="P1761" s="13">
        <f t="shared" si="163"/>
        <v>108.77551020408163</v>
      </c>
      <c r="Q1761" s="11" t="str">
        <f t="shared" si="164"/>
        <v>photography</v>
      </c>
      <c r="R1761" s="1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2">
        <f t="shared" si="162"/>
        <v>165</v>
      </c>
      <c r="P1762" s="13">
        <f t="shared" si="163"/>
        <v>81.098039215686271</v>
      </c>
      <c r="Q1762" s="11" t="str">
        <f t="shared" si="164"/>
        <v>photography</v>
      </c>
      <c r="R1762" s="11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2">
        <f t="shared" si="162"/>
        <v>155</v>
      </c>
      <c r="P1763" s="13">
        <f t="shared" si="163"/>
        <v>51.666666666666664</v>
      </c>
      <c r="Q1763" s="11" t="str">
        <f t="shared" si="164"/>
        <v>photography</v>
      </c>
      <c r="R1763" s="11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2">
        <f t="shared" si="162"/>
        <v>885</v>
      </c>
      <c r="P1764" s="13">
        <f t="shared" si="163"/>
        <v>35.4</v>
      </c>
      <c r="Q1764" s="11" t="str">
        <f t="shared" si="164"/>
        <v>photography</v>
      </c>
      <c r="R1764" s="11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2">
        <f t="shared" si="162"/>
        <v>102</v>
      </c>
      <c r="P1765" s="13">
        <f t="shared" si="163"/>
        <v>103.63559322033899</v>
      </c>
      <c r="Q1765" s="11" t="str">
        <f t="shared" si="164"/>
        <v>photography</v>
      </c>
      <c r="R1765" s="11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2">
        <f t="shared" si="162"/>
        <v>20</v>
      </c>
      <c r="P1766" s="13">
        <f t="shared" si="163"/>
        <v>55.282051282051285</v>
      </c>
      <c r="Q1766" s="11" t="str">
        <f t="shared" si="164"/>
        <v>photography</v>
      </c>
      <c r="R1766" s="11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2">
        <f t="shared" si="162"/>
        <v>59</v>
      </c>
      <c r="P1767" s="13">
        <f t="shared" si="163"/>
        <v>72.16970873786407</v>
      </c>
      <c r="Q1767" s="11" t="str">
        <f t="shared" si="164"/>
        <v>photography</v>
      </c>
      <c r="R1767" s="11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2">
        <f t="shared" si="162"/>
        <v>0</v>
      </c>
      <c r="P1768" s="13" t="str">
        <f t="shared" si="163"/>
        <v>n/a</v>
      </c>
      <c r="Q1768" s="11" t="str">
        <f t="shared" si="164"/>
        <v>photography</v>
      </c>
      <c r="R1768" s="11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2">
        <f t="shared" si="162"/>
        <v>46</v>
      </c>
      <c r="P1769" s="13">
        <f t="shared" si="163"/>
        <v>58.615384615384613</v>
      </c>
      <c r="Q1769" s="11" t="str">
        <f t="shared" si="164"/>
        <v>photography</v>
      </c>
      <c r="R1769" s="11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2">
        <f t="shared" si="162"/>
        <v>4</v>
      </c>
      <c r="P1770" s="13">
        <f t="shared" si="163"/>
        <v>12.466666666666667</v>
      </c>
      <c r="Q1770" s="11" t="str">
        <f t="shared" si="164"/>
        <v>photography</v>
      </c>
      <c r="R1770" s="11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2">
        <f t="shared" si="162"/>
        <v>3</v>
      </c>
      <c r="P1771" s="13">
        <f t="shared" si="163"/>
        <v>49.136363636363633</v>
      </c>
      <c r="Q1771" s="11" t="str">
        <f t="shared" si="164"/>
        <v>photography</v>
      </c>
      <c r="R1771" s="1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2">
        <f t="shared" si="162"/>
        <v>57</v>
      </c>
      <c r="P1772" s="13">
        <f t="shared" si="163"/>
        <v>150.5</v>
      </c>
      <c r="Q1772" s="11" t="str">
        <f t="shared" si="164"/>
        <v>photography</v>
      </c>
      <c r="R1772" s="11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2">
        <f t="shared" si="162"/>
        <v>21</v>
      </c>
      <c r="P1773" s="13">
        <f t="shared" si="163"/>
        <v>35.799999999999997</v>
      </c>
      <c r="Q1773" s="11" t="str">
        <f t="shared" si="164"/>
        <v>photography</v>
      </c>
      <c r="R1773" s="11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2">
        <f t="shared" si="162"/>
        <v>16</v>
      </c>
      <c r="P1774" s="13">
        <f t="shared" si="163"/>
        <v>45.157894736842103</v>
      </c>
      <c r="Q1774" s="11" t="str">
        <f t="shared" si="164"/>
        <v>photography</v>
      </c>
      <c r="R1774" s="11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2">
        <f t="shared" si="162"/>
        <v>6</v>
      </c>
      <c r="P1775" s="13">
        <f t="shared" si="163"/>
        <v>98.78947368421052</v>
      </c>
      <c r="Q1775" s="11" t="str">
        <f t="shared" si="164"/>
        <v>photography</v>
      </c>
      <c r="R1775" s="11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2">
        <f t="shared" si="162"/>
        <v>46</v>
      </c>
      <c r="P1776" s="13">
        <f t="shared" si="163"/>
        <v>88.307692307692307</v>
      </c>
      <c r="Q1776" s="11" t="str">
        <f t="shared" si="164"/>
        <v>photography</v>
      </c>
      <c r="R1776" s="11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2">
        <f t="shared" si="162"/>
        <v>65</v>
      </c>
      <c r="P1777" s="13">
        <f t="shared" si="163"/>
        <v>170.62903225806451</v>
      </c>
      <c r="Q1777" s="11" t="str">
        <f t="shared" si="164"/>
        <v>photography</v>
      </c>
      <c r="R1777" s="11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2">
        <f t="shared" si="162"/>
        <v>7</v>
      </c>
      <c r="P1778" s="13">
        <f t="shared" si="163"/>
        <v>83.75</v>
      </c>
      <c r="Q1778" s="11" t="str">
        <f t="shared" si="164"/>
        <v>photography</v>
      </c>
      <c r="R1778" s="11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2">
        <f t="shared" si="162"/>
        <v>14</v>
      </c>
      <c r="P1779" s="13">
        <f t="shared" si="163"/>
        <v>65.099999999999994</v>
      </c>
      <c r="Q1779" s="11" t="str">
        <f t="shared" si="164"/>
        <v>photography</v>
      </c>
      <c r="R1779" s="11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2">
        <f t="shared" si="162"/>
        <v>2</v>
      </c>
      <c r="P1780" s="13">
        <f t="shared" si="163"/>
        <v>66.333333333333329</v>
      </c>
      <c r="Q1780" s="11" t="str">
        <f t="shared" si="164"/>
        <v>photography</v>
      </c>
      <c r="R1780" s="11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2">
        <f t="shared" si="162"/>
        <v>36</v>
      </c>
      <c r="P1781" s="13">
        <f t="shared" si="163"/>
        <v>104.89473684210526</v>
      </c>
      <c r="Q1781" s="11" t="str">
        <f t="shared" si="164"/>
        <v>photography</v>
      </c>
      <c r="R1781" s="1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2">
        <f t="shared" si="162"/>
        <v>40</v>
      </c>
      <c r="P1782" s="13">
        <f t="shared" si="163"/>
        <v>78.440789473684205</v>
      </c>
      <c r="Q1782" s="11" t="str">
        <f t="shared" si="164"/>
        <v>photography</v>
      </c>
      <c r="R1782" s="11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2">
        <f t="shared" si="162"/>
        <v>26</v>
      </c>
      <c r="P1783" s="13">
        <f t="shared" si="163"/>
        <v>59.041666666666664</v>
      </c>
      <c r="Q1783" s="11" t="str">
        <f t="shared" si="164"/>
        <v>photography</v>
      </c>
      <c r="R1783" s="11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2">
        <f t="shared" si="162"/>
        <v>15</v>
      </c>
      <c r="P1784" s="13">
        <f t="shared" si="163"/>
        <v>71.34210526315789</v>
      </c>
      <c r="Q1784" s="11" t="str">
        <f t="shared" si="164"/>
        <v>photography</v>
      </c>
      <c r="R1784" s="11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2">
        <f t="shared" si="162"/>
        <v>24</v>
      </c>
      <c r="P1785" s="13">
        <f t="shared" si="163"/>
        <v>51.227027027027027</v>
      </c>
      <c r="Q1785" s="11" t="str">
        <f t="shared" si="164"/>
        <v>photography</v>
      </c>
      <c r="R1785" s="11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2">
        <f t="shared" si="162"/>
        <v>40</v>
      </c>
      <c r="P1786" s="13">
        <f t="shared" si="163"/>
        <v>60.242424242424242</v>
      </c>
      <c r="Q1786" s="11" t="str">
        <f t="shared" si="164"/>
        <v>photography</v>
      </c>
      <c r="R1786" s="11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2">
        <f t="shared" si="162"/>
        <v>20</v>
      </c>
      <c r="P1787" s="13">
        <f t="shared" si="163"/>
        <v>44.935185185185183</v>
      </c>
      <c r="Q1787" s="11" t="str">
        <f t="shared" si="164"/>
        <v>photography</v>
      </c>
      <c r="R1787" s="11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2">
        <f t="shared" si="162"/>
        <v>48</v>
      </c>
      <c r="P1788" s="13">
        <f t="shared" si="163"/>
        <v>31.206896551724139</v>
      </c>
      <c r="Q1788" s="11" t="str">
        <f t="shared" si="164"/>
        <v>photography</v>
      </c>
      <c r="R1788" s="11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2">
        <f t="shared" si="162"/>
        <v>15</v>
      </c>
      <c r="P1789" s="13">
        <f t="shared" si="163"/>
        <v>63.875</v>
      </c>
      <c r="Q1789" s="11" t="str">
        <f t="shared" si="164"/>
        <v>photography</v>
      </c>
      <c r="R1789" s="11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2">
        <f t="shared" si="162"/>
        <v>1</v>
      </c>
      <c r="P1790" s="13">
        <f t="shared" si="163"/>
        <v>19</v>
      </c>
      <c r="Q1790" s="11" t="str">
        <f t="shared" si="164"/>
        <v>photography</v>
      </c>
      <c r="R1790" s="11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2">
        <f t="shared" si="162"/>
        <v>1</v>
      </c>
      <c r="P1791" s="13">
        <f t="shared" si="163"/>
        <v>10</v>
      </c>
      <c r="Q1791" s="11" t="str">
        <f t="shared" si="164"/>
        <v>photography</v>
      </c>
      <c r="R1791" s="1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2">
        <f t="shared" si="162"/>
        <v>5</v>
      </c>
      <c r="P1792" s="13">
        <f t="shared" si="163"/>
        <v>109.06666666666666</v>
      </c>
      <c r="Q1792" s="11" t="str">
        <f t="shared" si="164"/>
        <v>photography</v>
      </c>
      <c r="R1792" s="11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2">
        <f t="shared" si="162"/>
        <v>4</v>
      </c>
      <c r="P1793" s="13">
        <f t="shared" si="163"/>
        <v>26.75</v>
      </c>
      <c r="Q1793" s="11" t="str">
        <f t="shared" si="164"/>
        <v>photography</v>
      </c>
      <c r="R1793" s="11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2">
        <f t="shared" si="162"/>
        <v>61</v>
      </c>
      <c r="P1794" s="13">
        <f t="shared" si="163"/>
        <v>109.93525179856115</v>
      </c>
      <c r="Q1794" s="11" t="str">
        <f t="shared" si="164"/>
        <v>photography</v>
      </c>
      <c r="R1794" s="11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2">
        <f t="shared" ref="O1795:O1858" si="168">ROUND((E:E/D:D)*100,0)</f>
        <v>1</v>
      </c>
      <c r="P1795" s="13">
        <f t="shared" ref="P1795:P1858" si="169">IF(L1795&lt;&gt;0,E1795/L1795,"n/a")</f>
        <v>20</v>
      </c>
      <c r="Q1795" s="11" t="str">
        <f t="shared" ref="Q1795:Q1858" si="170">LEFT(N1795,SEARCH("/",N1795,1)-1)</f>
        <v>photography</v>
      </c>
      <c r="R1795" s="11" t="str">
        <f t="shared" ref="R1795:R1858" si="171">RIGHT(N1795,LEN(N1795)-SEARCH("/",N1795))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2">
        <f t="shared" si="168"/>
        <v>11</v>
      </c>
      <c r="P1796" s="13">
        <f t="shared" si="169"/>
        <v>55.388888888888886</v>
      </c>
      <c r="Q1796" s="11" t="str">
        <f t="shared" si="170"/>
        <v>photography</v>
      </c>
      <c r="R1796" s="11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2">
        <f t="shared" si="168"/>
        <v>39</v>
      </c>
      <c r="P1797" s="13">
        <f t="shared" si="169"/>
        <v>133.90123456790124</v>
      </c>
      <c r="Q1797" s="11" t="str">
        <f t="shared" si="170"/>
        <v>photography</v>
      </c>
      <c r="R1797" s="11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2">
        <f t="shared" si="168"/>
        <v>22</v>
      </c>
      <c r="P1798" s="13">
        <f t="shared" si="169"/>
        <v>48.720930232558139</v>
      </c>
      <c r="Q1798" s="11" t="str">
        <f t="shared" si="170"/>
        <v>photography</v>
      </c>
      <c r="R1798" s="11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2">
        <f t="shared" si="168"/>
        <v>68</v>
      </c>
      <c r="P1799" s="13">
        <f t="shared" si="169"/>
        <v>48.25</v>
      </c>
      <c r="Q1799" s="11" t="str">
        <f t="shared" si="170"/>
        <v>photography</v>
      </c>
      <c r="R1799" s="11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2">
        <f t="shared" si="168"/>
        <v>14</v>
      </c>
      <c r="P1800" s="13">
        <f t="shared" si="169"/>
        <v>58.972972972972975</v>
      </c>
      <c r="Q1800" s="11" t="str">
        <f t="shared" si="170"/>
        <v>photography</v>
      </c>
      <c r="R1800" s="11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2">
        <f t="shared" si="168"/>
        <v>2</v>
      </c>
      <c r="P1801" s="13">
        <f t="shared" si="169"/>
        <v>11.638333333333334</v>
      </c>
      <c r="Q1801" s="11" t="str">
        <f t="shared" si="170"/>
        <v>photography</v>
      </c>
      <c r="R1801" s="1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2">
        <f t="shared" si="168"/>
        <v>20</v>
      </c>
      <c r="P1802" s="13">
        <f t="shared" si="169"/>
        <v>83.716814159292042</v>
      </c>
      <c r="Q1802" s="11" t="str">
        <f t="shared" si="170"/>
        <v>photography</v>
      </c>
      <c r="R1802" s="11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2">
        <f t="shared" si="168"/>
        <v>14</v>
      </c>
      <c r="P1803" s="13">
        <f t="shared" si="169"/>
        <v>63.648648648648646</v>
      </c>
      <c r="Q1803" s="11" t="str">
        <f t="shared" si="170"/>
        <v>photography</v>
      </c>
      <c r="R1803" s="11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2">
        <f t="shared" si="168"/>
        <v>48</v>
      </c>
      <c r="P1804" s="13">
        <f t="shared" si="169"/>
        <v>94.277777777777771</v>
      </c>
      <c r="Q1804" s="11" t="str">
        <f t="shared" si="170"/>
        <v>photography</v>
      </c>
      <c r="R1804" s="11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2">
        <f t="shared" si="168"/>
        <v>31</v>
      </c>
      <c r="P1805" s="13">
        <f t="shared" si="169"/>
        <v>71.86666666666666</v>
      </c>
      <c r="Q1805" s="11" t="str">
        <f t="shared" si="170"/>
        <v>photography</v>
      </c>
      <c r="R1805" s="11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2">
        <f t="shared" si="168"/>
        <v>35</v>
      </c>
      <c r="P1806" s="13">
        <f t="shared" si="169"/>
        <v>104.84615384615384</v>
      </c>
      <c r="Q1806" s="11" t="str">
        <f t="shared" si="170"/>
        <v>photography</v>
      </c>
      <c r="R1806" s="11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2">
        <f t="shared" si="168"/>
        <v>36</v>
      </c>
      <c r="P1807" s="13">
        <f t="shared" si="169"/>
        <v>67.139344262295083</v>
      </c>
      <c r="Q1807" s="11" t="str">
        <f t="shared" si="170"/>
        <v>photography</v>
      </c>
      <c r="R1807" s="11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2">
        <f t="shared" si="168"/>
        <v>3</v>
      </c>
      <c r="P1808" s="13">
        <f t="shared" si="169"/>
        <v>73.875</v>
      </c>
      <c r="Q1808" s="11" t="str">
        <f t="shared" si="170"/>
        <v>photography</v>
      </c>
      <c r="R1808" s="11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2">
        <f t="shared" si="168"/>
        <v>11</v>
      </c>
      <c r="P1809" s="13">
        <f t="shared" si="169"/>
        <v>69.125</v>
      </c>
      <c r="Q1809" s="11" t="str">
        <f t="shared" si="170"/>
        <v>photography</v>
      </c>
      <c r="R1809" s="11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2">
        <f t="shared" si="168"/>
        <v>41</v>
      </c>
      <c r="P1810" s="13">
        <f t="shared" si="169"/>
        <v>120.77083333333333</v>
      </c>
      <c r="Q1810" s="11" t="str">
        <f t="shared" si="170"/>
        <v>photography</v>
      </c>
      <c r="R1810" s="11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2">
        <f t="shared" si="168"/>
        <v>11</v>
      </c>
      <c r="P1811" s="13">
        <f t="shared" si="169"/>
        <v>42.222222222222221</v>
      </c>
      <c r="Q1811" s="11" t="str">
        <f t="shared" si="170"/>
        <v>photography</v>
      </c>
      <c r="R1811" s="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2">
        <f t="shared" si="168"/>
        <v>3</v>
      </c>
      <c r="P1812" s="13">
        <f t="shared" si="169"/>
        <v>7.5</v>
      </c>
      <c r="Q1812" s="11" t="str">
        <f t="shared" si="170"/>
        <v>photography</v>
      </c>
      <c r="R1812" s="11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2">
        <f t="shared" si="168"/>
        <v>0</v>
      </c>
      <c r="P1813" s="13">
        <f t="shared" si="169"/>
        <v>1.5384615384615385</v>
      </c>
      <c r="Q1813" s="11" t="str">
        <f t="shared" si="170"/>
        <v>photography</v>
      </c>
      <c r="R1813" s="11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2">
        <f t="shared" si="168"/>
        <v>13</v>
      </c>
      <c r="P1814" s="13">
        <f t="shared" si="169"/>
        <v>37.608695652173914</v>
      </c>
      <c r="Q1814" s="11" t="str">
        <f t="shared" si="170"/>
        <v>photography</v>
      </c>
      <c r="R1814" s="11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2">
        <f t="shared" si="168"/>
        <v>0</v>
      </c>
      <c r="P1815" s="13" t="str">
        <f t="shared" si="169"/>
        <v>n/a</v>
      </c>
      <c r="Q1815" s="11" t="str">
        <f t="shared" si="170"/>
        <v>photography</v>
      </c>
      <c r="R1815" s="11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2">
        <f t="shared" si="168"/>
        <v>49</v>
      </c>
      <c r="P1816" s="13">
        <f t="shared" si="169"/>
        <v>42.157142857142858</v>
      </c>
      <c r="Q1816" s="11" t="str">
        <f t="shared" si="170"/>
        <v>photography</v>
      </c>
      <c r="R1816" s="11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2">
        <f t="shared" si="168"/>
        <v>0</v>
      </c>
      <c r="P1817" s="13" t="str">
        <f t="shared" si="169"/>
        <v>n/a</v>
      </c>
      <c r="Q1817" s="11" t="str">
        <f t="shared" si="170"/>
        <v>photography</v>
      </c>
      <c r="R1817" s="11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2">
        <f t="shared" si="168"/>
        <v>2</v>
      </c>
      <c r="P1818" s="13">
        <f t="shared" si="169"/>
        <v>84.833333333333329</v>
      </c>
      <c r="Q1818" s="11" t="str">
        <f t="shared" si="170"/>
        <v>photography</v>
      </c>
      <c r="R1818" s="11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2">
        <f t="shared" si="168"/>
        <v>52</v>
      </c>
      <c r="P1819" s="13">
        <f t="shared" si="169"/>
        <v>94.19</v>
      </c>
      <c r="Q1819" s="11" t="str">
        <f t="shared" si="170"/>
        <v>photography</v>
      </c>
      <c r="R1819" s="11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2">
        <f t="shared" si="168"/>
        <v>0</v>
      </c>
      <c r="P1820" s="13" t="str">
        <f t="shared" si="169"/>
        <v>n/a</v>
      </c>
      <c r="Q1820" s="11" t="str">
        <f t="shared" si="170"/>
        <v>photography</v>
      </c>
      <c r="R1820" s="11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2">
        <f t="shared" si="168"/>
        <v>2</v>
      </c>
      <c r="P1821" s="13">
        <f t="shared" si="169"/>
        <v>6.25</v>
      </c>
      <c r="Q1821" s="11" t="str">
        <f t="shared" si="170"/>
        <v>photography</v>
      </c>
      <c r="R1821" s="1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2">
        <f t="shared" si="168"/>
        <v>7</v>
      </c>
      <c r="P1822" s="13">
        <f t="shared" si="169"/>
        <v>213.375</v>
      </c>
      <c r="Q1822" s="11" t="str">
        <f t="shared" si="170"/>
        <v>photography</v>
      </c>
      <c r="R1822" s="11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2">
        <f t="shared" si="168"/>
        <v>135</v>
      </c>
      <c r="P1823" s="13">
        <f t="shared" si="169"/>
        <v>59.162280701754383</v>
      </c>
      <c r="Q1823" s="11" t="str">
        <f t="shared" si="170"/>
        <v>music</v>
      </c>
      <c r="R1823" s="11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2">
        <f t="shared" si="168"/>
        <v>100</v>
      </c>
      <c r="P1824" s="13">
        <f t="shared" si="169"/>
        <v>27.272727272727273</v>
      </c>
      <c r="Q1824" s="11" t="str">
        <f t="shared" si="170"/>
        <v>music</v>
      </c>
      <c r="R1824" s="11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2">
        <f t="shared" si="168"/>
        <v>116</v>
      </c>
      <c r="P1825" s="13">
        <f t="shared" si="169"/>
        <v>24.575757575757574</v>
      </c>
      <c r="Q1825" s="11" t="str">
        <f t="shared" si="170"/>
        <v>music</v>
      </c>
      <c r="R1825" s="11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2">
        <f t="shared" si="168"/>
        <v>100</v>
      </c>
      <c r="P1826" s="13">
        <f t="shared" si="169"/>
        <v>75.05</v>
      </c>
      <c r="Q1826" s="11" t="str">
        <f t="shared" si="170"/>
        <v>music</v>
      </c>
      <c r="R1826" s="11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2">
        <f t="shared" si="168"/>
        <v>105</v>
      </c>
      <c r="P1827" s="13">
        <f t="shared" si="169"/>
        <v>42.02</v>
      </c>
      <c r="Q1827" s="11" t="str">
        <f t="shared" si="170"/>
        <v>music</v>
      </c>
      <c r="R1827" s="11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2">
        <f t="shared" si="168"/>
        <v>101</v>
      </c>
      <c r="P1828" s="13">
        <f t="shared" si="169"/>
        <v>53.157894736842103</v>
      </c>
      <c r="Q1828" s="11" t="str">
        <f t="shared" si="170"/>
        <v>music</v>
      </c>
      <c r="R1828" s="11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2">
        <f t="shared" si="168"/>
        <v>101</v>
      </c>
      <c r="P1829" s="13">
        <f t="shared" si="169"/>
        <v>83.885416666666671</v>
      </c>
      <c r="Q1829" s="11" t="str">
        <f t="shared" si="170"/>
        <v>music</v>
      </c>
      <c r="R1829" s="11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2">
        <f t="shared" si="168"/>
        <v>100</v>
      </c>
      <c r="P1830" s="13">
        <f t="shared" si="169"/>
        <v>417.33333333333331</v>
      </c>
      <c r="Q1830" s="11" t="str">
        <f t="shared" si="170"/>
        <v>music</v>
      </c>
      <c r="R1830" s="11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2">
        <f t="shared" si="168"/>
        <v>167</v>
      </c>
      <c r="P1831" s="13">
        <f t="shared" si="169"/>
        <v>75.765151515151516</v>
      </c>
      <c r="Q1831" s="11" t="str">
        <f t="shared" si="170"/>
        <v>music</v>
      </c>
      <c r="R1831" s="1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2">
        <f t="shared" si="168"/>
        <v>102</v>
      </c>
      <c r="P1832" s="13">
        <f t="shared" si="169"/>
        <v>67.389380530973455</v>
      </c>
      <c r="Q1832" s="11" t="str">
        <f t="shared" si="170"/>
        <v>music</v>
      </c>
      <c r="R1832" s="11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2">
        <f t="shared" si="168"/>
        <v>103</v>
      </c>
      <c r="P1833" s="13">
        <f t="shared" si="169"/>
        <v>73.571428571428569</v>
      </c>
      <c r="Q1833" s="11" t="str">
        <f t="shared" si="170"/>
        <v>music</v>
      </c>
      <c r="R1833" s="11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2">
        <f t="shared" si="168"/>
        <v>143</v>
      </c>
      <c r="P1834" s="13">
        <f t="shared" si="169"/>
        <v>25</v>
      </c>
      <c r="Q1834" s="11" t="str">
        <f t="shared" si="170"/>
        <v>music</v>
      </c>
      <c r="R1834" s="11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2">
        <f t="shared" si="168"/>
        <v>263</v>
      </c>
      <c r="P1835" s="13">
        <f t="shared" si="169"/>
        <v>42</v>
      </c>
      <c r="Q1835" s="11" t="str">
        <f t="shared" si="170"/>
        <v>music</v>
      </c>
      <c r="R1835" s="11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2">
        <f t="shared" si="168"/>
        <v>118</v>
      </c>
      <c r="P1836" s="13">
        <f t="shared" si="169"/>
        <v>131.16666666666666</v>
      </c>
      <c r="Q1836" s="11" t="str">
        <f t="shared" si="170"/>
        <v>music</v>
      </c>
      <c r="R1836" s="11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2">
        <f t="shared" si="168"/>
        <v>104</v>
      </c>
      <c r="P1837" s="13">
        <f t="shared" si="169"/>
        <v>47.272727272727273</v>
      </c>
      <c r="Q1837" s="11" t="str">
        <f t="shared" si="170"/>
        <v>music</v>
      </c>
      <c r="R1837" s="11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2">
        <f t="shared" si="168"/>
        <v>200</v>
      </c>
      <c r="P1838" s="13">
        <f t="shared" si="169"/>
        <v>182.12727272727273</v>
      </c>
      <c r="Q1838" s="11" t="str">
        <f t="shared" si="170"/>
        <v>music</v>
      </c>
      <c r="R1838" s="11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2">
        <f t="shared" si="168"/>
        <v>307</v>
      </c>
      <c r="P1839" s="13">
        <f t="shared" si="169"/>
        <v>61.366666666666667</v>
      </c>
      <c r="Q1839" s="11" t="str">
        <f t="shared" si="170"/>
        <v>music</v>
      </c>
      <c r="R1839" s="11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2">
        <f t="shared" si="168"/>
        <v>100</v>
      </c>
      <c r="P1840" s="13">
        <f t="shared" si="169"/>
        <v>35.767499999999998</v>
      </c>
      <c r="Q1840" s="11" t="str">
        <f t="shared" si="170"/>
        <v>music</v>
      </c>
      <c r="R1840" s="11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2">
        <f t="shared" si="168"/>
        <v>205</v>
      </c>
      <c r="P1841" s="13">
        <f t="shared" si="169"/>
        <v>45.62222222222222</v>
      </c>
      <c r="Q1841" s="11" t="str">
        <f t="shared" si="170"/>
        <v>music</v>
      </c>
      <c r="R1841" s="1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2">
        <f t="shared" si="168"/>
        <v>109</v>
      </c>
      <c r="P1842" s="13">
        <f t="shared" si="169"/>
        <v>75.384615384615387</v>
      </c>
      <c r="Q1842" s="11" t="str">
        <f t="shared" si="170"/>
        <v>music</v>
      </c>
      <c r="R1842" s="11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2">
        <f t="shared" si="168"/>
        <v>102</v>
      </c>
      <c r="P1843" s="13">
        <f t="shared" si="169"/>
        <v>50.875</v>
      </c>
      <c r="Q1843" s="11" t="str">
        <f t="shared" si="170"/>
        <v>music</v>
      </c>
      <c r="R1843" s="11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2">
        <f t="shared" si="168"/>
        <v>125</v>
      </c>
      <c r="P1844" s="13">
        <f t="shared" si="169"/>
        <v>119.28571428571429</v>
      </c>
      <c r="Q1844" s="11" t="str">
        <f t="shared" si="170"/>
        <v>music</v>
      </c>
      <c r="R1844" s="11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2">
        <f t="shared" si="168"/>
        <v>124</v>
      </c>
      <c r="P1845" s="13">
        <f t="shared" si="169"/>
        <v>92.541865671641801</v>
      </c>
      <c r="Q1845" s="11" t="str">
        <f t="shared" si="170"/>
        <v>music</v>
      </c>
      <c r="R1845" s="11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2">
        <f t="shared" si="168"/>
        <v>101</v>
      </c>
      <c r="P1846" s="13">
        <f t="shared" si="169"/>
        <v>76.05</v>
      </c>
      <c r="Q1846" s="11" t="str">
        <f t="shared" si="170"/>
        <v>music</v>
      </c>
      <c r="R1846" s="11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2">
        <f t="shared" si="168"/>
        <v>100</v>
      </c>
      <c r="P1847" s="13">
        <f t="shared" si="169"/>
        <v>52.631578947368418</v>
      </c>
      <c r="Q1847" s="11" t="str">
        <f t="shared" si="170"/>
        <v>music</v>
      </c>
      <c r="R1847" s="11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2">
        <f t="shared" si="168"/>
        <v>138</v>
      </c>
      <c r="P1848" s="13">
        <f t="shared" si="169"/>
        <v>98.990430622009569</v>
      </c>
      <c r="Q1848" s="11" t="str">
        <f t="shared" si="170"/>
        <v>music</v>
      </c>
      <c r="R1848" s="11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2">
        <f t="shared" si="168"/>
        <v>121</v>
      </c>
      <c r="P1849" s="13">
        <f t="shared" si="169"/>
        <v>79.526315789473685</v>
      </c>
      <c r="Q1849" s="11" t="str">
        <f t="shared" si="170"/>
        <v>music</v>
      </c>
      <c r="R1849" s="11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2">
        <f t="shared" si="168"/>
        <v>107</v>
      </c>
      <c r="P1850" s="13">
        <f t="shared" si="169"/>
        <v>134.20833333333334</v>
      </c>
      <c r="Q1850" s="11" t="str">
        <f t="shared" si="170"/>
        <v>music</v>
      </c>
      <c r="R1850" s="11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2">
        <f t="shared" si="168"/>
        <v>100</v>
      </c>
      <c r="P1851" s="13">
        <f t="shared" si="169"/>
        <v>37.625</v>
      </c>
      <c r="Q1851" s="11" t="str">
        <f t="shared" si="170"/>
        <v>music</v>
      </c>
      <c r="R1851" s="1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2">
        <f t="shared" si="168"/>
        <v>102</v>
      </c>
      <c r="P1852" s="13">
        <f t="shared" si="169"/>
        <v>51.044692737430168</v>
      </c>
      <c r="Q1852" s="11" t="str">
        <f t="shared" si="170"/>
        <v>music</v>
      </c>
      <c r="R1852" s="11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2">
        <f t="shared" si="168"/>
        <v>100</v>
      </c>
      <c r="P1853" s="13">
        <f t="shared" si="169"/>
        <v>50.03846153846154</v>
      </c>
      <c r="Q1853" s="11" t="str">
        <f t="shared" si="170"/>
        <v>music</v>
      </c>
      <c r="R1853" s="11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2">
        <f t="shared" si="168"/>
        <v>117</v>
      </c>
      <c r="P1854" s="13">
        <f t="shared" si="169"/>
        <v>133.93129770992365</v>
      </c>
      <c r="Q1854" s="11" t="str">
        <f t="shared" si="170"/>
        <v>music</v>
      </c>
      <c r="R1854" s="11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2">
        <f t="shared" si="168"/>
        <v>102</v>
      </c>
      <c r="P1855" s="13">
        <f t="shared" si="169"/>
        <v>58.214285714285715</v>
      </c>
      <c r="Q1855" s="11" t="str">
        <f t="shared" si="170"/>
        <v>music</v>
      </c>
      <c r="R1855" s="11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2">
        <f t="shared" si="168"/>
        <v>102</v>
      </c>
      <c r="P1856" s="13">
        <f t="shared" si="169"/>
        <v>88.037643678160919</v>
      </c>
      <c r="Q1856" s="11" t="str">
        <f t="shared" si="170"/>
        <v>music</v>
      </c>
      <c r="R1856" s="11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2">
        <f t="shared" si="168"/>
        <v>154</v>
      </c>
      <c r="P1857" s="13">
        <f t="shared" si="169"/>
        <v>70.576753926701571</v>
      </c>
      <c r="Q1857" s="11" t="str">
        <f t="shared" si="170"/>
        <v>music</v>
      </c>
      <c r="R1857" s="11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2">
        <f t="shared" si="168"/>
        <v>101</v>
      </c>
      <c r="P1858" s="13">
        <f t="shared" si="169"/>
        <v>53.289473684210527</v>
      </c>
      <c r="Q1858" s="11" t="str">
        <f t="shared" si="170"/>
        <v>music</v>
      </c>
      <c r="R1858" s="11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2">
        <f t="shared" ref="O1859:O1922" si="174">ROUND((E:E/D:D)*100,0)</f>
        <v>100</v>
      </c>
      <c r="P1859" s="13">
        <f t="shared" ref="P1859:P1922" si="175">IF(L1859&lt;&gt;0,E1859/L1859,"n/a")</f>
        <v>136.36363636363637</v>
      </c>
      <c r="Q1859" s="11" t="str">
        <f t="shared" ref="Q1859:Q1922" si="176">LEFT(N1859,SEARCH("/",N1859,1)-1)</f>
        <v>music</v>
      </c>
      <c r="R1859" s="11" t="str">
        <f t="shared" ref="R1859:R1922" si="177">RIGHT(N1859,LEN(N1859)-SEARCH("/",N1859))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2">
        <f t="shared" si="174"/>
        <v>109</v>
      </c>
      <c r="P1860" s="13">
        <f t="shared" si="175"/>
        <v>40.547315436241611</v>
      </c>
      <c r="Q1860" s="11" t="str">
        <f t="shared" si="176"/>
        <v>music</v>
      </c>
      <c r="R1860" s="11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2">
        <f t="shared" si="174"/>
        <v>132</v>
      </c>
      <c r="P1861" s="13">
        <f t="shared" si="175"/>
        <v>70.625</v>
      </c>
      <c r="Q1861" s="11" t="str">
        <f t="shared" si="176"/>
        <v>music</v>
      </c>
      <c r="R1861" s="1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2">
        <f t="shared" si="174"/>
        <v>133</v>
      </c>
      <c r="P1862" s="13">
        <f t="shared" si="175"/>
        <v>52.684210526315788</v>
      </c>
      <c r="Q1862" s="11" t="str">
        <f t="shared" si="176"/>
        <v>music</v>
      </c>
      <c r="R1862" s="11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2">
        <f t="shared" si="174"/>
        <v>0</v>
      </c>
      <c r="P1863" s="13" t="str">
        <f t="shared" si="175"/>
        <v>n/a</v>
      </c>
      <c r="Q1863" s="11" t="str">
        <f t="shared" si="176"/>
        <v>games</v>
      </c>
      <c r="R1863" s="11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2">
        <f t="shared" si="174"/>
        <v>8</v>
      </c>
      <c r="P1864" s="13">
        <f t="shared" si="175"/>
        <v>90.9375</v>
      </c>
      <c r="Q1864" s="11" t="str">
        <f t="shared" si="176"/>
        <v>games</v>
      </c>
      <c r="R1864" s="11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2">
        <f t="shared" si="174"/>
        <v>0</v>
      </c>
      <c r="P1865" s="13">
        <f t="shared" si="175"/>
        <v>5</v>
      </c>
      <c r="Q1865" s="11" t="str">
        <f t="shared" si="176"/>
        <v>games</v>
      </c>
      <c r="R1865" s="11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2">
        <f t="shared" si="174"/>
        <v>43</v>
      </c>
      <c r="P1866" s="13">
        <f t="shared" si="175"/>
        <v>58.083333333333336</v>
      </c>
      <c r="Q1866" s="11" t="str">
        <f t="shared" si="176"/>
        <v>games</v>
      </c>
      <c r="R1866" s="11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2">
        <f t="shared" si="174"/>
        <v>0</v>
      </c>
      <c r="P1867" s="13">
        <f t="shared" si="175"/>
        <v>2</v>
      </c>
      <c r="Q1867" s="11" t="str">
        <f t="shared" si="176"/>
        <v>games</v>
      </c>
      <c r="R1867" s="11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2">
        <f t="shared" si="174"/>
        <v>1</v>
      </c>
      <c r="P1868" s="13">
        <f t="shared" si="175"/>
        <v>62.5</v>
      </c>
      <c r="Q1868" s="11" t="str">
        <f t="shared" si="176"/>
        <v>games</v>
      </c>
      <c r="R1868" s="11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2">
        <f t="shared" si="174"/>
        <v>0</v>
      </c>
      <c r="P1869" s="13">
        <f t="shared" si="175"/>
        <v>10</v>
      </c>
      <c r="Q1869" s="11" t="str">
        <f t="shared" si="176"/>
        <v>games</v>
      </c>
      <c r="R1869" s="11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2">
        <f t="shared" si="174"/>
        <v>5</v>
      </c>
      <c r="P1870" s="13">
        <f t="shared" si="175"/>
        <v>71.588235294117652</v>
      </c>
      <c r="Q1870" s="11" t="str">
        <f t="shared" si="176"/>
        <v>games</v>
      </c>
      <c r="R1870" s="11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2">
        <f t="shared" si="174"/>
        <v>0</v>
      </c>
      <c r="P1871" s="13" t="str">
        <f t="shared" si="175"/>
        <v>n/a</v>
      </c>
      <c r="Q1871" s="11" t="str">
        <f t="shared" si="176"/>
        <v>games</v>
      </c>
      <c r="R1871" s="1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2">
        <f t="shared" si="174"/>
        <v>10</v>
      </c>
      <c r="P1872" s="13">
        <f t="shared" si="175"/>
        <v>32.81818181818182</v>
      </c>
      <c r="Q1872" s="11" t="str">
        <f t="shared" si="176"/>
        <v>games</v>
      </c>
      <c r="R1872" s="11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2">
        <f t="shared" si="174"/>
        <v>72</v>
      </c>
      <c r="P1873" s="13">
        <f t="shared" si="175"/>
        <v>49.11578947368421</v>
      </c>
      <c r="Q1873" s="11" t="str">
        <f t="shared" si="176"/>
        <v>games</v>
      </c>
      <c r="R1873" s="11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2">
        <f t="shared" si="174"/>
        <v>1</v>
      </c>
      <c r="P1874" s="13">
        <f t="shared" si="175"/>
        <v>16.307692307692307</v>
      </c>
      <c r="Q1874" s="11" t="str">
        <f t="shared" si="176"/>
        <v>games</v>
      </c>
      <c r="R1874" s="11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2">
        <f t="shared" si="174"/>
        <v>0</v>
      </c>
      <c r="P1875" s="13">
        <f t="shared" si="175"/>
        <v>18</v>
      </c>
      <c r="Q1875" s="11" t="str">
        <f t="shared" si="176"/>
        <v>games</v>
      </c>
      <c r="R1875" s="11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2">
        <f t="shared" si="174"/>
        <v>0</v>
      </c>
      <c r="P1876" s="13">
        <f t="shared" si="175"/>
        <v>13</v>
      </c>
      <c r="Q1876" s="11" t="str">
        <f t="shared" si="176"/>
        <v>games</v>
      </c>
      <c r="R1876" s="11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2">
        <f t="shared" si="174"/>
        <v>1</v>
      </c>
      <c r="P1877" s="13">
        <f t="shared" si="175"/>
        <v>17</v>
      </c>
      <c r="Q1877" s="11" t="str">
        <f t="shared" si="176"/>
        <v>games</v>
      </c>
      <c r="R1877" s="11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2">
        <f t="shared" si="174"/>
        <v>0</v>
      </c>
      <c r="P1878" s="13" t="str">
        <f t="shared" si="175"/>
        <v>n/a</v>
      </c>
      <c r="Q1878" s="11" t="str">
        <f t="shared" si="176"/>
        <v>games</v>
      </c>
      <c r="R1878" s="11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2">
        <f t="shared" si="174"/>
        <v>0</v>
      </c>
      <c r="P1879" s="13" t="str">
        <f t="shared" si="175"/>
        <v>n/a</v>
      </c>
      <c r="Q1879" s="11" t="str">
        <f t="shared" si="176"/>
        <v>games</v>
      </c>
      <c r="R1879" s="11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2">
        <f t="shared" si="174"/>
        <v>0</v>
      </c>
      <c r="P1880" s="13" t="str">
        <f t="shared" si="175"/>
        <v>n/a</v>
      </c>
      <c r="Q1880" s="11" t="str">
        <f t="shared" si="176"/>
        <v>games</v>
      </c>
      <c r="R1880" s="11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2">
        <f t="shared" si="174"/>
        <v>0</v>
      </c>
      <c r="P1881" s="13">
        <f t="shared" si="175"/>
        <v>3</v>
      </c>
      <c r="Q1881" s="11" t="str">
        <f t="shared" si="176"/>
        <v>games</v>
      </c>
      <c r="R1881" s="1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2">
        <f t="shared" si="174"/>
        <v>20</v>
      </c>
      <c r="P1882" s="13">
        <f t="shared" si="175"/>
        <v>41.833333333333336</v>
      </c>
      <c r="Q1882" s="11" t="str">
        <f t="shared" si="176"/>
        <v>games</v>
      </c>
      <c r="R1882" s="11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2">
        <f t="shared" si="174"/>
        <v>173</v>
      </c>
      <c r="P1883" s="13">
        <f t="shared" si="175"/>
        <v>49.338428571428572</v>
      </c>
      <c r="Q1883" s="11" t="str">
        <f t="shared" si="176"/>
        <v>music</v>
      </c>
      <c r="R1883" s="11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2">
        <f t="shared" si="174"/>
        <v>101</v>
      </c>
      <c r="P1884" s="13">
        <f t="shared" si="175"/>
        <v>41.728395061728392</v>
      </c>
      <c r="Q1884" s="11" t="str">
        <f t="shared" si="176"/>
        <v>music</v>
      </c>
      <c r="R1884" s="11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2">
        <f t="shared" si="174"/>
        <v>105</v>
      </c>
      <c r="P1885" s="13">
        <f t="shared" si="175"/>
        <v>32.71875</v>
      </c>
      <c r="Q1885" s="11" t="str">
        <f t="shared" si="176"/>
        <v>music</v>
      </c>
      <c r="R1885" s="11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2">
        <f t="shared" si="174"/>
        <v>135</v>
      </c>
      <c r="P1886" s="13">
        <f t="shared" si="175"/>
        <v>51.96153846153846</v>
      </c>
      <c r="Q1886" s="11" t="str">
        <f t="shared" si="176"/>
        <v>music</v>
      </c>
      <c r="R1886" s="11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2">
        <f t="shared" si="174"/>
        <v>116</v>
      </c>
      <c r="P1887" s="13">
        <f t="shared" si="175"/>
        <v>50.685714285714283</v>
      </c>
      <c r="Q1887" s="11" t="str">
        <f t="shared" si="176"/>
        <v>music</v>
      </c>
      <c r="R1887" s="11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2">
        <f t="shared" si="174"/>
        <v>102</v>
      </c>
      <c r="P1888" s="13">
        <f t="shared" si="175"/>
        <v>42.241379310344826</v>
      </c>
      <c r="Q1888" s="11" t="str">
        <f t="shared" si="176"/>
        <v>music</v>
      </c>
      <c r="R1888" s="11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2">
        <f t="shared" si="174"/>
        <v>111</v>
      </c>
      <c r="P1889" s="13">
        <f t="shared" si="175"/>
        <v>416.875</v>
      </c>
      <c r="Q1889" s="11" t="str">
        <f t="shared" si="176"/>
        <v>music</v>
      </c>
      <c r="R1889" s="11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2">
        <f t="shared" si="174"/>
        <v>166</v>
      </c>
      <c r="P1890" s="13">
        <f t="shared" si="175"/>
        <v>46.651685393258425</v>
      </c>
      <c r="Q1890" s="11" t="str">
        <f t="shared" si="176"/>
        <v>music</v>
      </c>
      <c r="R1890" s="11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2">
        <f t="shared" si="174"/>
        <v>107</v>
      </c>
      <c r="P1891" s="13">
        <f t="shared" si="175"/>
        <v>48.454545454545453</v>
      </c>
      <c r="Q1891" s="11" t="str">
        <f t="shared" si="176"/>
        <v>music</v>
      </c>
      <c r="R1891" s="1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2">
        <f t="shared" si="174"/>
        <v>145</v>
      </c>
      <c r="P1892" s="13">
        <f t="shared" si="175"/>
        <v>70.5289837398374</v>
      </c>
      <c r="Q1892" s="11" t="str">
        <f t="shared" si="176"/>
        <v>music</v>
      </c>
      <c r="R1892" s="11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2">
        <f t="shared" si="174"/>
        <v>106</v>
      </c>
      <c r="P1893" s="13">
        <f t="shared" si="175"/>
        <v>87.958333333333329</v>
      </c>
      <c r="Q1893" s="11" t="str">
        <f t="shared" si="176"/>
        <v>music</v>
      </c>
      <c r="R1893" s="11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2">
        <f t="shared" si="174"/>
        <v>137</v>
      </c>
      <c r="P1894" s="13">
        <f t="shared" si="175"/>
        <v>26.26923076923077</v>
      </c>
      <c r="Q1894" s="11" t="str">
        <f t="shared" si="176"/>
        <v>music</v>
      </c>
      <c r="R1894" s="11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2">
        <f t="shared" si="174"/>
        <v>104</v>
      </c>
      <c r="P1895" s="13">
        <f t="shared" si="175"/>
        <v>57.777777777777779</v>
      </c>
      <c r="Q1895" s="11" t="str">
        <f t="shared" si="176"/>
        <v>music</v>
      </c>
      <c r="R1895" s="11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2">
        <f t="shared" si="174"/>
        <v>115</v>
      </c>
      <c r="P1896" s="13">
        <f t="shared" si="175"/>
        <v>57.25</v>
      </c>
      <c r="Q1896" s="11" t="str">
        <f t="shared" si="176"/>
        <v>music</v>
      </c>
      <c r="R1896" s="11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2">
        <f t="shared" si="174"/>
        <v>102</v>
      </c>
      <c r="P1897" s="13">
        <f t="shared" si="175"/>
        <v>196.34042553191489</v>
      </c>
      <c r="Q1897" s="11" t="str">
        <f t="shared" si="176"/>
        <v>music</v>
      </c>
      <c r="R1897" s="11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2">
        <f t="shared" si="174"/>
        <v>124</v>
      </c>
      <c r="P1898" s="13">
        <f t="shared" si="175"/>
        <v>43</v>
      </c>
      <c r="Q1898" s="11" t="str">
        <f t="shared" si="176"/>
        <v>music</v>
      </c>
      <c r="R1898" s="11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2">
        <f t="shared" si="174"/>
        <v>102</v>
      </c>
      <c r="P1899" s="13">
        <f t="shared" si="175"/>
        <v>35.551912568306008</v>
      </c>
      <c r="Q1899" s="11" t="str">
        <f t="shared" si="176"/>
        <v>music</v>
      </c>
      <c r="R1899" s="11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2">
        <f t="shared" si="174"/>
        <v>145</v>
      </c>
      <c r="P1900" s="13">
        <f t="shared" si="175"/>
        <v>68.80952380952381</v>
      </c>
      <c r="Q1900" s="11" t="str">
        <f t="shared" si="176"/>
        <v>music</v>
      </c>
      <c r="R1900" s="11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2">
        <f t="shared" si="174"/>
        <v>133</v>
      </c>
      <c r="P1901" s="13">
        <f t="shared" si="175"/>
        <v>28.571428571428573</v>
      </c>
      <c r="Q1901" s="11" t="str">
        <f t="shared" si="176"/>
        <v>music</v>
      </c>
      <c r="R1901" s="1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2">
        <f t="shared" si="174"/>
        <v>109</v>
      </c>
      <c r="P1902" s="13">
        <f t="shared" si="175"/>
        <v>50.631666666666668</v>
      </c>
      <c r="Q1902" s="11" t="str">
        <f t="shared" si="176"/>
        <v>music</v>
      </c>
      <c r="R1902" s="11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2">
        <f t="shared" si="174"/>
        <v>3</v>
      </c>
      <c r="P1903" s="13">
        <f t="shared" si="175"/>
        <v>106.8</v>
      </c>
      <c r="Q1903" s="11" t="str">
        <f t="shared" si="176"/>
        <v>technology</v>
      </c>
      <c r="R1903" s="11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2">
        <f t="shared" si="174"/>
        <v>1</v>
      </c>
      <c r="P1904" s="13">
        <f t="shared" si="175"/>
        <v>4</v>
      </c>
      <c r="Q1904" s="11" t="str">
        <f t="shared" si="176"/>
        <v>technology</v>
      </c>
      <c r="R1904" s="11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2">
        <f t="shared" si="174"/>
        <v>47</v>
      </c>
      <c r="P1905" s="13">
        <f t="shared" si="175"/>
        <v>34.097560975609753</v>
      </c>
      <c r="Q1905" s="11" t="str">
        <f t="shared" si="176"/>
        <v>technology</v>
      </c>
      <c r="R1905" s="11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2">
        <f t="shared" si="174"/>
        <v>0</v>
      </c>
      <c r="P1906" s="13">
        <f t="shared" si="175"/>
        <v>25</v>
      </c>
      <c r="Q1906" s="11" t="str">
        <f t="shared" si="176"/>
        <v>technology</v>
      </c>
      <c r="R1906" s="11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2">
        <f t="shared" si="174"/>
        <v>0</v>
      </c>
      <c r="P1907" s="13">
        <f t="shared" si="175"/>
        <v>10.5</v>
      </c>
      <c r="Q1907" s="11" t="str">
        <f t="shared" si="176"/>
        <v>technology</v>
      </c>
      <c r="R1907" s="11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2">
        <f t="shared" si="174"/>
        <v>43</v>
      </c>
      <c r="P1908" s="13">
        <f t="shared" si="175"/>
        <v>215.95959595959596</v>
      </c>
      <c r="Q1908" s="11" t="str">
        <f t="shared" si="176"/>
        <v>technology</v>
      </c>
      <c r="R1908" s="11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2">
        <f t="shared" si="174"/>
        <v>0</v>
      </c>
      <c r="P1909" s="13">
        <f t="shared" si="175"/>
        <v>21.25</v>
      </c>
      <c r="Q1909" s="11" t="str">
        <f t="shared" si="176"/>
        <v>technology</v>
      </c>
      <c r="R1909" s="11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2">
        <f t="shared" si="174"/>
        <v>2</v>
      </c>
      <c r="P1910" s="13">
        <f t="shared" si="175"/>
        <v>108.25</v>
      </c>
      <c r="Q1910" s="11" t="str">
        <f t="shared" si="176"/>
        <v>technology</v>
      </c>
      <c r="R1910" s="11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2">
        <f t="shared" si="174"/>
        <v>14</v>
      </c>
      <c r="P1911" s="13">
        <f t="shared" si="175"/>
        <v>129.97368421052633</v>
      </c>
      <c r="Q1911" s="11" t="str">
        <f t="shared" si="176"/>
        <v>technology</v>
      </c>
      <c r="R1911" s="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2">
        <f t="shared" si="174"/>
        <v>39</v>
      </c>
      <c r="P1912" s="13">
        <f t="shared" si="175"/>
        <v>117.49473684210527</v>
      </c>
      <c r="Q1912" s="11" t="str">
        <f t="shared" si="176"/>
        <v>technology</v>
      </c>
      <c r="R1912" s="11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2">
        <f t="shared" si="174"/>
        <v>0</v>
      </c>
      <c r="P1913" s="13">
        <f t="shared" si="175"/>
        <v>10</v>
      </c>
      <c r="Q1913" s="11" t="str">
        <f t="shared" si="176"/>
        <v>technology</v>
      </c>
      <c r="R1913" s="11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2">
        <f t="shared" si="174"/>
        <v>59</v>
      </c>
      <c r="P1914" s="13">
        <f t="shared" si="175"/>
        <v>70.595238095238102</v>
      </c>
      <c r="Q1914" s="11" t="str">
        <f t="shared" si="176"/>
        <v>technology</v>
      </c>
      <c r="R1914" s="11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2">
        <f t="shared" si="174"/>
        <v>1</v>
      </c>
      <c r="P1915" s="13">
        <f t="shared" si="175"/>
        <v>24.5</v>
      </c>
      <c r="Q1915" s="11" t="str">
        <f t="shared" si="176"/>
        <v>technology</v>
      </c>
      <c r="R1915" s="11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2">
        <f t="shared" si="174"/>
        <v>9</v>
      </c>
      <c r="P1916" s="13">
        <f t="shared" si="175"/>
        <v>30</v>
      </c>
      <c r="Q1916" s="11" t="str">
        <f t="shared" si="176"/>
        <v>technology</v>
      </c>
      <c r="R1916" s="11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2">
        <f t="shared" si="174"/>
        <v>2</v>
      </c>
      <c r="P1917" s="13">
        <f t="shared" si="175"/>
        <v>2</v>
      </c>
      <c r="Q1917" s="11" t="str">
        <f t="shared" si="176"/>
        <v>technology</v>
      </c>
      <c r="R1917" s="11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2">
        <f t="shared" si="174"/>
        <v>1</v>
      </c>
      <c r="P1918" s="13">
        <f t="shared" si="175"/>
        <v>17</v>
      </c>
      <c r="Q1918" s="11" t="str">
        <f t="shared" si="176"/>
        <v>technology</v>
      </c>
      <c r="R1918" s="11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2">
        <f t="shared" si="174"/>
        <v>53</v>
      </c>
      <c r="P1919" s="13">
        <f t="shared" si="175"/>
        <v>2928.9285714285716</v>
      </c>
      <c r="Q1919" s="11" t="str">
        <f t="shared" si="176"/>
        <v>technology</v>
      </c>
      <c r="R1919" s="11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2">
        <f t="shared" si="174"/>
        <v>1</v>
      </c>
      <c r="P1920" s="13">
        <f t="shared" si="175"/>
        <v>28.888888888888889</v>
      </c>
      <c r="Q1920" s="11" t="str">
        <f t="shared" si="176"/>
        <v>technology</v>
      </c>
      <c r="R1920" s="11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2">
        <f t="shared" si="174"/>
        <v>47</v>
      </c>
      <c r="P1921" s="13">
        <f t="shared" si="175"/>
        <v>29.625</v>
      </c>
      <c r="Q1921" s="11" t="str">
        <f t="shared" si="176"/>
        <v>technology</v>
      </c>
      <c r="R1921" s="1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2">
        <f t="shared" si="174"/>
        <v>43</v>
      </c>
      <c r="P1922" s="13">
        <f t="shared" si="175"/>
        <v>40.980952380952381</v>
      </c>
      <c r="Q1922" s="11" t="str">
        <f t="shared" si="176"/>
        <v>technology</v>
      </c>
      <c r="R1922" s="11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2">
        <f t="shared" ref="O1923:O1986" si="180">ROUND((E:E/D:D)*100,0)</f>
        <v>137</v>
      </c>
      <c r="P1923" s="13">
        <f t="shared" ref="P1923:P1986" si="181">IF(L1923&lt;&gt;0,E1923/L1923,"n/a")</f>
        <v>54</v>
      </c>
      <c r="Q1923" s="11" t="str">
        <f t="shared" ref="Q1923:Q1986" si="182">LEFT(N1923,SEARCH("/",N1923,1)-1)</f>
        <v>music</v>
      </c>
      <c r="R1923" s="11" t="str">
        <f t="shared" ref="R1923:R1986" si="183">RIGHT(N1923,LEN(N1923)-SEARCH("/",N1923))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2">
        <f t="shared" si="180"/>
        <v>116</v>
      </c>
      <c r="P1924" s="13">
        <f t="shared" si="181"/>
        <v>36.109375</v>
      </c>
      <c r="Q1924" s="11" t="str">
        <f t="shared" si="182"/>
        <v>music</v>
      </c>
      <c r="R1924" s="11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2">
        <f t="shared" si="180"/>
        <v>241</v>
      </c>
      <c r="P1925" s="13">
        <f t="shared" si="181"/>
        <v>23.153846153846153</v>
      </c>
      <c r="Q1925" s="11" t="str">
        <f t="shared" si="182"/>
        <v>music</v>
      </c>
      <c r="R1925" s="11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2">
        <f t="shared" si="180"/>
        <v>114</v>
      </c>
      <c r="P1926" s="13">
        <f t="shared" si="181"/>
        <v>104</v>
      </c>
      <c r="Q1926" s="11" t="str">
        <f t="shared" si="182"/>
        <v>music</v>
      </c>
      <c r="R1926" s="11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2">
        <f t="shared" si="180"/>
        <v>110</v>
      </c>
      <c r="P1927" s="13">
        <f t="shared" si="181"/>
        <v>31.826923076923077</v>
      </c>
      <c r="Q1927" s="11" t="str">
        <f t="shared" si="182"/>
        <v>music</v>
      </c>
      <c r="R1927" s="11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2">
        <f t="shared" si="180"/>
        <v>195</v>
      </c>
      <c r="P1928" s="13">
        <f t="shared" si="181"/>
        <v>27.3896261682243</v>
      </c>
      <c r="Q1928" s="11" t="str">
        <f t="shared" si="182"/>
        <v>music</v>
      </c>
      <c r="R1928" s="11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2">
        <f t="shared" si="180"/>
        <v>103</v>
      </c>
      <c r="P1929" s="13">
        <f t="shared" si="181"/>
        <v>56.363636363636367</v>
      </c>
      <c r="Q1929" s="11" t="str">
        <f t="shared" si="182"/>
        <v>music</v>
      </c>
      <c r="R1929" s="11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2">
        <f t="shared" si="180"/>
        <v>103</v>
      </c>
      <c r="P1930" s="13">
        <f t="shared" si="181"/>
        <v>77.352941176470594</v>
      </c>
      <c r="Q1930" s="11" t="str">
        <f t="shared" si="182"/>
        <v>music</v>
      </c>
      <c r="R1930" s="11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2">
        <f t="shared" si="180"/>
        <v>100</v>
      </c>
      <c r="P1931" s="13">
        <f t="shared" si="181"/>
        <v>42.8</v>
      </c>
      <c r="Q1931" s="11" t="str">
        <f t="shared" si="182"/>
        <v>music</v>
      </c>
      <c r="R1931" s="1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2">
        <f t="shared" si="180"/>
        <v>127</v>
      </c>
      <c r="P1932" s="13">
        <f t="shared" si="181"/>
        <v>48.846153846153847</v>
      </c>
      <c r="Q1932" s="11" t="str">
        <f t="shared" si="182"/>
        <v>music</v>
      </c>
      <c r="R1932" s="11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2">
        <f t="shared" si="180"/>
        <v>121</v>
      </c>
      <c r="P1933" s="13">
        <f t="shared" si="181"/>
        <v>48.240400000000001</v>
      </c>
      <c r="Q1933" s="11" t="str">
        <f t="shared" si="182"/>
        <v>music</v>
      </c>
      <c r="R1933" s="11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2">
        <f t="shared" si="180"/>
        <v>107</v>
      </c>
      <c r="P1934" s="13">
        <f t="shared" si="181"/>
        <v>70.212500000000006</v>
      </c>
      <c r="Q1934" s="11" t="str">
        <f t="shared" si="182"/>
        <v>music</v>
      </c>
      <c r="R1934" s="11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2">
        <f t="shared" si="180"/>
        <v>172</v>
      </c>
      <c r="P1935" s="13">
        <f t="shared" si="181"/>
        <v>94.054545454545448</v>
      </c>
      <c r="Q1935" s="11" t="str">
        <f t="shared" si="182"/>
        <v>music</v>
      </c>
      <c r="R1935" s="11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2">
        <f t="shared" si="180"/>
        <v>124</v>
      </c>
      <c r="P1936" s="13">
        <f t="shared" si="181"/>
        <v>80.272727272727266</v>
      </c>
      <c r="Q1936" s="11" t="str">
        <f t="shared" si="182"/>
        <v>music</v>
      </c>
      <c r="R1936" s="11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2">
        <f t="shared" si="180"/>
        <v>108</v>
      </c>
      <c r="P1937" s="13">
        <f t="shared" si="181"/>
        <v>54.2</v>
      </c>
      <c r="Q1937" s="11" t="str">
        <f t="shared" si="182"/>
        <v>music</v>
      </c>
      <c r="R1937" s="11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2">
        <f t="shared" si="180"/>
        <v>117</v>
      </c>
      <c r="P1938" s="13">
        <f t="shared" si="181"/>
        <v>60.26903448275862</v>
      </c>
      <c r="Q1938" s="11" t="str">
        <f t="shared" si="182"/>
        <v>music</v>
      </c>
      <c r="R1938" s="11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2">
        <f t="shared" si="180"/>
        <v>187</v>
      </c>
      <c r="P1939" s="13">
        <f t="shared" si="181"/>
        <v>38.740344827586206</v>
      </c>
      <c r="Q1939" s="11" t="str">
        <f t="shared" si="182"/>
        <v>music</v>
      </c>
      <c r="R1939" s="11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2">
        <f t="shared" si="180"/>
        <v>116</v>
      </c>
      <c r="P1940" s="13">
        <f t="shared" si="181"/>
        <v>152.54385964912279</v>
      </c>
      <c r="Q1940" s="11" t="str">
        <f t="shared" si="182"/>
        <v>music</v>
      </c>
      <c r="R1940" s="11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2">
        <f t="shared" si="180"/>
        <v>111</v>
      </c>
      <c r="P1941" s="13">
        <f t="shared" si="181"/>
        <v>115.3125</v>
      </c>
      <c r="Q1941" s="11" t="str">
        <f t="shared" si="182"/>
        <v>music</v>
      </c>
      <c r="R1941" s="1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2">
        <f t="shared" si="180"/>
        <v>171</v>
      </c>
      <c r="P1942" s="13">
        <f t="shared" si="181"/>
        <v>35.838709677419352</v>
      </c>
      <c r="Q1942" s="11" t="str">
        <f t="shared" si="182"/>
        <v>music</v>
      </c>
      <c r="R1942" s="11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2">
        <f t="shared" si="180"/>
        <v>126</v>
      </c>
      <c r="P1943" s="13">
        <f t="shared" si="181"/>
        <v>64.570118779438872</v>
      </c>
      <c r="Q1943" s="11" t="str">
        <f t="shared" si="182"/>
        <v>technology</v>
      </c>
      <c r="R1943" s="11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2">
        <f t="shared" si="180"/>
        <v>138</v>
      </c>
      <c r="P1944" s="13">
        <f t="shared" si="181"/>
        <v>87.436000000000007</v>
      </c>
      <c r="Q1944" s="11" t="str">
        <f t="shared" si="182"/>
        <v>technology</v>
      </c>
      <c r="R1944" s="11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2">
        <f t="shared" si="180"/>
        <v>1705</v>
      </c>
      <c r="P1945" s="13">
        <f t="shared" si="181"/>
        <v>68.815577078288939</v>
      </c>
      <c r="Q1945" s="11" t="str">
        <f t="shared" si="182"/>
        <v>technology</v>
      </c>
      <c r="R1945" s="11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2">
        <f t="shared" si="180"/>
        <v>788</v>
      </c>
      <c r="P1946" s="13">
        <f t="shared" si="181"/>
        <v>176.200223588597</v>
      </c>
      <c r="Q1946" s="11" t="str">
        <f t="shared" si="182"/>
        <v>technology</v>
      </c>
      <c r="R1946" s="11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2">
        <f t="shared" si="180"/>
        <v>348</v>
      </c>
      <c r="P1947" s="13">
        <f t="shared" si="181"/>
        <v>511.79117647058825</v>
      </c>
      <c r="Q1947" s="11" t="str">
        <f t="shared" si="182"/>
        <v>technology</v>
      </c>
      <c r="R1947" s="11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2">
        <f t="shared" si="180"/>
        <v>150</v>
      </c>
      <c r="P1948" s="13">
        <f t="shared" si="181"/>
        <v>160.44285714285715</v>
      </c>
      <c r="Q1948" s="11" t="str">
        <f t="shared" si="182"/>
        <v>technology</v>
      </c>
      <c r="R1948" s="11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2">
        <f t="shared" si="180"/>
        <v>101</v>
      </c>
      <c r="P1949" s="13">
        <f t="shared" si="181"/>
        <v>35.003043478260871</v>
      </c>
      <c r="Q1949" s="11" t="str">
        <f t="shared" si="182"/>
        <v>technology</v>
      </c>
      <c r="R1949" s="11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2">
        <f t="shared" si="180"/>
        <v>800</v>
      </c>
      <c r="P1950" s="13">
        <f t="shared" si="181"/>
        <v>188.50671378091872</v>
      </c>
      <c r="Q1950" s="11" t="str">
        <f t="shared" si="182"/>
        <v>technology</v>
      </c>
      <c r="R1950" s="11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2">
        <f t="shared" si="180"/>
        <v>106</v>
      </c>
      <c r="P1951" s="13">
        <f t="shared" si="181"/>
        <v>56.204984093319197</v>
      </c>
      <c r="Q1951" s="11" t="str">
        <f t="shared" si="182"/>
        <v>technology</v>
      </c>
      <c r="R1951" s="1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2">
        <f t="shared" si="180"/>
        <v>201</v>
      </c>
      <c r="P1952" s="13">
        <f t="shared" si="181"/>
        <v>51.3054157782516</v>
      </c>
      <c r="Q1952" s="11" t="str">
        <f t="shared" si="182"/>
        <v>technology</v>
      </c>
      <c r="R1952" s="11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2">
        <f t="shared" si="180"/>
        <v>212</v>
      </c>
      <c r="P1953" s="13">
        <f t="shared" si="181"/>
        <v>127.36450839328538</v>
      </c>
      <c r="Q1953" s="11" t="str">
        <f t="shared" si="182"/>
        <v>technology</v>
      </c>
      <c r="R1953" s="11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2">
        <f t="shared" si="180"/>
        <v>198</v>
      </c>
      <c r="P1954" s="13">
        <f t="shared" si="181"/>
        <v>101.85532258064516</v>
      </c>
      <c r="Q1954" s="11" t="str">
        <f t="shared" si="182"/>
        <v>technology</v>
      </c>
      <c r="R1954" s="11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2">
        <f t="shared" si="180"/>
        <v>226</v>
      </c>
      <c r="P1955" s="13">
        <f t="shared" si="181"/>
        <v>230.55782312925169</v>
      </c>
      <c r="Q1955" s="11" t="str">
        <f t="shared" si="182"/>
        <v>technology</v>
      </c>
      <c r="R1955" s="11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2">
        <f t="shared" si="180"/>
        <v>699</v>
      </c>
      <c r="P1956" s="13">
        <f t="shared" si="181"/>
        <v>842.10602409638557</v>
      </c>
      <c r="Q1956" s="11" t="str">
        <f t="shared" si="182"/>
        <v>technology</v>
      </c>
      <c r="R1956" s="11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2">
        <f t="shared" si="180"/>
        <v>399</v>
      </c>
      <c r="P1957" s="13">
        <f t="shared" si="181"/>
        <v>577.27593103448271</v>
      </c>
      <c r="Q1957" s="11" t="str">
        <f t="shared" si="182"/>
        <v>technology</v>
      </c>
      <c r="R1957" s="11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2">
        <f t="shared" si="180"/>
        <v>294</v>
      </c>
      <c r="P1958" s="13">
        <f t="shared" si="181"/>
        <v>483.34246575342468</v>
      </c>
      <c r="Q1958" s="11" t="str">
        <f t="shared" si="182"/>
        <v>technology</v>
      </c>
      <c r="R1958" s="11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2">
        <f t="shared" si="180"/>
        <v>168</v>
      </c>
      <c r="P1959" s="13">
        <f t="shared" si="181"/>
        <v>76.138500000000008</v>
      </c>
      <c r="Q1959" s="11" t="str">
        <f t="shared" si="182"/>
        <v>technology</v>
      </c>
      <c r="R1959" s="11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2">
        <f t="shared" si="180"/>
        <v>1436</v>
      </c>
      <c r="P1960" s="13">
        <f t="shared" si="181"/>
        <v>74.107684365781708</v>
      </c>
      <c r="Q1960" s="11" t="str">
        <f t="shared" si="182"/>
        <v>technology</v>
      </c>
      <c r="R1960" s="11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2">
        <f t="shared" si="180"/>
        <v>157</v>
      </c>
      <c r="P1961" s="13">
        <f t="shared" si="181"/>
        <v>36.965660377358489</v>
      </c>
      <c r="Q1961" s="11" t="str">
        <f t="shared" si="182"/>
        <v>technology</v>
      </c>
      <c r="R1961" s="1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2">
        <f t="shared" si="180"/>
        <v>118</v>
      </c>
      <c r="P1962" s="13">
        <f t="shared" si="181"/>
        <v>2500.969696969697</v>
      </c>
      <c r="Q1962" s="11" t="str">
        <f t="shared" si="182"/>
        <v>technology</v>
      </c>
      <c r="R1962" s="11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2">
        <f t="shared" si="180"/>
        <v>1105</v>
      </c>
      <c r="P1963" s="13">
        <f t="shared" si="181"/>
        <v>67.690214329454989</v>
      </c>
      <c r="Q1963" s="11" t="str">
        <f t="shared" si="182"/>
        <v>technology</v>
      </c>
      <c r="R1963" s="11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2">
        <f t="shared" si="180"/>
        <v>193</v>
      </c>
      <c r="P1964" s="13">
        <f t="shared" si="181"/>
        <v>63.04738562091503</v>
      </c>
      <c r="Q1964" s="11" t="str">
        <f t="shared" si="182"/>
        <v>technology</v>
      </c>
      <c r="R1964" s="11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2">
        <f t="shared" si="180"/>
        <v>127</v>
      </c>
      <c r="P1965" s="13">
        <f t="shared" si="181"/>
        <v>117.6</v>
      </c>
      <c r="Q1965" s="11" t="str">
        <f t="shared" si="182"/>
        <v>technology</v>
      </c>
      <c r="R1965" s="11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2">
        <f t="shared" si="180"/>
        <v>260</v>
      </c>
      <c r="P1966" s="13">
        <f t="shared" si="181"/>
        <v>180.75185011709601</v>
      </c>
      <c r="Q1966" s="11" t="str">
        <f t="shared" si="182"/>
        <v>technology</v>
      </c>
      <c r="R1966" s="11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2">
        <f t="shared" si="180"/>
        <v>262</v>
      </c>
      <c r="P1967" s="13">
        <f t="shared" si="181"/>
        <v>127.32038834951456</v>
      </c>
      <c r="Q1967" s="11" t="str">
        <f t="shared" si="182"/>
        <v>technology</v>
      </c>
      <c r="R1967" s="11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2">
        <f t="shared" si="180"/>
        <v>207</v>
      </c>
      <c r="P1968" s="13">
        <f t="shared" si="181"/>
        <v>136.6444745538665</v>
      </c>
      <c r="Q1968" s="11" t="str">
        <f t="shared" si="182"/>
        <v>technology</v>
      </c>
      <c r="R1968" s="11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2">
        <f t="shared" si="180"/>
        <v>370</v>
      </c>
      <c r="P1969" s="13">
        <f t="shared" si="181"/>
        <v>182.78024691358024</v>
      </c>
      <c r="Q1969" s="11" t="str">
        <f t="shared" si="182"/>
        <v>technology</v>
      </c>
      <c r="R1969" s="11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2">
        <f t="shared" si="180"/>
        <v>285</v>
      </c>
      <c r="P1970" s="13">
        <f t="shared" si="181"/>
        <v>279.37843137254902</v>
      </c>
      <c r="Q1970" s="11" t="str">
        <f t="shared" si="182"/>
        <v>technology</v>
      </c>
      <c r="R1970" s="11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2">
        <f t="shared" si="180"/>
        <v>579</v>
      </c>
      <c r="P1971" s="13">
        <f t="shared" si="181"/>
        <v>61.375728669846318</v>
      </c>
      <c r="Q1971" s="11" t="str">
        <f t="shared" si="182"/>
        <v>technology</v>
      </c>
      <c r="R1971" s="1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2">
        <f t="shared" si="180"/>
        <v>1132</v>
      </c>
      <c r="P1972" s="13">
        <f t="shared" si="181"/>
        <v>80.727532097004286</v>
      </c>
      <c r="Q1972" s="11" t="str">
        <f t="shared" si="182"/>
        <v>technology</v>
      </c>
      <c r="R1972" s="11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2">
        <f t="shared" si="180"/>
        <v>263</v>
      </c>
      <c r="P1973" s="13">
        <f t="shared" si="181"/>
        <v>272.35590732591254</v>
      </c>
      <c r="Q1973" s="11" t="str">
        <f t="shared" si="182"/>
        <v>technology</v>
      </c>
      <c r="R1973" s="11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2">
        <f t="shared" si="180"/>
        <v>674</v>
      </c>
      <c r="P1974" s="13">
        <f t="shared" si="181"/>
        <v>70.848739495798313</v>
      </c>
      <c r="Q1974" s="11" t="str">
        <f t="shared" si="182"/>
        <v>technology</v>
      </c>
      <c r="R1974" s="11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2">
        <f t="shared" si="180"/>
        <v>257</v>
      </c>
      <c r="P1975" s="13">
        <f t="shared" si="181"/>
        <v>247.94003412969283</v>
      </c>
      <c r="Q1975" s="11" t="str">
        <f t="shared" si="182"/>
        <v>technology</v>
      </c>
      <c r="R1975" s="11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2">
        <f t="shared" si="180"/>
        <v>375</v>
      </c>
      <c r="P1976" s="13">
        <f t="shared" si="181"/>
        <v>186.81393034825871</v>
      </c>
      <c r="Q1976" s="11" t="str">
        <f t="shared" si="182"/>
        <v>technology</v>
      </c>
      <c r="R1976" s="11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2">
        <f t="shared" si="180"/>
        <v>209</v>
      </c>
      <c r="P1977" s="13">
        <f t="shared" si="181"/>
        <v>131.98948616600788</v>
      </c>
      <c r="Q1977" s="11" t="str">
        <f t="shared" si="182"/>
        <v>technology</v>
      </c>
      <c r="R1977" s="11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2">
        <f t="shared" si="180"/>
        <v>347</v>
      </c>
      <c r="P1978" s="13">
        <f t="shared" si="181"/>
        <v>29.310782241014799</v>
      </c>
      <c r="Q1978" s="11" t="str">
        <f t="shared" si="182"/>
        <v>technology</v>
      </c>
      <c r="R1978" s="11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2">
        <f t="shared" si="180"/>
        <v>402</v>
      </c>
      <c r="P1979" s="13">
        <f t="shared" si="181"/>
        <v>245.02436053593178</v>
      </c>
      <c r="Q1979" s="11" t="str">
        <f t="shared" si="182"/>
        <v>technology</v>
      </c>
      <c r="R1979" s="11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2">
        <f t="shared" si="180"/>
        <v>1027</v>
      </c>
      <c r="P1980" s="13">
        <f t="shared" si="181"/>
        <v>1323.2540463917526</v>
      </c>
      <c r="Q1980" s="11" t="str">
        <f t="shared" si="182"/>
        <v>technology</v>
      </c>
      <c r="R1980" s="11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2">
        <f t="shared" si="180"/>
        <v>115</v>
      </c>
      <c r="P1981" s="13">
        <f t="shared" si="181"/>
        <v>282.65966789667897</v>
      </c>
      <c r="Q1981" s="11" t="str">
        <f t="shared" si="182"/>
        <v>technology</v>
      </c>
      <c r="R1981" s="1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2">
        <f t="shared" si="180"/>
        <v>355</v>
      </c>
      <c r="P1982" s="13">
        <f t="shared" si="181"/>
        <v>91.214401028277635</v>
      </c>
      <c r="Q1982" s="11" t="str">
        <f t="shared" si="182"/>
        <v>technology</v>
      </c>
      <c r="R1982" s="11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2">
        <f t="shared" si="180"/>
        <v>5</v>
      </c>
      <c r="P1983" s="13">
        <f t="shared" si="181"/>
        <v>31.75</v>
      </c>
      <c r="Q1983" s="11" t="str">
        <f t="shared" si="182"/>
        <v>photography</v>
      </c>
      <c r="R1983" s="11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2">
        <f t="shared" si="180"/>
        <v>0</v>
      </c>
      <c r="P1984" s="13" t="str">
        <f t="shared" si="181"/>
        <v>n/a</v>
      </c>
      <c r="Q1984" s="11" t="str">
        <f t="shared" si="182"/>
        <v>photography</v>
      </c>
      <c r="R1984" s="11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2">
        <f t="shared" si="180"/>
        <v>4</v>
      </c>
      <c r="P1985" s="13">
        <f t="shared" si="181"/>
        <v>88.6875</v>
      </c>
      <c r="Q1985" s="11" t="str">
        <f t="shared" si="182"/>
        <v>photography</v>
      </c>
      <c r="R1985" s="11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2">
        <f t="shared" si="180"/>
        <v>21</v>
      </c>
      <c r="P1986" s="13">
        <f t="shared" si="181"/>
        <v>453.14285714285717</v>
      </c>
      <c r="Q1986" s="11" t="str">
        <f t="shared" si="182"/>
        <v>photography</v>
      </c>
      <c r="R1986" s="11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2">
        <f t="shared" ref="O1987:O2050" si="186">ROUND((E:E/D:D)*100,0)</f>
        <v>3</v>
      </c>
      <c r="P1987" s="13">
        <f t="shared" ref="P1987:P2050" si="187">IF(L1987&lt;&gt;0,E1987/L1987,"n/a")</f>
        <v>12.75</v>
      </c>
      <c r="Q1987" s="11" t="str">
        <f t="shared" ref="Q1987:Q2050" si="188">LEFT(N1987,SEARCH("/",N1987,1)-1)</f>
        <v>photography</v>
      </c>
      <c r="R1987" s="11" t="str">
        <f t="shared" ref="R1987:R2050" si="189">RIGHT(N1987,LEN(N1987)-SEARCH("/",N1987))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2">
        <f t="shared" si="186"/>
        <v>0</v>
      </c>
      <c r="P1988" s="13">
        <f t="shared" si="187"/>
        <v>1</v>
      </c>
      <c r="Q1988" s="11" t="str">
        <f t="shared" si="188"/>
        <v>photography</v>
      </c>
      <c r="R1988" s="11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2">
        <f t="shared" si="186"/>
        <v>42</v>
      </c>
      <c r="P1989" s="13">
        <f t="shared" si="187"/>
        <v>83.428571428571431</v>
      </c>
      <c r="Q1989" s="11" t="str">
        <f t="shared" si="188"/>
        <v>photography</v>
      </c>
      <c r="R1989" s="11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2">
        <f t="shared" si="186"/>
        <v>0</v>
      </c>
      <c r="P1990" s="13">
        <f t="shared" si="187"/>
        <v>25</v>
      </c>
      <c r="Q1990" s="11" t="str">
        <f t="shared" si="188"/>
        <v>photography</v>
      </c>
      <c r="R1990" s="11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2">
        <f t="shared" si="186"/>
        <v>1</v>
      </c>
      <c r="P1991" s="13">
        <f t="shared" si="187"/>
        <v>50</v>
      </c>
      <c r="Q1991" s="11" t="str">
        <f t="shared" si="188"/>
        <v>photography</v>
      </c>
      <c r="R1991" s="1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2">
        <f t="shared" si="186"/>
        <v>17</v>
      </c>
      <c r="P1992" s="13">
        <f t="shared" si="187"/>
        <v>101.8</v>
      </c>
      <c r="Q1992" s="11" t="str">
        <f t="shared" si="188"/>
        <v>photography</v>
      </c>
      <c r="R1992" s="11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2">
        <f t="shared" si="186"/>
        <v>7</v>
      </c>
      <c r="P1993" s="13">
        <f t="shared" si="187"/>
        <v>46.666666666666664</v>
      </c>
      <c r="Q1993" s="11" t="str">
        <f t="shared" si="188"/>
        <v>photography</v>
      </c>
      <c r="R1993" s="11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2">
        <f t="shared" si="186"/>
        <v>0</v>
      </c>
      <c r="P1994" s="13">
        <f t="shared" si="187"/>
        <v>1</v>
      </c>
      <c r="Q1994" s="11" t="str">
        <f t="shared" si="188"/>
        <v>photography</v>
      </c>
      <c r="R1994" s="11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2">
        <f t="shared" si="186"/>
        <v>0</v>
      </c>
      <c r="P1995" s="13" t="str">
        <f t="shared" si="187"/>
        <v>n/a</v>
      </c>
      <c r="Q1995" s="11" t="str">
        <f t="shared" si="188"/>
        <v>photography</v>
      </c>
      <c r="R1995" s="11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2">
        <f t="shared" si="186"/>
        <v>0</v>
      </c>
      <c r="P1996" s="13" t="str">
        <f t="shared" si="187"/>
        <v>n/a</v>
      </c>
      <c r="Q1996" s="11" t="str">
        <f t="shared" si="188"/>
        <v>photography</v>
      </c>
      <c r="R1996" s="11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2">
        <f t="shared" si="186"/>
        <v>8</v>
      </c>
      <c r="P1997" s="13">
        <f t="shared" si="187"/>
        <v>26</v>
      </c>
      <c r="Q1997" s="11" t="str">
        <f t="shared" si="188"/>
        <v>photography</v>
      </c>
      <c r="R1997" s="11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2">
        <f t="shared" si="186"/>
        <v>0</v>
      </c>
      <c r="P1998" s="13" t="str">
        <f t="shared" si="187"/>
        <v>n/a</v>
      </c>
      <c r="Q1998" s="11" t="str">
        <f t="shared" si="188"/>
        <v>photography</v>
      </c>
      <c r="R1998" s="11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2">
        <f t="shared" si="186"/>
        <v>0</v>
      </c>
      <c r="P1999" s="13" t="str">
        <f t="shared" si="187"/>
        <v>n/a</v>
      </c>
      <c r="Q1999" s="11" t="str">
        <f t="shared" si="188"/>
        <v>photography</v>
      </c>
      <c r="R1999" s="11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2">
        <f t="shared" si="186"/>
        <v>26</v>
      </c>
      <c r="P2000" s="13">
        <f t="shared" si="187"/>
        <v>218.33333333333334</v>
      </c>
      <c r="Q2000" s="11" t="str">
        <f t="shared" si="188"/>
        <v>photography</v>
      </c>
      <c r="R2000" s="11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2">
        <f t="shared" si="186"/>
        <v>1</v>
      </c>
      <c r="P2001" s="13">
        <f t="shared" si="187"/>
        <v>33.714285714285715</v>
      </c>
      <c r="Q2001" s="11" t="str">
        <f t="shared" si="188"/>
        <v>photography</v>
      </c>
      <c r="R2001" s="1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2">
        <f t="shared" si="186"/>
        <v>13</v>
      </c>
      <c r="P2002" s="13">
        <f t="shared" si="187"/>
        <v>25</v>
      </c>
      <c r="Q2002" s="11" t="str">
        <f t="shared" si="188"/>
        <v>photography</v>
      </c>
      <c r="R2002" s="11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2">
        <f t="shared" si="186"/>
        <v>382</v>
      </c>
      <c r="P2003" s="13">
        <f t="shared" si="187"/>
        <v>128.38790470372632</v>
      </c>
      <c r="Q2003" s="11" t="str">
        <f t="shared" si="188"/>
        <v>technology</v>
      </c>
      <c r="R2003" s="11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2">
        <f t="shared" si="186"/>
        <v>217</v>
      </c>
      <c r="P2004" s="13">
        <f t="shared" si="187"/>
        <v>78.834261818181815</v>
      </c>
      <c r="Q2004" s="11" t="str">
        <f t="shared" si="188"/>
        <v>technology</v>
      </c>
      <c r="R2004" s="11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2">
        <f t="shared" si="186"/>
        <v>312</v>
      </c>
      <c r="P2005" s="13">
        <f t="shared" si="187"/>
        <v>91.764705882352942</v>
      </c>
      <c r="Q2005" s="11" t="str">
        <f t="shared" si="188"/>
        <v>technology</v>
      </c>
      <c r="R2005" s="11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2">
        <f t="shared" si="186"/>
        <v>234</v>
      </c>
      <c r="P2006" s="13">
        <f t="shared" si="187"/>
        <v>331.10237288135596</v>
      </c>
      <c r="Q2006" s="11" t="str">
        <f t="shared" si="188"/>
        <v>technology</v>
      </c>
      <c r="R2006" s="11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2">
        <f t="shared" si="186"/>
        <v>124</v>
      </c>
      <c r="P2007" s="13">
        <f t="shared" si="187"/>
        <v>194.26193717277485</v>
      </c>
      <c r="Q2007" s="11" t="str">
        <f t="shared" si="188"/>
        <v>technology</v>
      </c>
      <c r="R2007" s="11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2">
        <f t="shared" si="186"/>
        <v>248</v>
      </c>
      <c r="P2008" s="13">
        <f t="shared" si="187"/>
        <v>408.97689768976898</v>
      </c>
      <c r="Q2008" s="11" t="str">
        <f t="shared" si="188"/>
        <v>technology</v>
      </c>
      <c r="R2008" s="11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2">
        <f t="shared" si="186"/>
        <v>116</v>
      </c>
      <c r="P2009" s="13">
        <f t="shared" si="187"/>
        <v>84.459270072992695</v>
      </c>
      <c r="Q2009" s="11" t="str">
        <f t="shared" si="188"/>
        <v>technology</v>
      </c>
      <c r="R2009" s="11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2">
        <f t="shared" si="186"/>
        <v>117</v>
      </c>
      <c r="P2010" s="13">
        <f t="shared" si="187"/>
        <v>44.853658536585364</v>
      </c>
      <c r="Q2010" s="11" t="str">
        <f t="shared" si="188"/>
        <v>technology</v>
      </c>
      <c r="R2010" s="11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2">
        <f t="shared" si="186"/>
        <v>305</v>
      </c>
      <c r="P2011" s="13">
        <f t="shared" si="187"/>
        <v>383.3643216080402</v>
      </c>
      <c r="Q2011" s="11" t="str">
        <f t="shared" si="188"/>
        <v>technology</v>
      </c>
      <c r="R2011" s="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2">
        <f t="shared" si="186"/>
        <v>320</v>
      </c>
      <c r="P2012" s="13">
        <f t="shared" si="187"/>
        <v>55.276856649395505</v>
      </c>
      <c r="Q2012" s="11" t="str">
        <f t="shared" si="188"/>
        <v>technology</v>
      </c>
      <c r="R2012" s="11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2">
        <f t="shared" si="186"/>
        <v>820</v>
      </c>
      <c r="P2013" s="13">
        <f t="shared" si="187"/>
        <v>422.02059732234807</v>
      </c>
      <c r="Q2013" s="11" t="str">
        <f t="shared" si="188"/>
        <v>technology</v>
      </c>
      <c r="R2013" s="11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2">
        <f t="shared" si="186"/>
        <v>235</v>
      </c>
      <c r="P2014" s="13">
        <f t="shared" si="187"/>
        <v>64.180327868852459</v>
      </c>
      <c r="Q2014" s="11" t="str">
        <f t="shared" si="188"/>
        <v>technology</v>
      </c>
      <c r="R2014" s="11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2">
        <f t="shared" si="186"/>
        <v>495</v>
      </c>
      <c r="P2015" s="13">
        <f t="shared" si="187"/>
        <v>173.57781674704077</v>
      </c>
      <c r="Q2015" s="11" t="str">
        <f t="shared" si="188"/>
        <v>technology</v>
      </c>
      <c r="R2015" s="11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2">
        <f t="shared" si="186"/>
        <v>7814</v>
      </c>
      <c r="P2016" s="13">
        <f t="shared" si="187"/>
        <v>88.601680840609291</v>
      </c>
      <c r="Q2016" s="11" t="str">
        <f t="shared" si="188"/>
        <v>technology</v>
      </c>
      <c r="R2016" s="11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2">
        <f t="shared" si="186"/>
        <v>113</v>
      </c>
      <c r="P2017" s="13">
        <f t="shared" si="187"/>
        <v>50.222283950617282</v>
      </c>
      <c r="Q2017" s="11" t="str">
        <f t="shared" si="188"/>
        <v>technology</v>
      </c>
      <c r="R2017" s="11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2">
        <f t="shared" si="186"/>
        <v>922</v>
      </c>
      <c r="P2018" s="13">
        <f t="shared" si="187"/>
        <v>192.38876826722338</v>
      </c>
      <c r="Q2018" s="11" t="str">
        <f t="shared" si="188"/>
        <v>technology</v>
      </c>
      <c r="R2018" s="11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2">
        <f t="shared" si="186"/>
        <v>125</v>
      </c>
      <c r="P2019" s="13">
        <f t="shared" si="187"/>
        <v>73.416901408450698</v>
      </c>
      <c r="Q2019" s="11" t="str">
        <f t="shared" si="188"/>
        <v>technology</v>
      </c>
      <c r="R2019" s="11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2">
        <f t="shared" si="186"/>
        <v>102</v>
      </c>
      <c r="P2020" s="13">
        <f t="shared" si="187"/>
        <v>147.68495555555555</v>
      </c>
      <c r="Q2020" s="11" t="str">
        <f t="shared" si="188"/>
        <v>technology</v>
      </c>
      <c r="R2020" s="11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2">
        <f t="shared" si="186"/>
        <v>485</v>
      </c>
      <c r="P2021" s="13">
        <f t="shared" si="187"/>
        <v>108.96848314606741</v>
      </c>
      <c r="Q2021" s="11" t="str">
        <f t="shared" si="188"/>
        <v>technology</v>
      </c>
      <c r="R2021" s="1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2">
        <f t="shared" si="186"/>
        <v>192</v>
      </c>
      <c r="P2022" s="13">
        <f t="shared" si="187"/>
        <v>23.647540983606557</v>
      </c>
      <c r="Q2022" s="11" t="str">
        <f t="shared" si="188"/>
        <v>technology</v>
      </c>
      <c r="R2022" s="11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2">
        <f t="shared" si="186"/>
        <v>281</v>
      </c>
      <c r="P2023" s="13">
        <f t="shared" si="187"/>
        <v>147.94736842105263</v>
      </c>
      <c r="Q2023" s="11" t="str">
        <f t="shared" si="188"/>
        <v>technology</v>
      </c>
      <c r="R2023" s="11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2">
        <f t="shared" si="186"/>
        <v>125</v>
      </c>
      <c r="P2024" s="13">
        <f t="shared" si="187"/>
        <v>385.03692307692307</v>
      </c>
      <c r="Q2024" s="11" t="str">
        <f t="shared" si="188"/>
        <v>technology</v>
      </c>
      <c r="R2024" s="11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2">
        <f t="shared" si="186"/>
        <v>161</v>
      </c>
      <c r="P2025" s="13">
        <f t="shared" si="187"/>
        <v>457.39093484419266</v>
      </c>
      <c r="Q2025" s="11" t="str">
        <f t="shared" si="188"/>
        <v>technology</v>
      </c>
      <c r="R2025" s="11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2">
        <f t="shared" si="186"/>
        <v>585</v>
      </c>
      <c r="P2026" s="13">
        <f t="shared" si="187"/>
        <v>222.99047619047619</v>
      </c>
      <c r="Q2026" s="11" t="str">
        <f t="shared" si="188"/>
        <v>technology</v>
      </c>
      <c r="R2026" s="11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2">
        <f t="shared" si="186"/>
        <v>201</v>
      </c>
      <c r="P2027" s="13">
        <f t="shared" si="187"/>
        <v>220.74074074074073</v>
      </c>
      <c r="Q2027" s="11" t="str">
        <f t="shared" si="188"/>
        <v>technology</v>
      </c>
      <c r="R2027" s="11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2">
        <f t="shared" si="186"/>
        <v>133</v>
      </c>
      <c r="P2028" s="13">
        <f t="shared" si="187"/>
        <v>73.503898678414089</v>
      </c>
      <c r="Q2028" s="11" t="str">
        <f t="shared" si="188"/>
        <v>technology</v>
      </c>
      <c r="R2028" s="11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2">
        <f t="shared" si="186"/>
        <v>120</v>
      </c>
      <c r="P2029" s="13">
        <f t="shared" si="187"/>
        <v>223.09647495361781</v>
      </c>
      <c r="Q2029" s="11" t="str">
        <f t="shared" si="188"/>
        <v>technology</v>
      </c>
      <c r="R2029" s="11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2">
        <f t="shared" si="186"/>
        <v>126</v>
      </c>
      <c r="P2030" s="13">
        <f t="shared" si="187"/>
        <v>47.911392405063289</v>
      </c>
      <c r="Q2030" s="11" t="str">
        <f t="shared" si="188"/>
        <v>technology</v>
      </c>
      <c r="R2030" s="11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2">
        <f t="shared" si="186"/>
        <v>361</v>
      </c>
      <c r="P2031" s="13">
        <f t="shared" si="187"/>
        <v>96.063829787234042</v>
      </c>
      <c r="Q2031" s="11" t="str">
        <f t="shared" si="188"/>
        <v>technology</v>
      </c>
      <c r="R2031" s="1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2">
        <f t="shared" si="186"/>
        <v>226</v>
      </c>
      <c r="P2032" s="13">
        <f t="shared" si="187"/>
        <v>118.6144</v>
      </c>
      <c r="Q2032" s="11" t="str">
        <f t="shared" si="188"/>
        <v>technology</v>
      </c>
      <c r="R2032" s="11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2">
        <f t="shared" si="186"/>
        <v>120</v>
      </c>
      <c r="P2033" s="13">
        <f t="shared" si="187"/>
        <v>118.45472440944881</v>
      </c>
      <c r="Q2033" s="11" t="str">
        <f t="shared" si="188"/>
        <v>technology</v>
      </c>
      <c r="R2033" s="11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2">
        <f t="shared" si="186"/>
        <v>304</v>
      </c>
      <c r="P2034" s="13">
        <f t="shared" si="187"/>
        <v>143.21468926553672</v>
      </c>
      <c r="Q2034" s="11" t="str">
        <f t="shared" si="188"/>
        <v>technology</v>
      </c>
      <c r="R2034" s="11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2">
        <f t="shared" si="186"/>
        <v>179</v>
      </c>
      <c r="P2035" s="13">
        <f t="shared" si="187"/>
        <v>282.71518987341773</v>
      </c>
      <c r="Q2035" s="11" t="str">
        <f t="shared" si="188"/>
        <v>technology</v>
      </c>
      <c r="R2035" s="11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2">
        <f t="shared" si="186"/>
        <v>387</v>
      </c>
      <c r="P2036" s="13">
        <f t="shared" si="187"/>
        <v>593.93620078740162</v>
      </c>
      <c r="Q2036" s="11" t="str">
        <f t="shared" si="188"/>
        <v>technology</v>
      </c>
      <c r="R2036" s="11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2">
        <f t="shared" si="186"/>
        <v>211</v>
      </c>
      <c r="P2037" s="13">
        <f t="shared" si="187"/>
        <v>262.15704968944101</v>
      </c>
      <c r="Q2037" s="11" t="str">
        <f t="shared" si="188"/>
        <v>technology</v>
      </c>
      <c r="R2037" s="11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2">
        <f t="shared" si="186"/>
        <v>132</v>
      </c>
      <c r="P2038" s="13">
        <f t="shared" si="187"/>
        <v>46.580778301886795</v>
      </c>
      <c r="Q2038" s="11" t="str">
        <f t="shared" si="188"/>
        <v>technology</v>
      </c>
      <c r="R2038" s="11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2">
        <f t="shared" si="186"/>
        <v>300</v>
      </c>
      <c r="P2039" s="13">
        <f t="shared" si="187"/>
        <v>70.041118881118877</v>
      </c>
      <c r="Q2039" s="11" t="str">
        <f t="shared" si="188"/>
        <v>technology</v>
      </c>
      <c r="R2039" s="11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2">
        <f t="shared" si="186"/>
        <v>421</v>
      </c>
      <c r="P2040" s="13">
        <f t="shared" si="187"/>
        <v>164.90686274509804</v>
      </c>
      <c r="Q2040" s="11" t="str">
        <f t="shared" si="188"/>
        <v>technology</v>
      </c>
      <c r="R2040" s="11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2">
        <f t="shared" si="186"/>
        <v>136</v>
      </c>
      <c r="P2041" s="13">
        <f t="shared" si="187"/>
        <v>449.26385224274406</v>
      </c>
      <c r="Q2041" s="11" t="str">
        <f t="shared" si="188"/>
        <v>technology</v>
      </c>
      <c r="R2041" s="1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2">
        <f t="shared" si="186"/>
        <v>248</v>
      </c>
      <c r="P2042" s="13">
        <f t="shared" si="187"/>
        <v>27.472841328413285</v>
      </c>
      <c r="Q2042" s="11" t="str">
        <f t="shared" si="188"/>
        <v>technology</v>
      </c>
      <c r="R2042" s="11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2">
        <f t="shared" si="186"/>
        <v>182</v>
      </c>
      <c r="P2043" s="13">
        <f t="shared" si="187"/>
        <v>143.97499999999999</v>
      </c>
      <c r="Q2043" s="11" t="str">
        <f t="shared" si="188"/>
        <v>technology</v>
      </c>
      <c r="R2043" s="11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2">
        <f t="shared" si="186"/>
        <v>124</v>
      </c>
      <c r="P2044" s="13">
        <f t="shared" si="187"/>
        <v>88.23571428571428</v>
      </c>
      <c r="Q2044" s="11" t="str">
        <f t="shared" si="188"/>
        <v>technology</v>
      </c>
      <c r="R2044" s="11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2">
        <f t="shared" si="186"/>
        <v>506</v>
      </c>
      <c r="P2045" s="13">
        <f t="shared" si="187"/>
        <v>36.326424870466319</v>
      </c>
      <c r="Q2045" s="11" t="str">
        <f t="shared" si="188"/>
        <v>technology</v>
      </c>
      <c r="R2045" s="11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2">
        <f t="shared" si="186"/>
        <v>108</v>
      </c>
      <c r="P2046" s="13">
        <f t="shared" si="187"/>
        <v>90.177777777777777</v>
      </c>
      <c r="Q2046" s="11" t="str">
        <f t="shared" si="188"/>
        <v>technology</v>
      </c>
      <c r="R2046" s="11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2">
        <f t="shared" si="186"/>
        <v>819</v>
      </c>
      <c r="P2047" s="13">
        <f t="shared" si="187"/>
        <v>152.62361216730039</v>
      </c>
      <c r="Q2047" s="11" t="str">
        <f t="shared" si="188"/>
        <v>technology</v>
      </c>
      <c r="R2047" s="11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2">
        <f t="shared" si="186"/>
        <v>121</v>
      </c>
      <c r="P2048" s="13">
        <f t="shared" si="187"/>
        <v>55.806451612903224</v>
      </c>
      <c r="Q2048" s="11" t="str">
        <f t="shared" si="188"/>
        <v>technology</v>
      </c>
      <c r="R2048" s="11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2">
        <f t="shared" si="186"/>
        <v>103</v>
      </c>
      <c r="P2049" s="13">
        <f t="shared" si="187"/>
        <v>227.85327313769753</v>
      </c>
      <c r="Q2049" s="11" t="str">
        <f t="shared" si="188"/>
        <v>technology</v>
      </c>
      <c r="R2049" s="11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2">
        <f t="shared" si="186"/>
        <v>148</v>
      </c>
      <c r="P2050" s="13">
        <f t="shared" si="187"/>
        <v>91.82989803350327</v>
      </c>
      <c r="Q2050" s="11" t="str">
        <f t="shared" si="188"/>
        <v>technology</v>
      </c>
      <c r="R2050" s="11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2">
        <f t="shared" ref="O2051:O2114" si="192">ROUND((E:E/D:D)*100,0)</f>
        <v>120</v>
      </c>
      <c r="P2051" s="13">
        <f t="shared" ref="P2051:P2114" si="193">IF(L2051&lt;&gt;0,E2051/L2051,"n/a")</f>
        <v>80.991037735849048</v>
      </c>
      <c r="Q2051" s="11" t="str">
        <f t="shared" ref="Q2051:Q2114" si="194">LEFT(N2051,SEARCH("/",N2051,1)-1)</f>
        <v>technology</v>
      </c>
      <c r="R2051" s="11" t="str">
        <f t="shared" ref="R2051:R2114" si="195">RIGHT(N2051,LEN(N2051)-SEARCH("/",N2051))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2">
        <f t="shared" si="192"/>
        <v>473</v>
      </c>
      <c r="P2052" s="13">
        <f t="shared" si="193"/>
        <v>278.39411764705881</v>
      </c>
      <c r="Q2052" s="11" t="str">
        <f t="shared" si="194"/>
        <v>technology</v>
      </c>
      <c r="R2052" s="11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2">
        <f t="shared" si="192"/>
        <v>130</v>
      </c>
      <c r="P2053" s="13">
        <f t="shared" si="193"/>
        <v>43.095041322314053</v>
      </c>
      <c r="Q2053" s="11" t="str">
        <f t="shared" si="194"/>
        <v>technology</v>
      </c>
      <c r="R2053" s="11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2">
        <f t="shared" si="192"/>
        <v>353</v>
      </c>
      <c r="P2054" s="13">
        <f t="shared" si="193"/>
        <v>326.29205175600737</v>
      </c>
      <c r="Q2054" s="11" t="str">
        <f t="shared" si="194"/>
        <v>technology</v>
      </c>
      <c r="R2054" s="11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2">
        <f t="shared" si="192"/>
        <v>101</v>
      </c>
      <c r="P2055" s="13">
        <f t="shared" si="193"/>
        <v>41.743801652892564</v>
      </c>
      <c r="Q2055" s="11" t="str">
        <f t="shared" si="194"/>
        <v>technology</v>
      </c>
      <c r="R2055" s="11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2">
        <f t="shared" si="192"/>
        <v>114</v>
      </c>
      <c r="P2056" s="13">
        <f t="shared" si="193"/>
        <v>64.020933977455712</v>
      </c>
      <c r="Q2056" s="11" t="str">
        <f t="shared" si="194"/>
        <v>technology</v>
      </c>
      <c r="R2056" s="11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2">
        <f t="shared" si="192"/>
        <v>167</v>
      </c>
      <c r="P2057" s="13">
        <f t="shared" si="193"/>
        <v>99.455445544554451</v>
      </c>
      <c r="Q2057" s="11" t="str">
        <f t="shared" si="194"/>
        <v>technology</v>
      </c>
      <c r="R2057" s="11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2">
        <f t="shared" si="192"/>
        <v>153</v>
      </c>
      <c r="P2058" s="13">
        <f t="shared" si="193"/>
        <v>138.49458483754512</v>
      </c>
      <c r="Q2058" s="11" t="str">
        <f t="shared" si="194"/>
        <v>technology</v>
      </c>
      <c r="R2058" s="11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2">
        <f t="shared" si="192"/>
        <v>202</v>
      </c>
      <c r="P2059" s="13">
        <f t="shared" si="193"/>
        <v>45.547792792792798</v>
      </c>
      <c r="Q2059" s="11" t="str">
        <f t="shared" si="194"/>
        <v>technology</v>
      </c>
      <c r="R2059" s="11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2">
        <f t="shared" si="192"/>
        <v>168</v>
      </c>
      <c r="P2060" s="13">
        <f t="shared" si="193"/>
        <v>10.507317073170732</v>
      </c>
      <c r="Q2060" s="11" t="str">
        <f t="shared" si="194"/>
        <v>technology</v>
      </c>
      <c r="R2060" s="11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2">
        <f t="shared" si="192"/>
        <v>143</v>
      </c>
      <c r="P2061" s="13">
        <f t="shared" si="193"/>
        <v>114.76533333333333</v>
      </c>
      <c r="Q2061" s="11" t="str">
        <f t="shared" si="194"/>
        <v>technology</v>
      </c>
      <c r="R2061" s="1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2">
        <f t="shared" si="192"/>
        <v>196</v>
      </c>
      <c r="P2062" s="13">
        <f t="shared" si="193"/>
        <v>35.997067448680355</v>
      </c>
      <c r="Q2062" s="11" t="str">
        <f t="shared" si="194"/>
        <v>technology</v>
      </c>
      <c r="R2062" s="11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2">
        <f t="shared" si="192"/>
        <v>108</v>
      </c>
      <c r="P2063" s="13">
        <f t="shared" si="193"/>
        <v>154.17142857142858</v>
      </c>
      <c r="Q2063" s="11" t="str">
        <f t="shared" si="194"/>
        <v>technology</v>
      </c>
      <c r="R2063" s="11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2">
        <f t="shared" si="192"/>
        <v>115</v>
      </c>
      <c r="P2064" s="13">
        <f t="shared" si="193"/>
        <v>566.38916256157631</v>
      </c>
      <c r="Q2064" s="11" t="str">
        <f t="shared" si="194"/>
        <v>technology</v>
      </c>
      <c r="R2064" s="11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2">
        <f t="shared" si="192"/>
        <v>148</v>
      </c>
      <c r="P2065" s="13">
        <f t="shared" si="193"/>
        <v>120.85714285714286</v>
      </c>
      <c r="Q2065" s="11" t="str">
        <f t="shared" si="194"/>
        <v>technology</v>
      </c>
      <c r="R2065" s="11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2">
        <f t="shared" si="192"/>
        <v>191</v>
      </c>
      <c r="P2066" s="13">
        <f t="shared" si="193"/>
        <v>86.163845492085343</v>
      </c>
      <c r="Q2066" s="11" t="str">
        <f t="shared" si="194"/>
        <v>technology</v>
      </c>
      <c r="R2066" s="11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2">
        <f t="shared" si="192"/>
        <v>199</v>
      </c>
      <c r="P2067" s="13">
        <f t="shared" si="193"/>
        <v>51.212114395886893</v>
      </c>
      <c r="Q2067" s="11" t="str">
        <f t="shared" si="194"/>
        <v>technology</v>
      </c>
      <c r="R2067" s="11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2">
        <f t="shared" si="192"/>
        <v>219</v>
      </c>
      <c r="P2068" s="13">
        <f t="shared" si="193"/>
        <v>67.261538461538464</v>
      </c>
      <c r="Q2068" s="11" t="str">
        <f t="shared" si="194"/>
        <v>technology</v>
      </c>
      <c r="R2068" s="11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2">
        <f t="shared" si="192"/>
        <v>127</v>
      </c>
      <c r="P2069" s="13">
        <f t="shared" si="193"/>
        <v>62.8</v>
      </c>
      <c r="Q2069" s="11" t="str">
        <f t="shared" si="194"/>
        <v>technology</v>
      </c>
      <c r="R2069" s="11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2">
        <f t="shared" si="192"/>
        <v>105</v>
      </c>
      <c r="P2070" s="13">
        <f t="shared" si="193"/>
        <v>346.13118421052633</v>
      </c>
      <c r="Q2070" s="11" t="str">
        <f t="shared" si="194"/>
        <v>technology</v>
      </c>
      <c r="R2070" s="11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2">
        <f t="shared" si="192"/>
        <v>128</v>
      </c>
      <c r="P2071" s="13">
        <f t="shared" si="193"/>
        <v>244.11912547528519</v>
      </c>
      <c r="Q2071" s="11" t="str">
        <f t="shared" si="194"/>
        <v>technology</v>
      </c>
      <c r="R2071" s="1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2">
        <f t="shared" si="192"/>
        <v>317</v>
      </c>
      <c r="P2072" s="13">
        <f t="shared" si="193"/>
        <v>259.25424836601309</v>
      </c>
      <c r="Q2072" s="11" t="str">
        <f t="shared" si="194"/>
        <v>technology</v>
      </c>
      <c r="R2072" s="11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2">
        <f t="shared" si="192"/>
        <v>281</v>
      </c>
      <c r="P2073" s="13">
        <f t="shared" si="193"/>
        <v>201.96402877697841</v>
      </c>
      <c r="Q2073" s="11" t="str">
        <f t="shared" si="194"/>
        <v>technology</v>
      </c>
      <c r="R2073" s="11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2">
        <f t="shared" si="192"/>
        <v>111</v>
      </c>
      <c r="P2074" s="13">
        <f t="shared" si="193"/>
        <v>226.20857142857142</v>
      </c>
      <c r="Q2074" s="11" t="str">
        <f t="shared" si="194"/>
        <v>technology</v>
      </c>
      <c r="R2074" s="11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2">
        <f t="shared" si="192"/>
        <v>153</v>
      </c>
      <c r="P2075" s="13">
        <f t="shared" si="193"/>
        <v>324.69</v>
      </c>
      <c r="Q2075" s="11" t="str">
        <f t="shared" si="194"/>
        <v>technology</v>
      </c>
      <c r="R2075" s="11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2">
        <f t="shared" si="192"/>
        <v>103</v>
      </c>
      <c r="P2076" s="13">
        <f t="shared" si="193"/>
        <v>205</v>
      </c>
      <c r="Q2076" s="11" t="str">
        <f t="shared" si="194"/>
        <v>technology</v>
      </c>
      <c r="R2076" s="11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2">
        <f t="shared" si="192"/>
        <v>1678</v>
      </c>
      <c r="P2077" s="13">
        <f t="shared" si="193"/>
        <v>20.465926829268295</v>
      </c>
      <c r="Q2077" s="11" t="str">
        <f t="shared" si="194"/>
        <v>technology</v>
      </c>
      <c r="R2077" s="11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2">
        <f t="shared" si="192"/>
        <v>543</v>
      </c>
      <c r="P2078" s="13">
        <f t="shared" si="193"/>
        <v>116.35303146309367</v>
      </c>
      <c r="Q2078" s="11" t="str">
        <f t="shared" si="194"/>
        <v>technology</v>
      </c>
      <c r="R2078" s="11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2">
        <f t="shared" si="192"/>
        <v>116</v>
      </c>
      <c r="P2079" s="13">
        <f t="shared" si="193"/>
        <v>307.20212765957444</v>
      </c>
      <c r="Q2079" s="11" t="str">
        <f t="shared" si="194"/>
        <v>technology</v>
      </c>
      <c r="R2079" s="11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2">
        <f t="shared" si="192"/>
        <v>131</v>
      </c>
      <c r="P2080" s="13">
        <f t="shared" si="193"/>
        <v>546.6875</v>
      </c>
      <c r="Q2080" s="11" t="str">
        <f t="shared" si="194"/>
        <v>technology</v>
      </c>
      <c r="R2080" s="11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2">
        <f t="shared" si="192"/>
        <v>288</v>
      </c>
      <c r="P2081" s="13">
        <f t="shared" si="193"/>
        <v>47.474464579901152</v>
      </c>
      <c r="Q2081" s="11" t="str">
        <f t="shared" si="194"/>
        <v>technology</v>
      </c>
      <c r="R2081" s="1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2">
        <f t="shared" si="192"/>
        <v>508</v>
      </c>
      <c r="P2082" s="13">
        <f t="shared" si="193"/>
        <v>101.56</v>
      </c>
      <c r="Q2082" s="11" t="str">
        <f t="shared" si="194"/>
        <v>technology</v>
      </c>
      <c r="R2082" s="11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2">
        <f t="shared" si="192"/>
        <v>115</v>
      </c>
      <c r="P2083" s="13">
        <f t="shared" si="193"/>
        <v>72.909090909090907</v>
      </c>
      <c r="Q2083" s="11" t="str">
        <f t="shared" si="194"/>
        <v>music</v>
      </c>
      <c r="R2083" s="11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2">
        <f t="shared" si="192"/>
        <v>111</v>
      </c>
      <c r="P2084" s="13">
        <f t="shared" si="193"/>
        <v>43.710526315789473</v>
      </c>
      <c r="Q2084" s="11" t="str">
        <f t="shared" si="194"/>
        <v>music</v>
      </c>
      <c r="R2084" s="11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2">
        <f t="shared" si="192"/>
        <v>113</v>
      </c>
      <c r="P2085" s="13">
        <f t="shared" si="193"/>
        <v>34</v>
      </c>
      <c r="Q2085" s="11" t="str">
        <f t="shared" si="194"/>
        <v>music</v>
      </c>
      <c r="R2085" s="11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2">
        <f t="shared" si="192"/>
        <v>108</v>
      </c>
      <c r="P2086" s="13">
        <f t="shared" si="193"/>
        <v>70.652173913043484</v>
      </c>
      <c r="Q2086" s="11" t="str">
        <f t="shared" si="194"/>
        <v>music</v>
      </c>
      <c r="R2086" s="11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2">
        <f t="shared" si="192"/>
        <v>124</v>
      </c>
      <c r="P2087" s="13">
        <f t="shared" si="193"/>
        <v>89.301204819277103</v>
      </c>
      <c r="Q2087" s="11" t="str">
        <f t="shared" si="194"/>
        <v>music</v>
      </c>
      <c r="R2087" s="11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2">
        <f t="shared" si="192"/>
        <v>101</v>
      </c>
      <c r="P2088" s="13">
        <f t="shared" si="193"/>
        <v>115.08571428571429</v>
      </c>
      <c r="Q2088" s="11" t="str">
        <f t="shared" si="194"/>
        <v>music</v>
      </c>
      <c r="R2088" s="11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2">
        <f t="shared" si="192"/>
        <v>104</v>
      </c>
      <c r="P2089" s="13">
        <f t="shared" si="193"/>
        <v>62.12</v>
      </c>
      <c r="Q2089" s="11" t="str">
        <f t="shared" si="194"/>
        <v>music</v>
      </c>
      <c r="R2089" s="11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2">
        <f t="shared" si="192"/>
        <v>116</v>
      </c>
      <c r="P2090" s="13">
        <f t="shared" si="193"/>
        <v>46.204266666666669</v>
      </c>
      <c r="Q2090" s="11" t="str">
        <f t="shared" si="194"/>
        <v>music</v>
      </c>
      <c r="R2090" s="11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2">
        <f t="shared" si="192"/>
        <v>120</v>
      </c>
      <c r="P2091" s="13">
        <f t="shared" si="193"/>
        <v>48.54854838709678</v>
      </c>
      <c r="Q2091" s="11" t="str">
        <f t="shared" si="194"/>
        <v>music</v>
      </c>
      <c r="R2091" s="1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2">
        <f t="shared" si="192"/>
        <v>115</v>
      </c>
      <c r="P2092" s="13">
        <f t="shared" si="193"/>
        <v>57.520187499999999</v>
      </c>
      <c r="Q2092" s="11" t="str">
        <f t="shared" si="194"/>
        <v>music</v>
      </c>
      <c r="R2092" s="11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2">
        <f t="shared" si="192"/>
        <v>120</v>
      </c>
      <c r="P2093" s="13">
        <f t="shared" si="193"/>
        <v>88.147154471544724</v>
      </c>
      <c r="Q2093" s="11" t="str">
        <f t="shared" si="194"/>
        <v>music</v>
      </c>
      <c r="R2093" s="11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2">
        <f t="shared" si="192"/>
        <v>101</v>
      </c>
      <c r="P2094" s="13">
        <f t="shared" si="193"/>
        <v>110.49090909090908</v>
      </c>
      <c r="Q2094" s="11" t="str">
        <f t="shared" si="194"/>
        <v>music</v>
      </c>
      <c r="R2094" s="11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2">
        <f t="shared" si="192"/>
        <v>102</v>
      </c>
      <c r="P2095" s="13">
        <f t="shared" si="193"/>
        <v>66.826086956521735</v>
      </c>
      <c r="Q2095" s="11" t="str">
        <f t="shared" si="194"/>
        <v>music</v>
      </c>
      <c r="R2095" s="11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2">
        <f t="shared" si="192"/>
        <v>121</v>
      </c>
      <c r="P2096" s="13">
        <f t="shared" si="193"/>
        <v>58.597222222222221</v>
      </c>
      <c r="Q2096" s="11" t="str">
        <f t="shared" si="194"/>
        <v>music</v>
      </c>
      <c r="R2096" s="11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2">
        <f t="shared" si="192"/>
        <v>100</v>
      </c>
      <c r="P2097" s="13">
        <f t="shared" si="193"/>
        <v>113.63636363636364</v>
      </c>
      <c r="Q2097" s="11" t="str">
        <f t="shared" si="194"/>
        <v>music</v>
      </c>
      <c r="R2097" s="11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2">
        <f t="shared" si="192"/>
        <v>102</v>
      </c>
      <c r="P2098" s="13">
        <f t="shared" si="193"/>
        <v>43.571428571428569</v>
      </c>
      <c r="Q2098" s="11" t="str">
        <f t="shared" si="194"/>
        <v>music</v>
      </c>
      <c r="R2098" s="11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2">
        <f t="shared" si="192"/>
        <v>100</v>
      </c>
      <c r="P2099" s="13">
        <f t="shared" si="193"/>
        <v>78.94736842105263</v>
      </c>
      <c r="Q2099" s="11" t="str">
        <f t="shared" si="194"/>
        <v>music</v>
      </c>
      <c r="R2099" s="11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2">
        <f t="shared" si="192"/>
        <v>100</v>
      </c>
      <c r="P2100" s="13">
        <f t="shared" si="193"/>
        <v>188.125</v>
      </c>
      <c r="Q2100" s="11" t="str">
        <f t="shared" si="194"/>
        <v>music</v>
      </c>
      <c r="R2100" s="11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2">
        <f t="shared" si="192"/>
        <v>132</v>
      </c>
      <c r="P2101" s="13">
        <f t="shared" si="193"/>
        <v>63.031746031746032</v>
      </c>
      <c r="Q2101" s="11" t="str">
        <f t="shared" si="194"/>
        <v>music</v>
      </c>
      <c r="R2101" s="1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2">
        <f t="shared" si="192"/>
        <v>137</v>
      </c>
      <c r="P2102" s="13">
        <f t="shared" si="193"/>
        <v>30.37037037037037</v>
      </c>
      <c r="Q2102" s="11" t="str">
        <f t="shared" si="194"/>
        <v>music</v>
      </c>
      <c r="R2102" s="11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2">
        <f t="shared" si="192"/>
        <v>113</v>
      </c>
      <c r="P2103" s="13">
        <f t="shared" si="193"/>
        <v>51.477272727272727</v>
      </c>
      <c r="Q2103" s="11" t="str">
        <f t="shared" si="194"/>
        <v>music</v>
      </c>
      <c r="R2103" s="11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2">
        <f t="shared" si="192"/>
        <v>136</v>
      </c>
      <c r="P2104" s="13">
        <f t="shared" si="193"/>
        <v>35.789473684210527</v>
      </c>
      <c r="Q2104" s="11" t="str">
        <f t="shared" si="194"/>
        <v>music</v>
      </c>
      <c r="R2104" s="11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2">
        <f t="shared" si="192"/>
        <v>146</v>
      </c>
      <c r="P2105" s="13">
        <f t="shared" si="193"/>
        <v>98.817391304347822</v>
      </c>
      <c r="Q2105" s="11" t="str">
        <f t="shared" si="194"/>
        <v>music</v>
      </c>
      <c r="R2105" s="11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2">
        <f t="shared" si="192"/>
        <v>130</v>
      </c>
      <c r="P2106" s="13">
        <f t="shared" si="193"/>
        <v>28</v>
      </c>
      <c r="Q2106" s="11" t="str">
        <f t="shared" si="194"/>
        <v>music</v>
      </c>
      <c r="R2106" s="11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2">
        <f t="shared" si="192"/>
        <v>254</v>
      </c>
      <c r="P2107" s="13">
        <f t="shared" si="193"/>
        <v>51.313131313131315</v>
      </c>
      <c r="Q2107" s="11" t="str">
        <f t="shared" si="194"/>
        <v>music</v>
      </c>
      <c r="R2107" s="11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2">
        <f t="shared" si="192"/>
        <v>107</v>
      </c>
      <c r="P2108" s="13">
        <f t="shared" si="193"/>
        <v>53.522727272727273</v>
      </c>
      <c r="Q2108" s="11" t="str">
        <f t="shared" si="194"/>
        <v>music</v>
      </c>
      <c r="R2108" s="11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2">
        <f t="shared" si="192"/>
        <v>108</v>
      </c>
      <c r="P2109" s="13">
        <f t="shared" si="193"/>
        <v>37.149310344827583</v>
      </c>
      <c r="Q2109" s="11" t="str">
        <f t="shared" si="194"/>
        <v>music</v>
      </c>
      <c r="R2109" s="11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2">
        <f t="shared" si="192"/>
        <v>107</v>
      </c>
      <c r="P2110" s="13">
        <f t="shared" si="193"/>
        <v>89.895287958115176</v>
      </c>
      <c r="Q2110" s="11" t="str">
        <f t="shared" si="194"/>
        <v>music</v>
      </c>
      <c r="R2110" s="11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2">
        <f t="shared" si="192"/>
        <v>107</v>
      </c>
      <c r="P2111" s="13">
        <f t="shared" si="193"/>
        <v>106.52500000000001</v>
      </c>
      <c r="Q2111" s="11" t="str">
        <f t="shared" si="194"/>
        <v>music</v>
      </c>
      <c r="R2111" s="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2">
        <f t="shared" si="192"/>
        <v>100</v>
      </c>
      <c r="P2112" s="13">
        <f t="shared" si="193"/>
        <v>52.815789473684212</v>
      </c>
      <c r="Q2112" s="11" t="str">
        <f t="shared" si="194"/>
        <v>music</v>
      </c>
      <c r="R2112" s="11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2">
        <f t="shared" si="192"/>
        <v>107</v>
      </c>
      <c r="P2113" s="13">
        <f t="shared" si="193"/>
        <v>54.615384615384613</v>
      </c>
      <c r="Q2113" s="11" t="str">
        <f t="shared" si="194"/>
        <v>music</v>
      </c>
      <c r="R2113" s="11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2">
        <f t="shared" si="192"/>
        <v>100</v>
      </c>
      <c r="P2114" s="13">
        <f t="shared" si="193"/>
        <v>27.272727272727273</v>
      </c>
      <c r="Q2114" s="11" t="str">
        <f t="shared" si="194"/>
        <v>music</v>
      </c>
      <c r="R2114" s="11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2">
        <f t="shared" ref="O2115:O2178" si="198">ROUND((E:E/D:D)*100,0)</f>
        <v>105</v>
      </c>
      <c r="P2115" s="13">
        <f t="shared" ref="P2115:P2178" si="199">IF(L2115&lt;&gt;0,E2115/L2115,"n/a")</f>
        <v>68.598130841121488</v>
      </c>
      <c r="Q2115" s="11" t="str">
        <f t="shared" ref="Q2115:Q2178" si="200">LEFT(N2115,SEARCH("/",N2115,1)-1)</f>
        <v>music</v>
      </c>
      <c r="R2115" s="11" t="str">
        <f t="shared" ref="R2115:R2178" si="201">RIGHT(N2115,LEN(N2115)-SEARCH("/",N2115))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2">
        <f t="shared" si="198"/>
        <v>105</v>
      </c>
      <c r="P2116" s="13">
        <f t="shared" si="199"/>
        <v>35.612244897959187</v>
      </c>
      <c r="Q2116" s="11" t="str">
        <f t="shared" si="200"/>
        <v>music</v>
      </c>
      <c r="R2116" s="11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2">
        <f t="shared" si="198"/>
        <v>226</v>
      </c>
      <c r="P2117" s="13">
        <f t="shared" si="199"/>
        <v>94.027777777777771</v>
      </c>
      <c r="Q2117" s="11" t="str">
        <f t="shared" si="200"/>
        <v>music</v>
      </c>
      <c r="R2117" s="11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2">
        <f t="shared" si="198"/>
        <v>101</v>
      </c>
      <c r="P2118" s="13">
        <f t="shared" si="199"/>
        <v>526.45652173913038</v>
      </c>
      <c r="Q2118" s="11" t="str">
        <f t="shared" si="200"/>
        <v>music</v>
      </c>
      <c r="R2118" s="11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2">
        <f t="shared" si="198"/>
        <v>148</v>
      </c>
      <c r="P2119" s="13">
        <f t="shared" si="199"/>
        <v>50.657142857142858</v>
      </c>
      <c r="Q2119" s="11" t="str">
        <f t="shared" si="200"/>
        <v>music</v>
      </c>
      <c r="R2119" s="11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2">
        <f t="shared" si="198"/>
        <v>135</v>
      </c>
      <c r="P2120" s="13">
        <f t="shared" si="199"/>
        <v>79.182941176470578</v>
      </c>
      <c r="Q2120" s="11" t="str">
        <f t="shared" si="200"/>
        <v>music</v>
      </c>
      <c r="R2120" s="11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2">
        <f t="shared" si="198"/>
        <v>101</v>
      </c>
      <c r="P2121" s="13">
        <f t="shared" si="199"/>
        <v>91.590909090909093</v>
      </c>
      <c r="Q2121" s="11" t="str">
        <f t="shared" si="200"/>
        <v>music</v>
      </c>
      <c r="R2121" s="1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2">
        <f t="shared" si="198"/>
        <v>101</v>
      </c>
      <c r="P2122" s="13">
        <f t="shared" si="199"/>
        <v>116.96275362318841</v>
      </c>
      <c r="Q2122" s="11" t="str">
        <f t="shared" si="200"/>
        <v>music</v>
      </c>
      <c r="R2122" s="11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2">
        <f t="shared" si="198"/>
        <v>1</v>
      </c>
      <c r="P2123" s="13">
        <f t="shared" si="199"/>
        <v>28.4</v>
      </c>
      <c r="Q2123" s="11" t="str">
        <f t="shared" si="200"/>
        <v>games</v>
      </c>
      <c r="R2123" s="11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2">
        <f t="shared" si="198"/>
        <v>0</v>
      </c>
      <c r="P2124" s="13">
        <f t="shared" si="199"/>
        <v>103.33333333333333</v>
      </c>
      <c r="Q2124" s="11" t="str">
        <f t="shared" si="200"/>
        <v>games</v>
      </c>
      <c r="R2124" s="11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2">
        <f t="shared" si="198"/>
        <v>10</v>
      </c>
      <c r="P2125" s="13">
        <f t="shared" si="199"/>
        <v>10</v>
      </c>
      <c r="Q2125" s="11" t="str">
        <f t="shared" si="200"/>
        <v>games</v>
      </c>
      <c r="R2125" s="11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2">
        <f t="shared" si="198"/>
        <v>10</v>
      </c>
      <c r="P2126" s="13">
        <f t="shared" si="199"/>
        <v>23</v>
      </c>
      <c r="Q2126" s="11" t="str">
        <f t="shared" si="200"/>
        <v>games</v>
      </c>
      <c r="R2126" s="11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2">
        <f t="shared" si="198"/>
        <v>1</v>
      </c>
      <c r="P2127" s="13">
        <f t="shared" si="199"/>
        <v>31.555555555555557</v>
      </c>
      <c r="Q2127" s="11" t="str">
        <f t="shared" si="200"/>
        <v>games</v>
      </c>
      <c r="R2127" s="11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2">
        <f t="shared" si="198"/>
        <v>0</v>
      </c>
      <c r="P2128" s="13">
        <f t="shared" si="199"/>
        <v>5</v>
      </c>
      <c r="Q2128" s="11" t="str">
        <f t="shared" si="200"/>
        <v>games</v>
      </c>
      <c r="R2128" s="11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2">
        <f t="shared" si="198"/>
        <v>29</v>
      </c>
      <c r="P2129" s="13">
        <f t="shared" si="199"/>
        <v>34.220338983050844</v>
      </c>
      <c r="Q2129" s="11" t="str">
        <f t="shared" si="200"/>
        <v>games</v>
      </c>
      <c r="R2129" s="11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2">
        <f t="shared" si="198"/>
        <v>0</v>
      </c>
      <c r="P2130" s="13">
        <f t="shared" si="199"/>
        <v>25</v>
      </c>
      <c r="Q2130" s="11" t="str">
        <f t="shared" si="200"/>
        <v>games</v>
      </c>
      <c r="R2130" s="11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2">
        <f t="shared" si="198"/>
        <v>12</v>
      </c>
      <c r="P2131" s="13">
        <f t="shared" si="199"/>
        <v>19.666666666666668</v>
      </c>
      <c r="Q2131" s="11" t="str">
        <f t="shared" si="200"/>
        <v>games</v>
      </c>
      <c r="R2131" s="1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2">
        <f t="shared" si="198"/>
        <v>0</v>
      </c>
      <c r="P2132" s="13">
        <f t="shared" si="199"/>
        <v>21.25</v>
      </c>
      <c r="Q2132" s="11" t="str">
        <f t="shared" si="200"/>
        <v>games</v>
      </c>
      <c r="R2132" s="11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2">
        <f t="shared" si="198"/>
        <v>5</v>
      </c>
      <c r="P2133" s="13">
        <f t="shared" si="199"/>
        <v>8.3333333333333339</v>
      </c>
      <c r="Q2133" s="11" t="str">
        <f t="shared" si="200"/>
        <v>games</v>
      </c>
      <c r="R2133" s="11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2">
        <f t="shared" si="198"/>
        <v>2</v>
      </c>
      <c r="P2134" s="13">
        <f t="shared" si="199"/>
        <v>21.34333333333333</v>
      </c>
      <c r="Q2134" s="11" t="str">
        <f t="shared" si="200"/>
        <v>games</v>
      </c>
      <c r="R2134" s="11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2">
        <f t="shared" si="198"/>
        <v>2</v>
      </c>
      <c r="P2135" s="13">
        <f t="shared" si="199"/>
        <v>5.333333333333333</v>
      </c>
      <c r="Q2135" s="11" t="str">
        <f t="shared" si="200"/>
        <v>games</v>
      </c>
      <c r="R2135" s="11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2">
        <f t="shared" si="198"/>
        <v>2</v>
      </c>
      <c r="P2136" s="13">
        <f t="shared" si="199"/>
        <v>34.666666666666664</v>
      </c>
      <c r="Q2136" s="11" t="str">
        <f t="shared" si="200"/>
        <v>games</v>
      </c>
      <c r="R2136" s="11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2">
        <f t="shared" si="198"/>
        <v>10</v>
      </c>
      <c r="P2137" s="13">
        <f t="shared" si="199"/>
        <v>21.727272727272727</v>
      </c>
      <c r="Q2137" s="11" t="str">
        <f t="shared" si="200"/>
        <v>games</v>
      </c>
      <c r="R2137" s="11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2">
        <f t="shared" si="198"/>
        <v>0</v>
      </c>
      <c r="P2138" s="13">
        <f t="shared" si="199"/>
        <v>11.922499999999999</v>
      </c>
      <c r="Q2138" s="11" t="str">
        <f t="shared" si="200"/>
        <v>games</v>
      </c>
      <c r="R2138" s="11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2">
        <f t="shared" si="198"/>
        <v>28</v>
      </c>
      <c r="P2139" s="13">
        <f t="shared" si="199"/>
        <v>26.59737827715356</v>
      </c>
      <c r="Q2139" s="11" t="str">
        <f t="shared" si="200"/>
        <v>games</v>
      </c>
      <c r="R2139" s="11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2">
        <f t="shared" si="198"/>
        <v>13</v>
      </c>
      <c r="P2140" s="13">
        <f t="shared" si="199"/>
        <v>10.666666666666666</v>
      </c>
      <c r="Q2140" s="11" t="str">
        <f t="shared" si="200"/>
        <v>games</v>
      </c>
      <c r="R2140" s="11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2">
        <f t="shared" si="198"/>
        <v>5</v>
      </c>
      <c r="P2141" s="13">
        <f t="shared" si="199"/>
        <v>29.035714285714285</v>
      </c>
      <c r="Q2141" s="11" t="str">
        <f t="shared" si="200"/>
        <v>games</v>
      </c>
      <c r="R2141" s="1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2">
        <f t="shared" si="198"/>
        <v>0</v>
      </c>
      <c r="P2142" s="13">
        <f t="shared" si="199"/>
        <v>50.909090909090907</v>
      </c>
      <c r="Q2142" s="11" t="str">
        <f t="shared" si="200"/>
        <v>games</v>
      </c>
      <c r="R2142" s="11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2">
        <f t="shared" si="198"/>
        <v>0</v>
      </c>
      <c r="P2143" s="13" t="str">
        <f t="shared" si="199"/>
        <v>n/a</v>
      </c>
      <c r="Q2143" s="11" t="str">
        <f t="shared" si="200"/>
        <v>games</v>
      </c>
      <c r="R2143" s="11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2">
        <f t="shared" si="198"/>
        <v>6</v>
      </c>
      <c r="P2144" s="13">
        <f t="shared" si="199"/>
        <v>50.083333333333336</v>
      </c>
      <c r="Q2144" s="11" t="str">
        <f t="shared" si="200"/>
        <v>games</v>
      </c>
      <c r="R2144" s="11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2">
        <f t="shared" si="198"/>
        <v>11</v>
      </c>
      <c r="P2145" s="13">
        <f t="shared" si="199"/>
        <v>45</v>
      </c>
      <c r="Q2145" s="11" t="str">
        <f t="shared" si="200"/>
        <v>games</v>
      </c>
      <c r="R2145" s="11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2">
        <f t="shared" si="198"/>
        <v>2</v>
      </c>
      <c r="P2146" s="13">
        <f t="shared" si="199"/>
        <v>25.291666666666668</v>
      </c>
      <c r="Q2146" s="11" t="str">
        <f t="shared" si="200"/>
        <v>games</v>
      </c>
      <c r="R2146" s="11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2">
        <f t="shared" si="198"/>
        <v>30</v>
      </c>
      <c r="P2147" s="13">
        <f t="shared" si="199"/>
        <v>51.292134831460672</v>
      </c>
      <c r="Q2147" s="11" t="str">
        <f t="shared" si="200"/>
        <v>games</v>
      </c>
      <c r="R2147" s="11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2">
        <f t="shared" si="198"/>
        <v>0</v>
      </c>
      <c r="P2148" s="13">
        <f t="shared" si="199"/>
        <v>1</v>
      </c>
      <c r="Q2148" s="11" t="str">
        <f t="shared" si="200"/>
        <v>games</v>
      </c>
      <c r="R2148" s="11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2">
        <f t="shared" si="198"/>
        <v>1</v>
      </c>
      <c r="P2149" s="13">
        <f t="shared" si="199"/>
        <v>49.381818181818183</v>
      </c>
      <c r="Q2149" s="11" t="str">
        <f t="shared" si="200"/>
        <v>games</v>
      </c>
      <c r="R2149" s="11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2">
        <f t="shared" si="198"/>
        <v>2</v>
      </c>
      <c r="P2150" s="13">
        <f t="shared" si="199"/>
        <v>1</v>
      </c>
      <c r="Q2150" s="11" t="str">
        <f t="shared" si="200"/>
        <v>games</v>
      </c>
      <c r="R2150" s="11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2">
        <f t="shared" si="198"/>
        <v>0</v>
      </c>
      <c r="P2151" s="13" t="str">
        <f t="shared" si="199"/>
        <v>n/a</v>
      </c>
      <c r="Q2151" s="11" t="str">
        <f t="shared" si="200"/>
        <v>games</v>
      </c>
      <c r="R2151" s="1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2">
        <f t="shared" si="198"/>
        <v>1</v>
      </c>
      <c r="P2152" s="13">
        <f t="shared" si="199"/>
        <v>101.25</v>
      </c>
      <c r="Q2152" s="11" t="str">
        <f t="shared" si="200"/>
        <v>games</v>
      </c>
      <c r="R2152" s="11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2">
        <f t="shared" si="198"/>
        <v>0</v>
      </c>
      <c r="P2153" s="13">
        <f t="shared" si="199"/>
        <v>19.666666666666668</v>
      </c>
      <c r="Q2153" s="11" t="str">
        <f t="shared" si="200"/>
        <v>games</v>
      </c>
      <c r="R2153" s="11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2">
        <f t="shared" si="198"/>
        <v>0</v>
      </c>
      <c r="P2154" s="13">
        <f t="shared" si="199"/>
        <v>12.5</v>
      </c>
      <c r="Q2154" s="11" t="str">
        <f t="shared" si="200"/>
        <v>games</v>
      </c>
      <c r="R2154" s="11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2">
        <f t="shared" si="198"/>
        <v>0</v>
      </c>
      <c r="P2155" s="13">
        <f t="shared" si="199"/>
        <v>8.5</v>
      </c>
      <c r="Q2155" s="11" t="str">
        <f t="shared" si="200"/>
        <v>games</v>
      </c>
      <c r="R2155" s="11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2">
        <f t="shared" si="198"/>
        <v>1</v>
      </c>
      <c r="P2156" s="13">
        <f t="shared" si="199"/>
        <v>1</v>
      </c>
      <c r="Q2156" s="11" t="str">
        <f t="shared" si="200"/>
        <v>games</v>
      </c>
      <c r="R2156" s="11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2">
        <f t="shared" si="198"/>
        <v>2</v>
      </c>
      <c r="P2157" s="13">
        <f t="shared" si="199"/>
        <v>23</v>
      </c>
      <c r="Q2157" s="11" t="str">
        <f t="shared" si="200"/>
        <v>games</v>
      </c>
      <c r="R2157" s="11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2">
        <f t="shared" si="198"/>
        <v>3</v>
      </c>
      <c r="P2158" s="13">
        <f t="shared" si="199"/>
        <v>17.987951807228917</v>
      </c>
      <c r="Q2158" s="11" t="str">
        <f t="shared" si="200"/>
        <v>games</v>
      </c>
      <c r="R2158" s="11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2">
        <f t="shared" si="198"/>
        <v>28</v>
      </c>
      <c r="P2159" s="13">
        <f t="shared" si="199"/>
        <v>370.94736842105266</v>
      </c>
      <c r="Q2159" s="11" t="str">
        <f t="shared" si="200"/>
        <v>games</v>
      </c>
      <c r="R2159" s="11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2">
        <f t="shared" si="198"/>
        <v>7</v>
      </c>
      <c r="P2160" s="13">
        <f t="shared" si="199"/>
        <v>63.569485530546629</v>
      </c>
      <c r="Q2160" s="11" t="str">
        <f t="shared" si="200"/>
        <v>games</v>
      </c>
      <c r="R2160" s="11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2">
        <f t="shared" si="198"/>
        <v>1</v>
      </c>
      <c r="P2161" s="13">
        <f t="shared" si="199"/>
        <v>13</v>
      </c>
      <c r="Q2161" s="11" t="str">
        <f t="shared" si="200"/>
        <v>games</v>
      </c>
      <c r="R2161" s="1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2">
        <f t="shared" si="198"/>
        <v>1</v>
      </c>
      <c r="P2162" s="13">
        <f t="shared" si="199"/>
        <v>5.3125</v>
      </c>
      <c r="Q2162" s="11" t="str">
        <f t="shared" si="200"/>
        <v>games</v>
      </c>
      <c r="R2162" s="11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2">
        <f t="shared" si="198"/>
        <v>116</v>
      </c>
      <c r="P2163" s="13">
        <f t="shared" si="199"/>
        <v>35.615384615384613</v>
      </c>
      <c r="Q2163" s="11" t="str">
        <f t="shared" si="200"/>
        <v>music</v>
      </c>
      <c r="R2163" s="11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2">
        <f t="shared" si="198"/>
        <v>112</v>
      </c>
      <c r="P2164" s="13">
        <f t="shared" si="199"/>
        <v>87.103448275862064</v>
      </c>
      <c r="Q2164" s="11" t="str">
        <f t="shared" si="200"/>
        <v>music</v>
      </c>
      <c r="R2164" s="11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2">
        <f t="shared" si="198"/>
        <v>132</v>
      </c>
      <c r="P2165" s="13">
        <f t="shared" si="199"/>
        <v>75.11363636363636</v>
      </c>
      <c r="Q2165" s="11" t="str">
        <f t="shared" si="200"/>
        <v>music</v>
      </c>
      <c r="R2165" s="11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2">
        <f t="shared" si="198"/>
        <v>103</v>
      </c>
      <c r="P2166" s="13">
        <f t="shared" si="199"/>
        <v>68.01204819277109</v>
      </c>
      <c r="Q2166" s="11" t="str">
        <f t="shared" si="200"/>
        <v>music</v>
      </c>
      <c r="R2166" s="11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2">
        <f t="shared" si="198"/>
        <v>139</v>
      </c>
      <c r="P2167" s="13">
        <f t="shared" si="199"/>
        <v>29.623931623931625</v>
      </c>
      <c r="Q2167" s="11" t="str">
        <f t="shared" si="200"/>
        <v>music</v>
      </c>
      <c r="R2167" s="11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2">
        <f t="shared" si="198"/>
        <v>147</v>
      </c>
      <c r="P2168" s="13">
        <f t="shared" si="199"/>
        <v>91.625</v>
      </c>
      <c r="Q2168" s="11" t="str">
        <f t="shared" si="200"/>
        <v>music</v>
      </c>
      <c r="R2168" s="11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2">
        <f t="shared" si="198"/>
        <v>120</v>
      </c>
      <c r="P2169" s="13">
        <f t="shared" si="199"/>
        <v>22.5</v>
      </c>
      <c r="Q2169" s="11" t="str">
        <f t="shared" si="200"/>
        <v>music</v>
      </c>
      <c r="R2169" s="11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2">
        <f t="shared" si="198"/>
        <v>122</v>
      </c>
      <c r="P2170" s="13">
        <f t="shared" si="199"/>
        <v>64.366735294117646</v>
      </c>
      <c r="Q2170" s="11" t="str">
        <f t="shared" si="200"/>
        <v>music</v>
      </c>
      <c r="R2170" s="11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2">
        <f t="shared" si="198"/>
        <v>100</v>
      </c>
      <c r="P2171" s="13">
        <f t="shared" si="199"/>
        <v>21.857142857142858</v>
      </c>
      <c r="Q2171" s="11" t="str">
        <f t="shared" si="200"/>
        <v>music</v>
      </c>
      <c r="R2171" s="1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2">
        <f t="shared" si="198"/>
        <v>181</v>
      </c>
      <c r="P2172" s="13">
        <f t="shared" si="199"/>
        <v>33.315789473684212</v>
      </c>
      <c r="Q2172" s="11" t="str">
        <f t="shared" si="200"/>
        <v>music</v>
      </c>
      <c r="R2172" s="11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2">
        <f t="shared" si="198"/>
        <v>106</v>
      </c>
      <c r="P2173" s="13">
        <f t="shared" si="199"/>
        <v>90.276595744680847</v>
      </c>
      <c r="Q2173" s="11" t="str">
        <f t="shared" si="200"/>
        <v>music</v>
      </c>
      <c r="R2173" s="11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2">
        <f t="shared" si="198"/>
        <v>100</v>
      </c>
      <c r="P2174" s="13">
        <f t="shared" si="199"/>
        <v>76.92307692307692</v>
      </c>
      <c r="Q2174" s="11" t="str">
        <f t="shared" si="200"/>
        <v>music</v>
      </c>
      <c r="R2174" s="11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2">
        <f t="shared" si="198"/>
        <v>127</v>
      </c>
      <c r="P2175" s="13">
        <f t="shared" si="199"/>
        <v>59.233333333333334</v>
      </c>
      <c r="Q2175" s="11" t="str">
        <f t="shared" si="200"/>
        <v>music</v>
      </c>
      <c r="R2175" s="11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2">
        <f t="shared" si="198"/>
        <v>103</v>
      </c>
      <c r="P2176" s="13">
        <f t="shared" si="199"/>
        <v>65.38095238095238</v>
      </c>
      <c r="Q2176" s="11" t="str">
        <f t="shared" si="200"/>
        <v>music</v>
      </c>
      <c r="R2176" s="11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2">
        <f t="shared" si="198"/>
        <v>250</v>
      </c>
      <c r="P2177" s="13">
        <f t="shared" si="199"/>
        <v>67.307692307692307</v>
      </c>
      <c r="Q2177" s="11" t="str">
        <f t="shared" si="200"/>
        <v>music</v>
      </c>
      <c r="R2177" s="11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2">
        <f t="shared" si="198"/>
        <v>126</v>
      </c>
      <c r="P2178" s="13">
        <f t="shared" si="199"/>
        <v>88.74647887323944</v>
      </c>
      <c r="Q2178" s="11" t="str">
        <f t="shared" si="200"/>
        <v>music</v>
      </c>
      <c r="R2178" s="11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2">
        <f t="shared" ref="O2179:O2242" si="204">ROUND((E:E/D:D)*100,0)</f>
        <v>100</v>
      </c>
      <c r="P2179" s="13">
        <f t="shared" ref="P2179:P2242" si="205">IF(L2179&lt;&gt;0,E2179/L2179,"n/a")</f>
        <v>65.868421052631575</v>
      </c>
      <c r="Q2179" s="11" t="str">
        <f t="shared" ref="Q2179:Q2242" si="206">LEFT(N2179,SEARCH("/",N2179,1)-1)</f>
        <v>music</v>
      </c>
      <c r="R2179" s="11" t="str">
        <f t="shared" ref="R2179:R2242" si="207">RIGHT(N2179,LEN(N2179)-SEARCH("/",N2179))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2">
        <f t="shared" si="204"/>
        <v>139</v>
      </c>
      <c r="P2180" s="13">
        <f t="shared" si="205"/>
        <v>40.349243306169967</v>
      </c>
      <c r="Q2180" s="11" t="str">
        <f t="shared" si="206"/>
        <v>music</v>
      </c>
      <c r="R2180" s="11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2">
        <f t="shared" si="204"/>
        <v>161</v>
      </c>
      <c r="P2181" s="13">
        <f t="shared" si="205"/>
        <v>76.857142857142861</v>
      </c>
      <c r="Q2181" s="11" t="str">
        <f t="shared" si="206"/>
        <v>music</v>
      </c>
      <c r="R2181" s="1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2">
        <f t="shared" si="204"/>
        <v>107</v>
      </c>
      <c r="P2182" s="13">
        <f t="shared" si="205"/>
        <v>68.707820512820518</v>
      </c>
      <c r="Q2182" s="11" t="str">
        <f t="shared" si="206"/>
        <v>music</v>
      </c>
      <c r="R2182" s="11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2">
        <f t="shared" si="204"/>
        <v>153</v>
      </c>
      <c r="P2183" s="13">
        <f t="shared" si="205"/>
        <v>57.773584905660378</v>
      </c>
      <c r="Q2183" s="11" t="str">
        <f t="shared" si="206"/>
        <v>games</v>
      </c>
      <c r="R2183" s="11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2">
        <f t="shared" si="204"/>
        <v>524</v>
      </c>
      <c r="P2184" s="13">
        <f t="shared" si="205"/>
        <v>44.171348314606739</v>
      </c>
      <c r="Q2184" s="11" t="str">
        <f t="shared" si="206"/>
        <v>games</v>
      </c>
      <c r="R2184" s="11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2">
        <f t="shared" si="204"/>
        <v>489</v>
      </c>
      <c r="P2185" s="13">
        <f t="shared" si="205"/>
        <v>31.566308243727597</v>
      </c>
      <c r="Q2185" s="11" t="str">
        <f t="shared" si="206"/>
        <v>games</v>
      </c>
      <c r="R2185" s="11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2">
        <f t="shared" si="204"/>
        <v>285</v>
      </c>
      <c r="P2186" s="13">
        <f t="shared" si="205"/>
        <v>107.04511278195488</v>
      </c>
      <c r="Q2186" s="11" t="str">
        <f t="shared" si="206"/>
        <v>games</v>
      </c>
      <c r="R2186" s="11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2">
        <f t="shared" si="204"/>
        <v>1857</v>
      </c>
      <c r="P2187" s="13">
        <f t="shared" si="205"/>
        <v>149.03451043338683</v>
      </c>
      <c r="Q2187" s="11" t="str">
        <f t="shared" si="206"/>
        <v>games</v>
      </c>
      <c r="R2187" s="11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2">
        <f t="shared" si="204"/>
        <v>110</v>
      </c>
      <c r="P2188" s="13">
        <f t="shared" si="205"/>
        <v>55.956632653061227</v>
      </c>
      <c r="Q2188" s="11" t="str">
        <f t="shared" si="206"/>
        <v>games</v>
      </c>
      <c r="R2188" s="11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2">
        <f t="shared" si="204"/>
        <v>1015</v>
      </c>
      <c r="P2189" s="13">
        <f t="shared" si="205"/>
        <v>56.970381807973048</v>
      </c>
      <c r="Q2189" s="11" t="str">
        <f t="shared" si="206"/>
        <v>games</v>
      </c>
      <c r="R2189" s="11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2">
        <f t="shared" si="204"/>
        <v>412</v>
      </c>
      <c r="P2190" s="13">
        <f t="shared" si="205"/>
        <v>44.056420233463037</v>
      </c>
      <c r="Q2190" s="11" t="str">
        <f t="shared" si="206"/>
        <v>games</v>
      </c>
      <c r="R2190" s="11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2">
        <f t="shared" si="204"/>
        <v>503</v>
      </c>
      <c r="P2191" s="13">
        <f t="shared" si="205"/>
        <v>68.625</v>
      </c>
      <c r="Q2191" s="11" t="str">
        <f t="shared" si="206"/>
        <v>games</v>
      </c>
      <c r="R2191" s="1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2">
        <f t="shared" si="204"/>
        <v>185</v>
      </c>
      <c r="P2192" s="13">
        <f t="shared" si="205"/>
        <v>65.318435754189949</v>
      </c>
      <c r="Q2192" s="11" t="str">
        <f t="shared" si="206"/>
        <v>games</v>
      </c>
      <c r="R2192" s="11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2">
        <f t="shared" si="204"/>
        <v>120</v>
      </c>
      <c r="P2193" s="13">
        <f t="shared" si="205"/>
        <v>35.92</v>
      </c>
      <c r="Q2193" s="11" t="str">
        <f t="shared" si="206"/>
        <v>games</v>
      </c>
      <c r="R2193" s="11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2">
        <f t="shared" si="204"/>
        <v>1081</v>
      </c>
      <c r="P2194" s="13">
        <f t="shared" si="205"/>
        <v>40.070667078443485</v>
      </c>
      <c r="Q2194" s="11" t="str">
        <f t="shared" si="206"/>
        <v>games</v>
      </c>
      <c r="R2194" s="11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2">
        <f t="shared" si="204"/>
        <v>452</v>
      </c>
      <c r="P2195" s="13">
        <f t="shared" si="205"/>
        <v>75.647714604236342</v>
      </c>
      <c r="Q2195" s="11" t="str">
        <f t="shared" si="206"/>
        <v>games</v>
      </c>
      <c r="R2195" s="11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2">
        <f t="shared" si="204"/>
        <v>537</v>
      </c>
      <c r="P2196" s="13">
        <f t="shared" si="205"/>
        <v>61.203872437357631</v>
      </c>
      <c r="Q2196" s="11" t="str">
        <f t="shared" si="206"/>
        <v>games</v>
      </c>
      <c r="R2196" s="11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2">
        <f t="shared" si="204"/>
        <v>120</v>
      </c>
      <c r="P2197" s="13">
        <f t="shared" si="205"/>
        <v>48.130434782608695</v>
      </c>
      <c r="Q2197" s="11" t="str">
        <f t="shared" si="206"/>
        <v>games</v>
      </c>
      <c r="R2197" s="11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2">
        <f t="shared" si="204"/>
        <v>114</v>
      </c>
      <c r="P2198" s="13">
        <f t="shared" si="205"/>
        <v>68.106837606837601</v>
      </c>
      <c r="Q2198" s="11" t="str">
        <f t="shared" si="206"/>
        <v>games</v>
      </c>
      <c r="R2198" s="11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2">
        <f t="shared" si="204"/>
        <v>951</v>
      </c>
      <c r="P2199" s="13">
        <f t="shared" si="205"/>
        <v>65.891300230946882</v>
      </c>
      <c r="Q2199" s="11" t="str">
        <f t="shared" si="206"/>
        <v>games</v>
      </c>
      <c r="R2199" s="11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2">
        <f t="shared" si="204"/>
        <v>133</v>
      </c>
      <c r="P2200" s="13">
        <f t="shared" si="205"/>
        <v>81.654377880184327</v>
      </c>
      <c r="Q2200" s="11" t="str">
        <f t="shared" si="206"/>
        <v>games</v>
      </c>
      <c r="R2200" s="11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2">
        <f t="shared" si="204"/>
        <v>147</v>
      </c>
      <c r="P2201" s="13">
        <f t="shared" si="205"/>
        <v>52.701195219123505</v>
      </c>
      <c r="Q2201" s="11" t="str">
        <f t="shared" si="206"/>
        <v>games</v>
      </c>
      <c r="R2201" s="1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2">
        <f t="shared" si="204"/>
        <v>542</v>
      </c>
      <c r="P2202" s="13">
        <f t="shared" si="205"/>
        <v>41.228136882129277</v>
      </c>
      <c r="Q2202" s="11" t="str">
        <f t="shared" si="206"/>
        <v>games</v>
      </c>
      <c r="R2202" s="11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2">
        <f t="shared" si="204"/>
        <v>383</v>
      </c>
      <c r="P2203" s="13">
        <f t="shared" si="205"/>
        <v>15.035357142857142</v>
      </c>
      <c r="Q2203" s="11" t="str">
        <f t="shared" si="206"/>
        <v>music</v>
      </c>
      <c r="R2203" s="11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2">
        <f t="shared" si="204"/>
        <v>704</v>
      </c>
      <c r="P2204" s="13">
        <f t="shared" si="205"/>
        <v>39.066920943134534</v>
      </c>
      <c r="Q2204" s="11" t="str">
        <f t="shared" si="206"/>
        <v>music</v>
      </c>
      <c r="R2204" s="11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2">
        <f t="shared" si="204"/>
        <v>110</v>
      </c>
      <c r="P2205" s="13">
        <f t="shared" si="205"/>
        <v>43.82</v>
      </c>
      <c r="Q2205" s="11" t="str">
        <f t="shared" si="206"/>
        <v>music</v>
      </c>
      <c r="R2205" s="11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2">
        <f t="shared" si="204"/>
        <v>133</v>
      </c>
      <c r="P2206" s="13">
        <f t="shared" si="205"/>
        <v>27.301369863013697</v>
      </c>
      <c r="Q2206" s="11" t="str">
        <f t="shared" si="206"/>
        <v>music</v>
      </c>
      <c r="R2206" s="11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2">
        <f t="shared" si="204"/>
        <v>152</v>
      </c>
      <c r="P2207" s="13">
        <f t="shared" si="205"/>
        <v>42.222222222222221</v>
      </c>
      <c r="Q2207" s="11" t="str">
        <f t="shared" si="206"/>
        <v>music</v>
      </c>
      <c r="R2207" s="11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2">
        <f t="shared" si="204"/>
        <v>103</v>
      </c>
      <c r="P2208" s="13">
        <f t="shared" si="205"/>
        <v>33.235294117647058</v>
      </c>
      <c r="Q2208" s="11" t="str">
        <f t="shared" si="206"/>
        <v>music</v>
      </c>
      <c r="R2208" s="11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2">
        <f t="shared" si="204"/>
        <v>100</v>
      </c>
      <c r="P2209" s="13">
        <f t="shared" si="205"/>
        <v>285.71428571428572</v>
      </c>
      <c r="Q2209" s="11" t="str">
        <f t="shared" si="206"/>
        <v>music</v>
      </c>
      <c r="R2209" s="11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2">
        <f t="shared" si="204"/>
        <v>102</v>
      </c>
      <c r="P2210" s="13">
        <f t="shared" si="205"/>
        <v>42.333333333333336</v>
      </c>
      <c r="Q2210" s="11" t="str">
        <f t="shared" si="206"/>
        <v>music</v>
      </c>
      <c r="R2210" s="11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2">
        <f t="shared" si="204"/>
        <v>151</v>
      </c>
      <c r="P2211" s="13">
        <f t="shared" si="205"/>
        <v>50.266666666666666</v>
      </c>
      <c r="Q2211" s="11" t="str">
        <f t="shared" si="206"/>
        <v>music</v>
      </c>
      <c r="R2211" s="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2">
        <f t="shared" si="204"/>
        <v>111</v>
      </c>
      <c r="P2212" s="13">
        <f t="shared" si="205"/>
        <v>61.902777777777779</v>
      </c>
      <c r="Q2212" s="11" t="str">
        <f t="shared" si="206"/>
        <v>music</v>
      </c>
      <c r="R2212" s="11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2">
        <f t="shared" si="204"/>
        <v>196</v>
      </c>
      <c r="P2213" s="13">
        <f t="shared" si="205"/>
        <v>40.75</v>
      </c>
      <c r="Q2213" s="11" t="str">
        <f t="shared" si="206"/>
        <v>music</v>
      </c>
      <c r="R2213" s="11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2">
        <f t="shared" si="204"/>
        <v>114</v>
      </c>
      <c r="P2214" s="13">
        <f t="shared" si="205"/>
        <v>55.796747967479675</v>
      </c>
      <c r="Q2214" s="11" t="str">
        <f t="shared" si="206"/>
        <v>music</v>
      </c>
      <c r="R2214" s="11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2">
        <f t="shared" si="204"/>
        <v>200</v>
      </c>
      <c r="P2215" s="13">
        <f t="shared" si="205"/>
        <v>10</v>
      </c>
      <c r="Q2215" s="11" t="str">
        <f t="shared" si="206"/>
        <v>music</v>
      </c>
      <c r="R2215" s="11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2">
        <f t="shared" si="204"/>
        <v>293</v>
      </c>
      <c r="P2216" s="13">
        <f t="shared" si="205"/>
        <v>73.125416666666666</v>
      </c>
      <c r="Q2216" s="11" t="str">
        <f t="shared" si="206"/>
        <v>music</v>
      </c>
      <c r="R2216" s="11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2">
        <f t="shared" si="204"/>
        <v>156</v>
      </c>
      <c r="P2217" s="13">
        <f t="shared" si="205"/>
        <v>26.060606060606062</v>
      </c>
      <c r="Q2217" s="11" t="str">
        <f t="shared" si="206"/>
        <v>music</v>
      </c>
      <c r="R2217" s="11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2">
        <f t="shared" si="204"/>
        <v>106</v>
      </c>
      <c r="P2218" s="13">
        <f t="shared" si="205"/>
        <v>22.642857142857142</v>
      </c>
      <c r="Q2218" s="11" t="str">
        <f t="shared" si="206"/>
        <v>music</v>
      </c>
      <c r="R2218" s="11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2">
        <f t="shared" si="204"/>
        <v>101</v>
      </c>
      <c r="P2219" s="13">
        <f t="shared" si="205"/>
        <v>47.222222222222221</v>
      </c>
      <c r="Q2219" s="11" t="str">
        <f t="shared" si="206"/>
        <v>music</v>
      </c>
      <c r="R2219" s="11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2">
        <f t="shared" si="204"/>
        <v>123</v>
      </c>
      <c r="P2220" s="13">
        <f t="shared" si="205"/>
        <v>32.324473684210524</v>
      </c>
      <c r="Q2220" s="11" t="str">
        <f t="shared" si="206"/>
        <v>music</v>
      </c>
      <c r="R2220" s="11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2">
        <f t="shared" si="204"/>
        <v>102</v>
      </c>
      <c r="P2221" s="13">
        <f t="shared" si="205"/>
        <v>53.421052631578945</v>
      </c>
      <c r="Q2221" s="11" t="str">
        <f t="shared" si="206"/>
        <v>music</v>
      </c>
      <c r="R2221" s="1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2">
        <f t="shared" si="204"/>
        <v>101</v>
      </c>
      <c r="P2222" s="13">
        <f t="shared" si="205"/>
        <v>51.304347826086953</v>
      </c>
      <c r="Q2222" s="11" t="str">
        <f t="shared" si="206"/>
        <v>music</v>
      </c>
      <c r="R2222" s="11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2">
        <f t="shared" si="204"/>
        <v>108</v>
      </c>
      <c r="P2223" s="13">
        <f t="shared" si="205"/>
        <v>37.197247706422019</v>
      </c>
      <c r="Q2223" s="11" t="str">
        <f t="shared" si="206"/>
        <v>games</v>
      </c>
      <c r="R2223" s="11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2">
        <f t="shared" si="204"/>
        <v>163</v>
      </c>
      <c r="P2224" s="13">
        <f t="shared" si="205"/>
        <v>27.1</v>
      </c>
      <c r="Q2224" s="11" t="str">
        <f t="shared" si="206"/>
        <v>games</v>
      </c>
      <c r="R2224" s="11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2">
        <f t="shared" si="204"/>
        <v>106</v>
      </c>
      <c r="P2225" s="13">
        <f t="shared" si="205"/>
        <v>206.31</v>
      </c>
      <c r="Q2225" s="11" t="str">
        <f t="shared" si="206"/>
        <v>games</v>
      </c>
      <c r="R2225" s="11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2">
        <f t="shared" si="204"/>
        <v>243</v>
      </c>
      <c r="P2226" s="13">
        <f t="shared" si="205"/>
        <v>82.145270270270274</v>
      </c>
      <c r="Q2226" s="11" t="str">
        <f t="shared" si="206"/>
        <v>games</v>
      </c>
      <c r="R2226" s="11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2">
        <f t="shared" si="204"/>
        <v>945</v>
      </c>
      <c r="P2227" s="13">
        <f t="shared" si="205"/>
        <v>164.79651993355483</v>
      </c>
      <c r="Q2227" s="11" t="str">
        <f t="shared" si="206"/>
        <v>games</v>
      </c>
      <c r="R2227" s="11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2">
        <f t="shared" si="204"/>
        <v>108</v>
      </c>
      <c r="P2228" s="13">
        <f t="shared" si="205"/>
        <v>60.820280373831778</v>
      </c>
      <c r="Q2228" s="11" t="str">
        <f t="shared" si="206"/>
        <v>games</v>
      </c>
      <c r="R2228" s="11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2">
        <f t="shared" si="204"/>
        <v>157</v>
      </c>
      <c r="P2229" s="13">
        <f t="shared" si="205"/>
        <v>67.970099667774093</v>
      </c>
      <c r="Q2229" s="11" t="str">
        <f t="shared" si="206"/>
        <v>games</v>
      </c>
      <c r="R2229" s="11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2">
        <f t="shared" si="204"/>
        <v>1174</v>
      </c>
      <c r="P2230" s="13">
        <f t="shared" si="205"/>
        <v>81.561805555555551</v>
      </c>
      <c r="Q2230" s="11" t="str">
        <f t="shared" si="206"/>
        <v>games</v>
      </c>
      <c r="R2230" s="11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2">
        <f t="shared" si="204"/>
        <v>171</v>
      </c>
      <c r="P2231" s="13">
        <f t="shared" si="205"/>
        <v>25.42547309833024</v>
      </c>
      <c r="Q2231" s="11" t="str">
        <f t="shared" si="206"/>
        <v>games</v>
      </c>
      <c r="R2231" s="1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2">
        <f t="shared" si="204"/>
        <v>126</v>
      </c>
      <c r="P2232" s="13">
        <f t="shared" si="205"/>
        <v>21.497991967871485</v>
      </c>
      <c r="Q2232" s="11" t="str">
        <f t="shared" si="206"/>
        <v>games</v>
      </c>
      <c r="R2232" s="11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2">
        <f t="shared" si="204"/>
        <v>1212</v>
      </c>
      <c r="P2233" s="13">
        <f t="shared" si="205"/>
        <v>27.226630727762803</v>
      </c>
      <c r="Q2233" s="11" t="str">
        <f t="shared" si="206"/>
        <v>games</v>
      </c>
      <c r="R2233" s="11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2">
        <f t="shared" si="204"/>
        <v>496</v>
      </c>
      <c r="P2234" s="13">
        <f t="shared" si="205"/>
        <v>25.091093117408906</v>
      </c>
      <c r="Q2234" s="11" t="str">
        <f t="shared" si="206"/>
        <v>games</v>
      </c>
      <c r="R2234" s="11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2">
        <f t="shared" si="204"/>
        <v>332</v>
      </c>
      <c r="P2235" s="13">
        <f t="shared" si="205"/>
        <v>21.230179028132991</v>
      </c>
      <c r="Q2235" s="11" t="str">
        <f t="shared" si="206"/>
        <v>games</v>
      </c>
      <c r="R2235" s="11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2">
        <f t="shared" si="204"/>
        <v>1165</v>
      </c>
      <c r="P2236" s="13">
        <f t="shared" si="205"/>
        <v>41.607142857142854</v>
      </c>
      <c r="Q2236" s="11" t="str">
        <f t="shared" si="206"/>
        <v>games</v>
      </c>
      <c r="R2236" s="11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2">
        <f t="shared" si="204"/>
        <v>153</v>
      </c>
      <c r="P2237" s="13">
        <f t="shared" si="205"/>
        <v>135.58503401360545</v>
      </c>
      <c r="Q2237" s="11" t="str">
        <f t="shared" si="206"/>
        <v>games</v>
      </c>
      <c r="R2237" s="11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2">
        <f t="shared" si="204"/>
        <v>537</v>
      </c>
      <c r="P2238" s="13">
        <f t="shared" si="205"/>
        <v>22.116176470588236</v>
      </c>
      <c r="Q2238" s="11" t="str">
        <f t="shared" si="206"/>
        <v>games</v>
      </c>
      <c r="R2238" s="11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2">
        <f t="shared" si="204"/>
        <v>353</v>
      </c>
      <c r="P2239" s="13">
        <f t="shared" si="205"/>
        <v>64.625635808748726</v>
      </c>
      <c r="Q2239" s="11" t="str">
        <f t="shared" si="206"/>
        <v>games</v>
      </c>
      <c r="R2239" s="11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2">
        <f t="shared" si="204"/>
        <v>137</v>
      </c>
      <c r="P2240" s="13">
        <f t="shared" si="205"/>
        <v>69.569620253164558</v>
      </c>
      <c r="Q2240" s="11" t="str">
        <f t="shared" si="206"/>
        <v>games</v>
      </c>
      <c r="R2240" s="11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2">
        <f t="shared" si="204"/>
        <v>128</v>
      </c>
      <c r="P2241" s="13">
        <f t="shared" si="205"/>
        <v>75.133028169014082</v>
      </c>
      <c r="Q2241" s="11" t="str">
        <f t="shared" si="206"/>
        <v>games</v>
      </c>
      <c r="R2241" s="1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2">
        <f t="shared" si="204"/>
        <v>271</v>
      </c>
      <c r="P2242" s="13">
        <f t="shared" si="205"/>
        <v>140.97916666666666</v>
      </c>
      <c r="Q2242" s="11" t="str">
        <f t="shared" si="206"/>
        <v>games</v>
      </c>
      <c r="R2242" s="11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2">
        <f t="shared" ref="O2243:O2306" si="210">ROUND((E:E/D:D)*100,0)</f>
        <v>806</v>
      </c>
      <c r="P2243" s="13">
        <f t="shared" ref="P2243:P2306" si="211">IF(L2243&lt;&gt;0,E2243/L2243,"n/a")</f>
        <v>49.472392638036808</v>
      </c>
      <c r="Q2243" s="11" t="str">
        <f t="shared" ref="Q2243:Q2306" si="212">LEFT(N2243,SEARCH("/",N2243,1)-1)</f>
        <v>games</v>
      </c>
      <c r="R2243" s="11" t="str">
        <f t="shared" ref="R2243:R2306" si="213">RIGHT(N2243,LEN(N2243)-SEARCH("/",N2243))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2">
        <f t="shared" si="210"/>
        <v>1360</v>
      </c>
      <c r="P2244" s="13">
        <f t="shared" si="211"/>
        <v>53.865251485148519</v>
      </c>
      <c r="Q2244" s="11" t="str">
        <f t="shared" si="212"/>
        <v>games</v>
      </c>
      <c r="R2244" s="11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2">
        <f t="shared" si="210"/>
        <v>930250</v>
      </c>
      <c r="P2245" s="13">
        <f t="shared" si="211"/>
        <v>4.5712530712530715</v>
      </c>
      <c r="Q2245" s="11" t="str">
        <f t="shared" si="212"/>
        <v>games</v>
      </c>
      <c r="R2245" s="11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2">
        <f t="shared" si="210"/>
        <v>377</v>
      </c>
      <c r="P2246" s="13">
        <f t="shared" si="211"/>
        <v>65.00344827586207</v>
      </c>
      <c r="Q2246" s="11" t="str">
        <f t="shared" si="212"/>
        <v>games</v>
      </c>
      <c r="R2246" s="11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2">
        <f t="shared" si="210"/>
        <v>2647</v>
      </c>
      <c r="P2247" s="13">
        <f t="shared" si="211"/>
        <v>53.475252525252522</v>
      </c>
      <c r="Q2247" s="11" t="str">
        <f t="shared" si="212"/>
        <v>games</v>
      </c>
      <c r="R2247" s="11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2">
        <f t="shared" si="210"/>
        <v>100</v>
      </c>
      <c r="P2248" s="13">
        <f t="shared" si="211"/>
        <v>43.912280701754383</v>
      </c>
      <c r="Q2248" s="11" t="str">
        <f t="shared" si="212"/>
        <v>games</v>
      </c>
      <c r="R2248" s="11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2">
        <f t="shared" si="210"/>
        <v>104</v>
      </c>
      <c r="P2249" s="13">
        <f t="shared" si="211"/>
        <v>50.852631578947367</v>
      </c>
      <c r="Q2249" s="11" t="str">
        <f t="shared" si="212"/>
        <v>games</v>
      </c>
      <c r="R2249" s="11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2">
        <f t="shared" si="210"/>
        <v>107</v>
      </c>
      <c r="P2250" s="13">
        <f t="shared" si="211"/>
        <v>58.6328125</v>
      </c>
      <c r="Q2250" s="11" t="str">
        <f t="shared" si="212"/>
        <v>games</v>
      </c>
      <c r="R2250" s="11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2">
        <f t="shared" si="210"/>
        <v>169</v>
      </c>
      <c r="P2251" s="13">
        <f t="shared" si="211"/>
        <v>32.81666666666667</v>
      </c>
      <c r="Q2251" s="11" t="str">
        <f t="shared" si="212"/>
        <v>games</v>
      </c>
      <c r="R2251" s="1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2">
        <f t="shared" si="210"/>
        <v>975</v>
      </c>
      <c r="P2252" s="13">
        <f t="shared" si="211"/>
        <v>426.93169877408059</v>
      </c>
      <c r="Q2252" s="11" t="str">
        <f t="shared" si="212"/>
        <v>games</v>
      </c>
      <c r="R2252" s="11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2">
        <f t="shared" si="210"/>
        <v>134</v>
      </c>
      <c r="P2253" s="13">
        <f t="shared" si="211"/>
        <v>23.808729166666669</v>
      </c>
      <c r="Q2253" s="11" t="str">
        <f t="shared" si="212"/>
        <v>games</v>
      </c>
      <c r="R2253" s="11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2">
        <f t="shared" si="210"/>
        <v>272</v>
      </c>
      <c r="P2254" s="13">
        <f t="shared" si="211"/>
        <v>98.413654618473899</v>
      </c>
      <c r="Q2254" s="11" t="str">
        <f t="shared" si="212"/>
        <v>games</v>
      </c>
      <c r="R2254" s="11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2">
        <f t="shared" si="210"/>
        <v>113</v>
      </c>
      <c r="P2255" s="13">
        <f t="shared" si="211"/>
        <v>107.32142857142857</v>
      </c>
      <c r="Q2255" s="11" t="str">
        <f t="shared" si="212"/>
        <v>games</v>
      </c>
      <c r="R2255" s="11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2">
        <f t="shared" si="210"/>
        <v>460</v>
      </c>
      <c r="P2256" s="13">
        <f t="shared" si="211"/>
        <v>11.67005076142132</v>
      </c>
      <c r="Q2256" s="11" t="str">
        <f t="shared" si="212"/>
        <v>games</v>
      </c>
      <c r="R2256" s="11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2">
        <f t="shared" si="210"/>
        <v>287</v>
      </c>
      <c r="P2257" s="13">
        <f t="shared" si="211"/>
        <v>41.782287822878232</v>
      </c>
      <c r="Q2257" s="11" t="str">
        <f t="shared" si="212"/>
        <v>games</v>
      </c>
      <c r="R2257" s="11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2">
        <f t="shared" si="210"/>
        <v>223</v>
      </c>
      <c r="P2258" s="13">
        <f t="shared" si="211"/>
        <v>21.38</v>
      </c>
      <c r="Q2258" s="11" t="str">
        <f t="shared" si="212"/>
        <v>games</v>
      </c>
      <c r="R2258" s="11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2">
        <f t="shared" si="210"/>
        <v>636</v>
      </c>
      <c r="P2259" s="13">
        <f t="shared" si="211"/>
        <v>94.103550295857985</v>
      </c>
      <c r="Q2259" s="11" t="str">
        <f t="shared" si="212"/>
        <v>games</v>
      </c>
      <c r="R2259" s="11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2">
        <f t="shared" si="210"/>
        <v>147</v>
      </c>
      <c r="P2260" s="13">
        <f t="shared" si="211"/>
        <v>15.721951219512196</v>
      </c>
      <c r="Q2260" s="11" t="str">
        <f t="shared" si="212"/>
        <v>games</v>
      </c>
      <c r="R2260" s="11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2">
        <f t="shared" si="210"/>
        <v>1867</v>
      </c>
      <c r="P2261" s="13">
        <f t="shared" si="211"/>
        <v>90.635922330097088</v>
      </c>
      <c r="Q2261" s="11" t="str">
        <f t="shared" si="212"/>
        <v>games</v>
      </c>
      <c r="R2261" s="1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2">
        <f t="shared" si="210"/>
        <v>327</v>
      </c>
      <c r="P2262" s="13">
        <f t="shared" si="211"/>
        <v>97.297619047619051</v>
      </c>
      <c r="Q2262" s="11" t="str">
        <f t="shared" si="212"/>
        <v>games</v>
      </c>
      <c r="R2262" s="11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2">
        <f t="shared" si="210"/>
        <v>780</v>
      </c>
      <c r="P2263" s="13">
        <f t="shared" si="211"/>
        <v>37.11904761904762</v>
      </c>
      <c r="Q2263" s="11" t="str">
        <f t="shared" si="212"/>
        <v>games</v>
      </c>
      <c r="R2263" s="11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2">
        <f t="shared" si="210"/>
        <v>154</v>
      </c>
      <c r="P2264" s="13">
        <f t="shared" si="211"/>
        <v>28.104972375690608</v>
      </c>
      <c r="Q2264" s="11" t="str">
        <f t="shared" si="212"/>
        <v>games</v>
      </c>
      <c r="R2264" s="11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2">
        <f t="shared" si="210"/>
        <v>116</v>
      </c>
      <c r="P2265" s="13">
        <f t="shared" si="211"/>
        <v>144.43333333333334</v>
      </c>
      <c r="Q2265" s="11" t="str">
        <f t="shared" si="212"/>
        <v>games</v>
      </c>
      <c r="R2265" s="11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2">
        <f t="shared" si="210"/>
        <v>180</v>
      </c>
      <c r="P2266" s="13">
        <f t="shared" si="211"/>
        <v>24.274157303370785</v>
      </c>
      <c r="Q2266" s="11" t="str">
        <f t="shared" si="212"/>
        <v>games</v>
      </c>
      <c r="R2266" s="11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2">
        <f t="shared" si="210"/>
        <v>299</v>
      </c>
      <c r="P2267" s="13">
        <f t="shared" si="211"/>
        <v>35.117647058823529</v>
      </c>
      <c r="Q2267" s="11" t="str">
        <f t="shared" si="212"/>
        <v>games</v>
      </c>
      <c r="R2267" s="11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2">
        <f t="shared" si="210"/>
        <v>320</v>
      </c>
      <c r="P2268" s="13">
        <f t="shared" si="211"/>
        <v>24.762886597938145</v>
      </c>
      <c r="Q2268" s="11" t="str">
        <f t="shared" si="212"/>
        <v>games</v>
      </c>
      <c r="R2268" s="11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2">
        <f t="shared" si="210"/>
        <v>381</v>
      </c>
      <c r="P2269" s="13">
        <f t="shared" si="211"/>
        <v>188.37871287128712</v>
      </c>
      <c r="Q2269" s="11" t="str">
        <f t="shared" si="212"/>
        <v>games</v>
      </c>
      <c r="R2269" s="11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2">
        <f t="shared" si="210"/>
        <v>103</v>
      </c>
      <c r="P2270" s="13">
        <f t="shared" si="211"/>
        <v>148.08247422680412</v>
      </c>
      <c r="Q2270" s="11" t="str">
        <f t="shared" si="212"/>
        <v>games</v>
      </c>
      <c r="R2270" s="11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2">
        <f t="shared" si="210"/>
        <v>1802</v>
      </c>
      <c r="P2271" s="13">
        <f t="shared" si="211"/>
        <v>49.934589800443462</v>
      </c>
      <c r="Q2271" s="11" t="str">
        <f t="shared" si="212"/>
        <v>games</v>
      </c>
      <c r="R2271" s="1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2">
        <f t="shared" si="210"/>
        <v>720</v>
      </c>
      <c r="P2272" s="13">
        <f t="shared" si="211"/>
        <v>107.82155688622754</v>
      </c>
      <c r="Q2272" s="11" t="str">
        <f t="shared" si="212"/>
        <v>games</v>
      </c>
      <c r="R2272" s="11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2">
        <f t="shared" si="210"/>
        <v>283</v>
      </c>
      <c r="P2273" s="13">
        <f t="shared" si="211"/>
        <v>42.63403614457831</v>
      </c>
      <c r="Q2273" s="11" t="str">
        <f t="shared" si="212"/>
        <v>games</v>
      </c>
      <c r="R2273" s="11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2">
        <f t="shared" si="210"/>
        <v>1357</v>
      </c>
      <c r="P2274" s="13">
        <f t="shared" si="211"/>
        <v>14.370762711864407</v>
      </c>
      <c r="Q2274" s="11" t="str">
        <f t="shared" si="212"/>
        <v>games</v>
      </c>
      <c r="R2274" s="11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2">
        <f t="shared" si="210"/>
        <v>220</v>
      </c>
      <c r="P2275" s="13">
        <f t="shared" si="211"/>
        <v>37.476190476190474</v>
      </c>
      <c r="Q2275" s="11" t="str">
        <f t="shared" si="212"/>
        <v>games</v>
      </c>
      <c r="R2275" s="11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2">
        <f t="shared" si="210"/>
        <v>120</v>
      </c>
      <c r="P2276" s="13">
        <f t="shared" si="211"/>
        <v>30.202020202020201</v>
      </c>
      <c r="Q2276" s="11" t="str">
        <f t="shared" si="212"/>
        <v>games</v>
      </c>
      <c r="R2276" s="11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2">
        <f t="shared" si="210"/>
        <v>408</v>
      </c>
      <c r="P2277" s="13">
        <f t="shared" si="211"/>
        <v>33.550632911392405</v>
      </c>
      <c r="Q2277" s="11" t="str">
        <f t="shared" si="212"/>
        <v>games</v>
      </c>
      <c r="R2277" s="11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2">
        <f t="shared" si="210"/>
        <v>106</v>
      </c>
      <c r="P2278" s="13">
        <f t="shared" si="211"/>
        <v>64.74666666666667</v>
      </c>
      <c r="Q2278" s="11" t="str">
        <f t="shared" si="212"/>
        <v>games</v>
      </c>
      <c r="R2278" s="11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2">
        <f t="shared" si="210"/>
        <v>141</v>
      </c>
      <c r="P2279" s="13">
        <f t="shared" si="211"/>
        <v>57.932367149758456</v>
      </c>
      <c r="Q2279" s="11" t="str">
        <f t="shared" si="212"/>
        <v>games</v>
      </c>
      <c r="R2279" s="11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2">
        <f t="shared" si="210"/>
        <v>271</v>
      </c>
      <c r="P2280" s="13">
        <f t="shared" si="211"/>
        <v>53.078431372549019</v>
      </c>
      <c r="Q2280" s="11" t="str">
        <f t="shared" si="212"/>
        <v>games</v>
      </c>
      <c r="R2280" s="11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2">
        <f t="shared" si="210"/>
        <v>154</v>
      </c>
      <c r="P2281" s="13">
        <f t="shared" si="211"/>
        <v>48.0625</v>
      </c>
      <c r="Q2281" s="11" t="str">
        <f t="shared" si="212"/>
        <v>games</v>
      </c>
      <c r="R2281" s="1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2">
        <f t="shared" si="210"/>
        <v>404</v>
      </c>
      <c r="P2282" s="13">
        <f t="shared" si="211"/>
        <v>82.396874999999994</v>
      </c>
      <c r="Q2282" s="11" t="str">
        <f t="shared" si="212"/>
        <v>games</v>
      </c>
      <c r="R2282" s="11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2">
        <f t="shared" si="210"/>
        <v>185</v>
      </c>
      <c r="P2283" s="13">
        <f t="shared" si="211"/>
        <v>50.454545454545453</v>
      </c>
      <c r="Q2283" s="11" t="str">
        <f t="shared" si="212"/>
        <v>music</v>
      </c>
      <c r="R2283" s="11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2">
        <f t="shared" si="210"/>
        <v>185</v>
      </c>
      <c r="P2284" s="13">
        <f t="shared" si="211"/>
        <v>115.83333333333333</v>
      </c>
      <c r="Q2284" s="11" t="str">
        <f t="shared" si="212"/>
        <v>music</v>
      </c>
      <c r="R2284" s="11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2">
        <f t="shared" si="210"/>
        <v>101</v>
      </c>
      <c r="P2285" s="13">
        <f t="shared" si="211"/>
        <v>63.03458333333333</v>
      </c>
      <c r="Q2285" s="11" t="str">
        <f t="shared" si="212"/>
        <v>music</v>
      </c>
      <c r="R2285" s="11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2">
        <f t="shared" si="210"/>
        <v>106</v>
      </c>
      <c r="P2286" s="13">
        <f t="shared" si="211"/>
        <v>108.02152542372882</v>
      </c>
      <c r="Q2286" s="11" t="str">
        <f t="shared" si="212"/>
        <v>music</v>
      </c>
      <c r="R2286" s="11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2">
        <f t="shared" si="210"/>
        <v>121</v>
      </c>
      <c r="P2287" s="13">
        <f t="shared" si="211"/>
        <v>46.088607594936711</v>
      </c>
      <c r="Q2287" s="11" t="str">
        <f t="shared" si="212"/>
        <v>music</v>
      </c>
      <c r="R2287" s="11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2">
        <f t="shared" si="210"/>
        <v>100</v>
      </c>
      <c r="P2288" s="13">
        <f t="shared" si="211"/>
        <v>107.21428571428571</v>
      </c>
      <c r="Q2288" s="11" t="str">
        <f t="shared" si="212"/>
        <v>music</v>
      </c>
      <c r="R2288" s="11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2">
        <f t="shared" si="210"/>
        <v>120</v>
      </c>
      <c r="P2289" s="13">
        <f t="shared" si="211"/>
        <v>50.9338679245283</v>
      </c>
      <c r="Q2289" s="11" t="str">
        <f t="shared" si="212"/>
        <v>music</v>
      </c>
      <c r="R2289" s="11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2">
        <f t="shared" si="210"/>
        <v>100</v>
      </c>
      <c r="P2290" s="13">
        <f t="shared" si="211"/>
        <v>40.04</v>
      </c>
      <c r="Q2290" s="11" t="str">
        <f t="shared" si="212"/>
        <v>music</v>
      </c>
      <c r="R2290" s="11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2">
        <f t="shared" si="210"/>
        <v>107</v>
      </c>
      <c r="P2291" s="13">
        <f t="shared" si="211"/>
        <v>64.44</v>
      </c>
      <c r="Q2291" s="11" t="str">
        <f t="shared" si="212"/>
        <v>music</v>
      </c>
      <c r="R2291" s="1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2">
        <f t="shared" si="210"/>
        <v>104</v>
      </c>
      <c r="P2292" s="13">
        <f t="shared" si="211"/>
        <v>53.827586206896555</v>
      </c>
      <c r="Q2292" s="11" t="str">
        <f t="shared" si="212"/>
        <v>music</v>
      </c>
      <c r="R2292" s="11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2">
        <f t="shared" si="210"/>
        <v>173</v>
      </c>
      <c r="P2293" s="13">
        <f t="shared" si="211"/>
        <v>100.46511627906976</v>
      </c>
      <c r="Q2293" s="11" t="str">
        <f t="shared" si="212"/>
        <v>music</v>
      </c>
      <c r="R2293" s="11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2">
        <f t="shared" si="210"/>
        <v>107</v>
      </c>
      <c r="P2294" s="13">
        <f t="shared" si="211"/>
        <v>46.630652173913049</v>
      </c>
      <c r="Q2294" s="11" t="str">
        <f t="shared" si="212"/>
        <v>music</v>
      </c>
      <c r="R2294" s="11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2">
        <f t="shared" si="210"/>
        <v>108</v>
      </c>
      <c r="P2295" s="13">
        <f t="shared" si="211"/>
        <v>34.074074074074076</v>
      </c>
      <c r="Q2295" s="11" t="str">
        <f t="shared" si="212"/>
        <v>music</v>
      </c>
      <c r="R2295" s="11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2">
        <f t="shared" si="210"/>
        <v>146</v>
      </c>
      <c r="P2296" s="13">
        <f t="shared" si="211"/>
        <v>65.214642857142863</v>
      </c>
      <c r="Q2296" s="11" t="str">
        <f t="shared" si="212"/>
        <v>music</v>
      </c>
      <c r="R2296" s="11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2">
        <f t="shared" si="210"/>
        <v>125</v>
      </c>
      <c r="P2297" s="13">
        <f t="shared" si="211"/>
        <v>44.205882352941174</v>
      </c>
      <c r="Q2297" s="11" t="str">
        <f t="shared" si="212"/>
        <v>music</v>
      </c>
      <c r="R2297" s="11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2">
        <f t="shared" si="210"/>
        <v>149</v>
      </c>
      <c r="P2298" s="13">
        <f t="shared" si="211"/>
        <v>71.965517241379317</v>
      </c>
      <c r="Q2298" s="11" t="str">
        <f t="shared" si="212"/>
        <v>music</v>
      </c>
      <c r="R2298" s="11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2">
        <f t="shared" si="210"/>
        <v>101</v>
      </c>
      <c r="P2299" s="13">
        <f t="shared" si="211"/>
        <v>52.94736842105263</v>
      </c>
      <c r="Q2299" s="11" t="str">
        <f t="shared" si="212"/>
        <v>music</v>
      </c>
      <c r="R2299" s="11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2">
        <f t="shared" si="210"/>
        <v>105</v>
      </c>
      <c r="P2300" s="13">
        <f t="shared" si="211"/>
        <v>109.45138888888889</v>
      </c>
      <c r="Q2300" s="11" t="str">
        <f t="shared" si="212"/>
        <v>music</v>
      </c>
      <c r="R2300" s="11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2">
        <f t="shared" si="210"/>
        <v>350</v>
      </c>
      <c r="P2301" s="13">
        <f t="shared" si="211"/>
        <v>75.035714285714292</v>
      </c>
      <c r="Q2301" s="11" t="str">
        <f t="shared" si="212"/>
        <v>music</v>
      </c>
      <c r="R2301" s="1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2">
        <f t="shared" si="210"/>
        <v>101</v>
      </c>
      <c r="P2302" s="13">
        <f t="shared" si="211"/>
        <v>115.71428571428571</v>
      </c>
      <c r="Q2302" s="11" t="str">
        <f t="shared" si="212"/>
        <v>music</v>
      </c>
      <c r="R2302" s="11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2">
        <f t="shared" si="210"/>
        <v>134</v>
      </c>
      <c r="P2303" s="13">
        <f t="shared" si="211"/>
        <v>31.659810426540286</v>
      </c>
      <c r="Q2303" s="11" t="str">
        <f t="shared" si="212"/>
        <v>music</v>
      </c>
      <c r="R2303" s="11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2">
        <f t="shared" si="210"/>
        <v>171</v>
      </c>
      <c r="P2304" s="13">
        <f t="shared" si="211"/>
        <v>46.176470588235297</v>
      </c>
      <c r="Q2304" s="11" t="str">
        <f t="shared" si="212"/>
        <v>music</v>
      </c>
      <c r="R2304" s="11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2">
        <f t="shared" si="210"/>
        <v>109</v>
      </c>
      <c r="P2305" s="13">
        <f t="shared" si="211"/>
        <v>68.481650485436887</v>
      </c>
      <c r="Q2305" s="11" t="str">
        <f t="shared" si="212"/>
        <v>music</v>
      </c>
      <c r="R2305" s="11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2">
        <f t="shared" si="210"/>
        <v>101</v>
      </c>
      <c r="P2306" s="13">
        <f t="shared" si="211"/>
        <v>53.469203539823013</v>
      </c>
      <c r="Q2306" s="11" t="str">
        <f t="shared" si="212"/>
        <v>music</v>
      </c>
      <c r="R2306" s="11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2">
        <f t="shared" ref="O2307:O2370" si="216">ROUND((E:E/D:D)*100,0)</f>
        <v>101</v>
      </c>
      <c r="P2307" s="13">
        <f t="shared" ref="P2307:P2370" si="217">IF(L2307&lt;&gt;0,E2307/L2307,"n/a")</f>
        <v>109.10778443113773</v>
      </c>
      <c r="Q2307" s="11" t="str">
        <f t="shared" ref="Q2307:Q2370" si="218">LEFT(N2307,SEARCH("/",N2307,1)-1)</f>
        <v>music</v>
      </c>
      <c r="R2307" s="11" t="str">
        <f t="shared" ref="R2307:R2370" si="219">RIGHT(N2307,LEN(N2307)-SEARCH("/",N2307))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2">
        <f t="shared" si="216"/>
        <v>107</v>
      </c>
      <c r="P2308" s="13">
        <f t="shared" si="217"/>
        <v>51.185616438356163</v>
      </c>
      <c r="Q2308" s="11" t="str">
        <f t="shared" si="218"/>
        <v>music</v>
      </c>
      <c r="R2308" s="11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2">
        <f t="shared" si="216"/>
        <v>107</v>
      </c>
      <c r="P2309" s="13">
        <f t="shared" si="217"/>
        <v>27.936800000000002</v>
      </c>
      <c r="Q2309" s="11" t="str">
        <f t="shared" si="218"/>
        <v>music</v>
      </c>
      <c r="R2309" s="11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2">
        <f t="shared" si="216"/>
        <v>101</v>
      </c>
      <c r="P2310" s="13">
        <f t="shared" si="217"/>
        <v>82.496921824104234</v>
      </c>
      <c r="Q2310" s="11" t="str">
        <f t="shared" si="218"/>
        <v>music</v>
      </c>
      <c r="R2310" s="11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2">
        <f t="shared" si="216"/>
        <v>107</v>
      </c>
      <c r="P2311" s="13">
        <f t="shared" si="217"/>
        <v>59.817476635514019</v>
      </c>
      <c r="Q2311" s="11" t="str">
        <f t="shared" si="218"/>
        <v>music</v>
      </c>
      <c r="R2311" s="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2">
        <f t="shared" si="216"/>
        <v>429</v>
      </c>
      <c r="P2312" s="13">
        <f t="shared" si="217"/>
        <v>64.816470588235291</v>
      </c>
      <c r="Q2312" s="11" t="str">
        <f t="shared" si="218"/>
        <v>music</v>
      </c>
      <c r="R2312" s="11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2">
        <f t="shared" si="216"/>
        <v>104</v>
      </c>
      <c r="P2313" s="13">
        <f t="shared" si="217"/>
        <v>90.09615384615384</v>
      </c>
      <c r="Q2313" s="11" t="str">
        <f t="shared" si="218"/>
        <v>music</v>
      </c>
      <c r="R2313" s="11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2">
        <f t="shared" si="216"/>
        <v>108</v>
      </c>
      <c r="P2314" s="13">
        <f t="shared" si="217"/>
        <v>40.962025316455694</v>
      </c>
      <c r="Q2314" s="11" t="str">
        <f t="shared" si="218"/>
        <v>music</v>
      </c>
      <c r="R2314" s="11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2">
        <f t="shared" si="216"/>
        <v>176</v>
      </c>
      <c r="P2315" s="13">
        <f t="shared" si="217"/>
        <v>56.000127388535034</v>
      </c>
      <c r="Q2315" s="11" t="str">
        <f t="shared" si="218"/>
        <v>music</v>
      </c>
      <c r="R2315" s="11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2">
        <f t="shared" si="216"/>
        <v>157</v>
      </c>
      <c r="P2316" s="13">
        <f t="shared" si="217"/>
        <v>37.672800000000002</v>
      </c>
      <c r="Q2316" s="11" t="str">
        <f t="shared" si="218"/>
        <v>music</v>
      </c>
      <c r="R2316" s="11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2">
        <f t="shared" si="216"/>
        <v>103</v>
      </c>
      <c r="P2317" s="13">
        <f t="shared" si="217"/>
        <v>40.078125</v>
      </c>
      <c r="Q2317" s="11" t="str">
        <f t="shared" si="218"/>
        <v>music</v>
      </c>
      <c r="R2317" s="11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2">
        <f t="shared" si="216"/>
        <v>104</v>
      </c>
      <c r="P2318" s="13">
        <f t="shared" si="217"/>
        <v>78.031999999999996</v>
      </c>
      <c r="Q2318" s="11" t="str">
        <f t="shared" si="218"/>
        <v>music</v>
      </c>
      <c r="R2318" s="11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2">
        <f t="shared" si="216"/>
        <v>104</v>
      </c>
      <c r="P2319" s="13">
        <f t="shared" si="217"/>
        <v>18.90909090909091</v>
      </c>
      <c r="Q2319" s="11" t="str">
        <f t="shared" si="218"/>
        <v>music</v>
      </c>
      <c r="R2319" s="11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2">
        <f t="shared" si="216"/>
        <v>121</v>
      </c>
      <c r="P2320" s="13">
        <f t="shared" si="217"/>
        <v>37.134969325153371</v>
      </c>
      <c r="Q2320" s="11" t="str">
        <f t="shared" si="218"/>
        <v>music</v>
      </c>
      <c r="R2320" s="11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2">
        <f t="shared" si="216"/>
        <v>108</v>
      </c>
      <c r="P2321" s="13">
        <f t="shared" si="217"/>
        <v>41.961038961038959</v>
      </c>
      <c r="Q2321" s="11" t="str">
        <f t="shared" si="218"/>
        <v>music</v>
      </c>
      <c r="R2321" s="1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2">
        <f t="shared" si="216"/>
        <v>109</v>
      </c>
      <c r="P2322" s="13">
        <f t="shared" si="217"/>
        <v>61.044943820224717</v>
      </c>
      <c r="Q2322" s="11" t="str">
        <f t="shared" si="218"/>
        <v>music</v>
      </c>
      <c r="R2322" s="11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11">
        <v>10557</v>
      </c>
      <c r="E2323" s="11">
        <v>4130</v>
      </c>
      <c r="F2323" s="11" t="s">
        <v>8222</v>
      </c>
      <c r="G2323" s="11" t="s">
        <v>8239</v>
      </c>
      <c r="H2323" s="11" t="s">
        <v>8249</v>
      </c>
      <c r="I2323" s="11">
        <v>1491282901</v>
      </c>
      <c r="J2323" s="11">
        <v>1488694501</v>
      </c>
      <c r="K2323" s="11" t="b">
        <v>0</v>
      </c>
      <c r="L2323" s="11">
        <v>64</v>
      </c>
      <c r="M2323" s="11" t="b">
        <v>0</v>
      </c>
      <c r="N2323" s="11" t="s">
        <v>8298</v>
      </c>
      <c r="O2323" s="12">
        <f t="shared" si="216"/>
        <v>39</v>
      </c>
      <c r="P2323" s="13">
        <f t="shared" si="217"/>
        <v>64.53125</v>
      </c>
      <c r="Q2323" s="11" t="str">
        <f t="shared" si="218"/>
        <v>food</v>
      </c>
      <c r="R2323" s="11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11">
        <v>2700</v>
      </c>
      <c r="E2324" s="11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8298</v>
      </c>
      <c r="O2324" s="12">
        <f t="shared" si="216"/>
        <v>3</v>
      </c>
      <c r="P2324" s="13">
        <f t="shared" si="217"/>
        <v>21.25</v>
      </c>
      <c r="Q2324" s="11" t="str">
        <f t="shared" si="218"/>
        <v>food</v>
      </c>
      <c r="R2324" s="11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11">
        <v>250</v>
      </c>
      <c r="E2325" s="11">
        <v>120</v>
      </c>
      <c r="F2325" s="11" t="s">
        <v>8222</v>
      </c>
      <c r="G2325" s="11" t="s">
        <v>8224</v>
      </c>
      <c r="H2325" s="11" t="s">
        <v>8246</v>
      </c>
      <c r="I2325" s="11">
        <v>1490033247</v>
      </c>
      <c r="J2325" s="11">
        <v>1489428447</v>
      </c>
      <c r="K2325" s="11" t="b">
        <v>0</v>
      </c>
      <c r="L2325" s="11">
        <v>4</v>
      </c>
      <c r="M2325" s="11" t="b">
        <v>0</v>
      </c>
      <c r="N2325" s="11" t="s">
        <v>8298</v>
      </c>
      <c r="O2325" s="12">
        <f t="shared" si="216"/>
        <v>48</v>
      </c>
      <c r="P2325" s="13">
        <f t="shared" si="217"/>
        <v>30</v>
      </c>
      <c r="Q2325" s="11" t="str">
        <f t="shared" si="218"/>
        <v>food</v>
      </c>
      <c r="R2325" s="11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11">
        <v>7500</v>
      </c>
      <c r="E2326" s="11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8298</v>
      </c>
      <c r="O2326" s="12">
        <f t="shared" si="216"/>
        <v>21</v>
      </c>
      <c r="P2326" s="13">
        <f t="shared" si="217"/>
        <v>25.491803278688526</v>
      </c>
      <c r="Q2326" s="11" t="str">
        <f t="shared" si="218"/>
        <v>food</v>
      </c>
      <c r="R2326" s="11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11">
        <v>1000</v>
      </c>
      <c r="E2327" s="11">
        <v>80</v>
      </c>
      <c r="F2327" s="11" t="s">
        <v>8222</v>
      </c>
      <c r="G2327" s="11" t="s">
        <v>8224</v>
      </c>
      <c r="H2327" s="11" t="s">
        <v>8246</v>
      </c>
      <c r="I2327" s="11">
        <v>1490830331</v>
      </c>
      <c r="J2327" s="11">
        <v>1488241931</v>
      </c>
      <c r="K2327" s="11" t="b">
        <v>0</v>
      </c>
      <c r="L2327" s="11">
        <v>7</v>
      </c>
      <c r="M2327" s="11" t="b">
        <v>0</v>
      </c>
      <c r="N2327" s="11" t="s">
        <v>8298</v>
      </c>
      <c r="O2327" s="12">
        <f t="shared" si="216"/>
        <v>8</v>
      </c>
      <c r="P2327" s="13">
        <f t="shared" si="217"/>
        <v>11.428571428571429</v>
      </c>
      <c r="Q2327" s="11" t="str">
        <f t="shared" si="218"/>
        <v>food</v>
      </c>
      <c r="R2327" s="11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11">
        <v>15000</v>
      </c>
      <c r="E2328" s="11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8298</v>
      </c>
      <c r="O2328" s="12">
        <f t="shared" si="216"/>
        <v>1</v>
      </c>
      <c r="P2328" s="13">
        <f t="shared" si="217"/>
        <v>108</v>
      </c>
      <c r="Q2328" s="11" t="str">
        <f t="shared" si="218"/>
        <v>food</v>
      </c>
      <c r="R2328" s="11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2">
        <f t="shared" si="216"/>
        <v>526</v>
      </c>
      <c r="P2329" s="13">
        <f t="shared" si="217"/>
        <v>54.883162444113267</v>
      </c>
      <c r="Q2329" s="11" t="str">
        <f t="shared" si="218"/>
        <v>food</v>
      </c>
      <c r="R2329" s="11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2">
        <f t="shared" si="216"/>
        <v>254</v>
      </c>
      <c r="P2330" s="13">
        <f t="shared" si="217"/>
        <v>47.383612662942269</v>
      </c>
      <c r="Q2330" s="11" t="str">
        <f t="shared" si="218"/>
        <v>food</v>
      </c>
      <c r="R2330" s="11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2">
        <f t="shared" si="216"/>
        <v>106</v>
      </c>
      <c r="P2331" s="13">
        <f t="shared" si="217"/>
        <v>211.84</v>
      </c>
      <c r="Q2331" s="11" t="str">
        <f t="shared" si="218"/>
        <v>food</v>
      </c>
      <c r="R2331" s="1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2">
        <f t="shared" si="216"/>
        <v>102</v>
      </c>
      <c r="P2332" s="13">
        <f t="shared" si="217"/>
        <v>219.92638036809817</v>
      </c>
      <c r="Q2332" s="11" t="str">
        <f t="shared" si="218"/>
        <v>food</v>
      </c>
      <c r="R2332" s="11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2">
        <f t="shared" si="216"/>
        <v>144</v>
      </c>
      <c r="P2333" s="13">
        <f t="shared" si="217"/>
        <v>40.795406360424032</v>
      </c>
      <c r="Q2333" s="11" t="str">
        <f t="shared" si="218"/>
        <v>food</v>
      </c>
      <c r="R2333" s="11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2">
        <f t="shared" si="216"/>
        <v>106</v>
      </c>
      <c r="P2334" s="13">
        <f t="shared" si="217"/>
        <v>75.502840909090907</v>
      </c>
      <c r="Q2334" s="11" t="str">
        <f t="shared" si="218"/>
        <v>food</v>
      </c>
      <c r="R2334" s="11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2">
        <f t="shared" si="216"/>
        <v>212</v>
      </c>
      <c r="P2335" s="13">
        <f t="shared" si="217"/>
        <v>13.542553191489361</v>
      </c>
      <c r="Q2335" s="11" t="str">
        <f t="shared" si="218"/>
        <v>food</v>
      </c>
      <c r="R2335" s="11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2">
        <f t="shared" si="216"/>
        <v>102</v>
      </c>
      <c r="P2336" s="13">
        <f t="shared" si="217"/>
        <v>60.865671641791046</v>
      </c>
      <c r="Q2336" s="11" t="str">
        <f t="shared" si="218"/>
        <v>food</v>
      </c>
      <c r="R2336" s="11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2">
        <f t="shared" si="216"/>
        <v>102</v>
      </c>
      <c r="P2337" s="13">
        <f t="shared" si="217"/>
        <v>115.69230769230769</v>
      </c>
      <c r="Q2337" s="11" t="str">
        <f t="shared" si="218"/>
        <v>food</v>
      </c>
      <c r="R2337" s="11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2">
        <f t="shared" si="216"/>
        <v>521</v>
      </c>
      <c r="P2338" s="13">
        <f t="shared" si="217"/>
        <v>48.104623556581984</v>
      </c>
      <c r="Q2338" s="11" t="str">
        <f t="shared" si="218"/>
        <v>food</v>
      </c>
      <c r="R2338" s="11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2">
        <f t="shared" si="216"/>
        <v>111</v>
      </c>
      <c r="P2339" s="13">
        <f t="shared" si="217"/>
        <v>74.184357541899445</v>
      </c>
      <c r="Q2339" s="11" t="str">
        <f t="shared" si="218"/>
        <v>food</v>
      </c>
      <c r="R2339" s="11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2">
        <f t="shared" si="216"/>
        <v>101</v>
      </c>
      <c r="P2340" s="13">
        <f t="shared" si="217"/>
        <v>123.34552845528455</v>
      </c>
      <c r="Q2340" s="11" t="str">
        <f t="shared" si="218"/>
        <v>food</v>
      </c>
      <c r="R2340" s="11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2">
        <f t="shared" si="216"/>
        <v>294</v>
      </c>
      <c r="P2341" s="13">
        <f t="shared" si="217"/>
        <v>66.623188405797094</v>
      </c>
      <c r="Q2341" s="11" t="str">
        <f t="shared" si="218"/>
        <v>food</v>
      </c>
      <c r="R2341" s="1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2">
        <f t="shared" si="216"/>
        <v>106</v>
      </c>
      <c r="P2342" s="13">
        <f t="shared" si="217"/>
        <v>104.99007444168734</v>
      </c>
      <c r="Q2342" s="11" t="str">
        <f t="shared" si="218"/>
        <v>food</v>
      </c>
      <c r="R2342" s="11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2">
        <f t="shared" si="216"/>
        <v>0</v>
      </c>
      <c r="P2343" s="13" t="str">
        <f t="shared" si="217"/>
        <v>n/a</v>
      </c>
      <c r="Q2343" s="11" t="str">
        <f t="shared" si="218"/>
        <v>technology</v>
      </c>
      <c r="R2343" s="11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2">
        <f t="shared" si="216"/>
        <v>0</v>
      </c>
      <c r="P2344" s="13" t="str">
        <f t="shared" si="217"/>
        <v>n/a</v>
      </c>
      <c r="Q2344" s="11" t="str">
        <f t="shared" si="218"/>
        <v>technology</v>
      </c>
      <c r="R2344" s="11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2">
        <f t="shared" si="216"/>
        <v>3</v>
      </c>
      <c r="P2345" s="13">
        <f t="shared" si="217"/>
        <v>300</v>
      </c>
      <c r="Q2345" s="11" t="str">
        <f t="shared" si="218"/>
        <v>technology</v>
      </c>
      <c r="R2345" s="11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2">
        <f t="shared" si="216"/>
        <v>0</v>
      </c>
      <c r="P2346" s="13">
        <f t="shared" si="217"/>
        <v>1</v>
      </c>
      <c r="Q2346" s="11" t="str">
        <f t="shared" si="218"/>
        <v>technology</v>
      </c>
      <c r="R2346" s="11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2">
        <f t="shared" si="216"/>
        <v>0</v>
      </c>
      <c r="P2347" s="13" t="str">
        <f t="shared" si="217"/>
        <v>n/a</v>
      </c>
      <c r="Q2347" s="11" t="str">
        <f t="shared" si="218"/>
        <v>technology</v>
      </c>
      <c r="R2347" s="11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2">
        <f t="shared" si="216"/>
        <v>0</v>
      </c>
      <c r="P2348" s="13">
        <f t="shared" si="217"/>
        <v>13</v>
      </c>
      <c r="Q2348" s="11" t="str">
        <f t="shared" si="218"/>
        <v>technology</v>
      </c>
      <c r="R2348" s="11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2">
        <f t="shared" si="216"/>
        <v>2</v>
      </c>
      <c r="P2349" s="13">
        <f t="shared" si="217"/>
        <v>15</v>
      </c>
      <c r="Q2349" s="11" t="str">
        <f t="shared" si="218"/>
        <v>technology</v>
      </c>
      <c r="R2349" s="11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2">
        <f t="shared" si="216"/>
        <v>0</v>
      </c>
      <c r="P2350" s="13">
        <f t="shared" si="217"/>
        <v>54</v>
      </c>
      <c r="Q2350" s="11" t="str">
        <f t="shared" si="218"/>
        <v>technology</v>
      </c>
      <c r="R2350" s="11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2">
        <f t="shared" si="216"/>
        <v>0</v>
      </c>
      <c r="P2351" s="13" t="str">
        <f t="shared" si="217"/>
        <v>n/a</v>
      </c>
      <c r="Q2351" s="11" t="str">
        <f t="shared" si="218"/>
        <v>technology</v>
      </c>
      <c r="R2351" s="1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2">
        <f t="shared" si="216"/>
        <v>0</v>
      </c>
      <c r="P2352" s="13" t="str">
        <f t="shared" si="217"/>
        <v>n/a</v>
      </c>
      <c r="Q2352" s="11" t="str">
        <f t="shared" si="218"/>
        <v>technology</v>
      </c>
      <c r="R2352" s="11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2">
        <f t="shared" si="216"/>
        <v>1</v>
      </c>
      <c r="P2353" s="13">
        <f t="shared" si="217"/>
        <v>15.428571428571429</v>
      </c>
      <c r="Q2353" s="11" t="str">
        <f t="shared" si="218"/>
        <v>technology</v>
      </c>
      <c r="R2353" s="11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2">
        <f t="shared" si="216"/>
        <v>0</v>
      </c>
      <c r="P2354" s="13" t="str">
        <f t="shared" si="217"/>
        <v>n/a</v>
      </c>
      <c r="Q2354" s="11" t="str">
        <f t="shared" si="218"/>
        <v>technology</v>
      </c>
      <c r="R2354" s="11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2">
        <f t="shared" si="216"/>
        <v>0</v>
      </c>
      <c r="P2355" s="13" t="str">
        <f t="shared" si="217"/>
        <v>n/a</v>
      </c>
      <c r="Q2355" s="11" t="str">
        <f t="shared" si="218"/>
        <v>technology</v>
      </c>
      <c r="R2355" s="11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2">
        <f t="shared" si="216"/>
        <v>0</v>
      </c>
      <c r="P2356" s="13">
        <f t="shared" si="217"/>
        <v>25</v>
      </c>
      <c r="Q2356" s="11" t="str">
        <f t="shared" si="218"/>
        <v>technology</v>
      </c>
      <c r="R2356" s="11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2">
        <f t="shared" si="216"/>
        <v>1</v>
      </c>
      <c r="P2357" s="13">
        <f t="shared" si="217"/>
        <v>27.5</v>
      </c>
      <c r="Q2357" s="11" t="str">
        <f t="shared" si="218"/>
        <v>technology</v>
      </c>
      <c r="R2357" s="11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2">
        <f t="shared" si="216"/>
        <v>0</v>
      </c>
      <c r="P2358" s="13" t="str">
        <f t="shared" si="217"/>
        <v>n/a</v>
      </c>
      <c r="Q2358" s="11" t="str">
        <f t="shared" si="218"/>
        <v>technology</v>
      </c>
      <c r="R2358" s="11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2">
        <f t="shared" si="216"/>
        <v>0</v>
      </c>
      <c r="P2359" s="13" t="str">
        <f t="shared" si="217"/>
        <v>n/a</v>
      </c>
      <c r="Q2359" s="11" t="str">
        <f t="shared" si="218"/>
        <v>technology</v>
      </c>
      <c r="R2359" s="11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2">
        <f t="shared" si="216"/>
        <v>0</v>
      </c>
      <c r="P2360" s="13" t="str">
        <f t="shared" si="217"/>
        <v>n/a</v>
      </c>
      <c r="Q2360" s="11" t="str">
        <f t="shared" si="218"/>
        <v>technology</v>
      </c>
      <c r="R2360" s="11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2">
        <f t="shared" si="216"/>
        <v>15</v>
      </c>
      <c r="P2361" s="13">
        <f t="shared" si="217"/>
        <v>367</v>
      </c>
      <c r="Q2361" s="11" t="str">
        <f t="shared" si="218"/>
        <v>technology</v>
      </c>
      <c r="R2361" s="1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2">
        <f t="shared" si="216"/>
        <v>0</v>
      </c>
      <c r="P2362" s="13">
        <f t="shared" si="217"/>
        <v>2</v>
      </c>
      <c r="Q2362" s="11" t="str">
        <f t="shared" si="218"/>
        <v>technology</v>
      </c>
      <c r="R2362" s="11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2">
        <f t="shared" si="216"/>
        <v>0</v>
      </c>
      <c r="P2363" s="13" t="str">
        <f t="shared" si="217"/>
        <v>n/a</v>
      </c>
      <c r="Q2363" s="11" t="str">
        <f t="shared" si="218"/>
        <v>technology</v>
      </c>
      <c r="R2363" s="11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2">
        <f t="shared" si="216"/>
        <v>29</v>
      </c>
      <c r="P2364" s="13">
        <f t="shared" si="217"/>
        <v>60</v>
      </c>
      <c r="Q2364" s="11" t="str">
        <f t="shared" si="218"/>
        <v>technology</v>
      </c>
      <c r="R2364" s="11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2">
        <f t="shared" si="216"/>
        <v>0</v>
      </c>
      <c r="P2365" s="13" t="str">
        <f t="shared" si="217"/>
        <v>n/a</v>
      </c>
      <c r="Q2365" s="11" t="str">
        <f t="shared" si="218"/>
        <v>technology</v>
      </c>
      <c r="R2365" s="11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2">
        <f t="shared" si="216"/>
        <v>0</v>
      </c>
      <c r="P2366" s="13" t="str">
        <f t="shared" si="217"/>
        <v>n/a</v>
      </c>
      <c r="Q2366" s="11" t="str">
        <f t="shared" si="218"/>
        <v>technology</v>
      </c>
      <c r="R2366" s="11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2">
        <f t="shared" si="216"/>
        <v>0</v>
      </c>
      <c r="P2367" s="13" t="str">
        <f t="shared" si="217"/>
        <v>n/a</v>
      </c>
      <c r="Q2367" s="11" t="str">
        <f t="shared" si="218"/>
        <v>technology</v>
      </c>
      <c r="R2367" s="11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2">
        <f t="shared" si="216"/>
        <v>11</v>
      </c>
      <c r="P2368" s="13">
        <f t="shared" si="217"/>
        <v>97.407407407407405</v>
      </c>
      <c r="Q2368" s="11" t="str">
        <f t="shared" si="218"/>
        <v>technology</v>
      </c>
      <c r="R2368" s="11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2">
        <f t="shared" si="216"/>
        <v>1</v>
      </c>
      <c r="P2369" s="13">
        <f t="shared" si="217"/>
        <v>47.857142857142854</v>
      </c>
      <c r="Q2369" s="11" t="str">
        <f t="shared" si="218"/>
        <v>technology</v>
      </c>
      <c r="R2369" s="11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2">
        <f t="shared" si="216"/>
        <v>0</v>
      </c>
      <c r="P2370" s="13">
        <f t="shared" si="217"/>
        <v>50</v>
      </c>
      <c r="Q2370" s="11" t="str">
        <f t="shared" si="218"/>
        <v>technology</v>
      </c>
      <c r="R2370" s="11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2">
        <f t="shared" ref="O2371:O2434" si="222">ROUND((E:E/D:D)*100,0)</f>
        <v>0</v>
      </c>
      <c r="P2371" s="13" t="str">
        <f t="shared" ref="P2371:P2434" si="223">IF(L2371&lt;&gt;0,E2371/L2371,"n/a")</f>
        <v>n/a</v>
      </c>
      <c r="Q2371" s="11" t="str">
        <f t="shared" ref="Q2371:Q2434" si="224">LEFT(N2371,SEARCH("/",N2371,1)-1)</f>
        <v>technology</v>
      </c>
      <c r="R2371" s="11" t="str">
        <f t="shared" ref="R2371:R2434" si="225">RIGHT(N2371,LEN(N2371)-SEARCH("/",N2371))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2">
        <f t="shared" si="222"/>
        <v>0</v>
      </c>
      <c r="P2372" s="13">
        <f t="shared" si="223"/>
        <v>20.5</v>
      </c>
      <c r="Q2372" s="11" t="str">
        <f t="shared" si="224"/>
        <v>technology</v>
      </c>
      <c r="R2372" s="11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2">
        <f t="shared" si="222"/>
        <v>0</v>
      </c>
      <c r="P2373" s="13" t="str">
        <f t="shared" si="223"/>
        <v>n/a</v>
      </c>
      <c r="Q2373" s="11" t="str">
        <f t="shared" si="224"/>
        <v>technology</v>
      </c>
      <c r="R2373" s="11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2">
        <f t="shared" si="222"/>
        <v>3</v>
      </c>
      <c r="P2374" s="13">
        <f t="shared" si="223"/>
        <v>30</v>
      </c>
      <c r="Q2374" s="11" t="str">
        <f t="shared" si="224"/>
        <v>technology</v>
      </c>
      <c r="R2374" s="11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2">
        <f t="shared" si="222"/>
        <v>0</v>
      </c>
      <c r="P2375" s="13">
        <f t="shared" si="223"/>
        <v>50</v>
      </c>
      <c r="Q2375" s="11" t="str">
        <f t="shared" si="224"/>
        <v>technology</v>
      </c>
      <c r="R2375" s="11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2">
        <f t="shared" si="222"/>
        <v>0</v>
      </c>
      <c r="P2376" s="13">
        <f t="shared" si="223"/>
        <v>10</v>
      </c>
      <c r="Q2376" s="11" t="str">
        <f t="shared" si="224"/>
        <v>technology</v>
      </c>
      <c r="R2376" s="11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2">
        <f t="shared" si="222"/>
        <v>0</v>
      </c>
      <c r="P2377" s="13" t="str">
        <f t="shared" si="223"/>
        <v>n/a</v>
      </c>
      <c r="Q2377" s="11" t="str">
        <f t="shared" si="224"/>
        <v>technology</v>
      </c>
      <c r="R2377" s="11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2">
        <f t="shared" si="222"/>
        <v>11</v>
      </c>
      <c r="P2378" s="13">
        <f t="shared" si="223"/>
        <v>81.582499999999996</v>
      </c>
      <c r="Q2378" s="11" t="str">
        <f t="shared" si="224"/>
        <v>technology</v>
      </c>
      <c r="R2378" s="11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2">
        <f t="shared" si="222"/>
        <v>0</v>
      </c>
      <c r="P2379" s="13" t="str">
        <f t="shared" si="223"/>
        <v>n/a</v>
      </c>
      <c r="Q2379" s="11" t="str">
        <f t="shared" si="224"/>
        <v>technology</v>
      </c>
      <c r="R2379" s="11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2">
        <f t="shared" si="222"/>
        <v>0</v>
      </c>
      <c r="P2380" s="13" t="str">
        <f t="shared" si="223"/>
        <v>n/a</v>
      </c>
      <c r="Q2380" s="11" t="str">
        <f t="shared" si="224"/>
        <v>technology</v>
      </c>
      <c r="R2380" s="11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2">
        <f t="shared" si="222"/>
        <v>0</v>
      </c>
      <c r="P2381" s="13" t="str">
        <f t="shared" si="223"/>
        <v>n/a</v>
      </c>
      <c r="Q2381" s="11" t="str">
        <f t="shared" si="224"/>
        <v>technology</v>
      </c>
      <c r="R2381" s="1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2">
        <f t="shared" si="222"/>
        <v>0</v>
      </c>
      <c r="P2382" s="13">
        <f t="shared" si="223"/>
        <v>18.333333333333332</v>
      </c>
      <c r="Q2382" s="11" t="str">
        <f t="shared" si="224"/>
        <v>technology</v>
      </c>
      <c r="R2382" s="11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2">
        <f t="shared" si="222"/>
        <v>2</v>
      </c>
      <c r="P2383" s="13">
        <f t="shared" si="223"/>
        <v>224.42857142857142</v>
      </c>
      <c r="Q2383" s="11" t="str">
        <f t="shared" si="224"/>
        <v>technology</v>
      </c>
      <c r="R2383" s="11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2">
        <f t="shared" si="222"/>
        <v>3</v>
      </c>
      <c r="P2384" s="13">
        <f t="shared" si="223"/>
        <v>37.5</v>
      </c>
      <c r="Q2384" s="11" t="str">
        <f t="shared" si="224"/>
        <v>technology</v>
      </c>
      <c r="R2384" s="11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2">
        <f t="shared" si="222"/>
        <v>4</v>
      </c>
      <c r="P2385" s="13">
        <f t="shared" si="223"/>
        <v>145</v>
      </c>
      <c r="Q2385" s="11" t="str">
        <f t="shared" si="224"/>
        <v>technology</v>
      </c>
      <c r="R2385" s="11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2">
        <f t="shared" si="222"/>
        <v>1</v>
      </c>
      <c r="P2386" s="13">
        <f t="shared" si="223"/>
        <v>1</v>
      </c>
      <c r="Q2386" s="11" t="str">
        <f t="shared" si="224"/>
        <v>technology</v>
      </c>
      <c r="R2386" s="11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2">
        <f t="shared" si="222"/>
        <v>1</v>
      </c>
      <c r="P2387" s="13">
        <f t="shared" si="223"/>
        <v>112.57142857142857</v>
      </c>
      <c r="Q2387" s="11" t="str">
        <f t="shared" si="224"/>
        <v>technology</v>
      </c>
      <c r="R2387" s="11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2">
        <f t="shared" si="222"/>
        <v>0</v>
      </c>
      <c r="P2388" s="13" t="str">
        <f t="shared" si="223"/>
        <v>n/a</v>
      </c>
      <c r="Q2388" s="11" t="str">
        <f t="shared" si="224"/>
        <v>technology</v>
      </c>
      <c r="R2388" s="11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2">
        <f t="shared" si="222"/>
        <v>1</v>
      </c>
      <c r="P2389" s="13">
        <f t="shared" si="223"/>
        <v>342</v>
      </c>
      <c r="Q2389" s="11" t="str">
        <f t="shared" si="224"/>
        <v>technology</v>
      </c>
      <c r="R2389" s="11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2">
        <f t="shared" si="222"/>
        <v>1</v>
      </c>
      <c r="P2390" s="13">
        <f t="shared" si="223"/>
        <v>57.875</v>
      </c>
      <c r="Q2390" s="11" t="str">
        <f t="shared" si="224"/>
        <v>technology</v>
      </c>
      <c r="R2390" s="11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2">
        <f t="shared" si="222"/>
        <v>0</v>
      </c>
      <c r="P2391" s="13">
        <f t="shared" si="223"/>
        <v>30</v>
      </c>
      <c r="Q2391" s="11" t="str">
        <f t="shared" si="224"/>
        <v>technology</v>
      </c>
      <c r="R2391" s="1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2">
        <f t="shared" si="222"/>
        <v>0</v>
      </c>
      <c r="P2392" s="13" t="str">
        <f t="shared" si="223"/>
        <v>n/a</v>
      </c>
      <c r="Q2392" s="11" t="str">
        <f t="shared" si="224"/>
        <v>technology</v>
      </c>
      <c r="R2392" s="11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2">
        <f t="shared" si="222"/>
        <v>0</v>
      </c>
      <c r="P2393" s="13">
        <f t="shared" si="223"/>
        <v>25</v>
      </c>
      <c r="Q2393" s="11" t="str">
        <f t="shared" si="224"/>
        <v>technology</v>
      </c>
      <c r="R2393" s="11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2">
        <f t="shared" si="222"/>
        <v>0</v>
      </c>
      <c r="P2394" s="13" t="str">
        <f t="shared" si="223"/>
        <v>n/a</v>
      </c>
      <c r="Q2394" s="11" t="str">
        <f t="shared" si="224"/>
        <v>technology</v>
      </c>
      <c r="R2394" s="11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2">
        <f t="shared" si="222"/>
        <v>0</v>
      </c>
      <c r="P2395" s="13">
        <f t="shared" si="223"/>
        <v>50</v>
      </c>
      <c r="Q2395" s="11" t="str">
        <f t="shared" si="224"/>
        <v>technology</v>
      </c>
      <c r="R2395" s="11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2">
        <f t="shared" si="222"/>
        <v>0</v>
      </c>
      <c r="P2396" s="13">
        <f t="shared" si="223"/>
        <v>1.5</v>
      </c>
      <c r="Q2396" s="11" t="str">
        <f t="shared" si="224"/>
        <v>technology</v>
      </c>
      <c r="R2396" s="11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2">
        <f t="shared" si="222"/>
        <v>0</v>
      </c>
      <c r="P2397" s="13" t="str">
        <f t="shared" si="223"/>
        <v>n/a</v>
      </c>
      <c r="Q2397" s="11" t="str">
        <f t="shared" si="224"/>
        <v>technology</v>
      </c>
      <c r="R2397" s="11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2">
        <f t="shared" si="222"/>
        <v>0</v>
      </c>
      <c r="P2398" s="13">
        <f t="shared" si="223"/>
        <v>10</v>
      </c>
      <c r="Q2398" s="11" t="str">
        <f t="shared" si="224"/>
        <v>technology</v>
      </c>
      <c r="R2398" s="11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2">
        <f t="shared" si="222"/>
        <v>0</v>
      </c>
      <c r="P2399" s="13" t="str">
        <f t="shared" si="223"/>
        <v>n/a</v>
      </c>
      <c r="Q2399" s="11" t="str">
        <f t="shared" si="224"/>
        <v>technology</v>
      </c>
      <c r="R2399" s="11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2">
        <f t="shared" si="222"/>
        <v>0</v>
      </c>
      <c r="P2400" s="13" t="str">
        <f t="shared" si="223"/>
        <v>n/a</v>
      </c>
      <c r="Q2400" s="11" t="str">
        <f t="shared" si="224"/>
        <v>technology</v>
      </c>
      <c r="R2400" s="11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2">
        <f t="shared" si="222"/>
        <v>0</v>
      </c>
      <c r="P2401" s="13" t="str">
        <f t="shared" si="223"/>
        <v>n/a</v>
      </c>
      <c r="Q2401" s="11" t="str">
        <f t="shared" si="224"/>
        <v>technology</v>
      </c>
      <c r="R2401" s="1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2">
        <f t="shared" si="222"/>
        <v>0</v>
      </c>
      <c r="P2402" s="13" t="str">
        <f t="shared" si="223"/>
        <v>n/a</v>
      </c>
      <c r="Q2402" s="11" t="str">
        <f t="shared" si="224"/>
        <v>technology</v>
      </c>
      <c r="R2402" s="11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2">
        <f t="shared" si="222"/>
        <v>1</v>
      </c>
      <c r="P2403" s="13">
        <f t="shared" si="223"/>
        <v>22.333333333333332</v>
      </c>
      <c r="Q2403" s="11" t="str">
        <f t="shared" si="224"/>
        <v>food</v>
      </c>
      <c r="R2403" s="11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2">
        <f t="shared" si="222"/>
        <v>0</v>
      </c>
      <c r="P2404" s="13">
        <f t="shared" si="223"/>
        <v>52</v>
      </c>
      <c r="Q2404" s="11" t="str">
        <f t="shared" si="224"/>
        <v>food</v>
      </c>
      <c r="R2404" s="11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2">
        <f t="shared" si="222"/>
        <v>17</v>
      </c>
      <c r="P2405" s="13">
        <f t="shared" si="223"/>
        <v>16.833333333333332</v>
      </c>
      <c r="Q2405" s="11" t="str">
        <f t="shared" si="224"/>
        <v>food</v>
      </c>
      <c r="R2405" s="11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2">
        <f t="shared" si="222"/>
        <v>0</v>
      </c>
      <c r="P2406" s="13" t="str">
        <f t="shared" si="223"/>
        <v>n/a</v>
      </c>
      <c r="Q2406" s="11" t="str">
        <f t="shared" si="224"/>
        <v>food</v>
      </c>
      <c r="R2406" s="11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2">
        <f t="shared" si="222"/>
        <v>23</v>
      </c>
      <c r="P2407" s="13">
        <f t="shared" si="223"/>
        <v>56.3</v>
      </c>
      <c r="Q2407" s="11" t="str">
        <f t="shared" si="224"/>
        <v>food</v>
      </c>
      <c r="R2407" s="11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2">
        <f t="shared" si="222"/>
        <v>41</v>
      </c>
      <c r="P2408" s="13">
        <f t="shared" si="223"/>
        <v>84.0625</v>
      </c>
      <c r="Q2408" s="11" t="str">
        <f t="shared" si="224"/>
        <v>food</v>
      </c>
      <c r="R2408" s="11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2">
        <f t="shared" si="222"/>
        <v>25</v>
      </c>
      <c r="P2409" s="13">
        <f t="shared" si="223"/>
        <v>168.39393939393941</v>
      </c>
      <c r="Q2409" s="11" t="str">
        <f t="shared" si="224"/>
        <v>food</v>
      </c>
      <c r="R2409" s="11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2">
        <f t="shared" si="222"/>
        <v>0</v>
      </c>
      <c r="P2410" s="13">
        <f t="shared" si="223"/>
        <v>15</v>
      </c>
      <c r="Q2410" s="11" t="str">
        <f t="shared" si="224"/>
        <v>food</v>
      </c>
      <c r="R2410" s="11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2">
        <f t="shared" si="222"/>
        <v>2</v>
      </c>
      <c r="P2411" s="13">
        <f t="shared" si="223"/>
        <v>76.666666666666671</v>
      </c>
      <c r="Q2411" s="11" t="str">
        <f t="shared" si="224"/>
        <v>food</v>
      </c>
      <c r="R2411" s="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2">
        <f t="shared" si="222"/>
        <v>0</v>
      </c>
      <c r="P2412" s="13" t="str">
        <f t="shared" si="223"/>
        <v>n/a</v>
      </c>
      <c r="Q2412" s="11" t="str">
        <f t="shared" si="224"/>
        <v>food</v>
      </c>
      <c r="R2412" s="11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2">
        <f t="shared" si="222"/>
        <v>1</v>
      </c>
      <c r="P2413" s="13">
        <f t="shared" si="223"/>
        <v>50.333333333333336</v>
      </c>
      <c r="Q2413" s="11" t="str">
        <f t="shared" si="224"/>
        <v>food</v>
      </c>
      <c r="R2413" s="11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2">
        <f t="shared" si="222"/>
        <v>0</v>
      </c>
      <c r="P2414" s="13" t="str">
        <f t="shared" si="223"/>
        <v>n/a</v>
      </c>
      <c r="Q2414" s="11" t="str">
        <f t="shared" si="224"/>
        <v>food</v>
      </c>
      <c r="R2414" s="11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2">
        <f t="shared" si="222"/>
        <v>1</v>
      </c>
      <c r="P2415" s="13">
        <f t="shared" si="223"/>
        <v>8.3333333333333339</v>
      </c>
      <c r="Q2415" s="11" t="str">
        <f t="shared" si="224"/>
        <v>food</v>
      </c>
      <c r="R2415" s="11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2">
        <f t="shared" si="222"/>
        <v>3</v>
      </c>
      <c r="P2416" s="13">
        <f t="shared" si="223"/>
        <v>35.384615384615387</v>
      </c>
      <c r="Q2416" s="11" t="str">
        <f t="shared" si="224"/>
        <v>food</v>
      </c>
      <c r="R2416" s="11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2">
        <f t="shared" si="222"/>
        <v>1</v>
      </c>
      <c r="P2417" s="13">
        <f t="shared" si="223"/>
        <v>55.833333333333336</v>
      </c>
      <c r="Q2417" s="11" t="str">
        <f t="shared" si="224"/>
        <v>food</v>
      </c>
      <c r="R2417" s="11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2">
        <f t="shared" si="222"/>
        <v>0</v>
      </c>
      <c r="P2418" s="13">
        <f t="shared" si="223"/>
        <v>5</v>
      </c>
      <c r="Q2418" s="11" t="str">
        <f t="shared" si="224"/>
        <v>food</v>
      </c>
      <c r="R2418" s="11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2">
        <f t="shared" si="222"/>
        <v>0</v>
      </c>
      <c r="P2419" s="13" t="str">
        <f t="shared" si="223"/>
        <v>n/a</v>
      </c>
      <c r="Q2419" s="11" t="str">
        <f t="shared" si="224"/>
        <v>food</v>
      </c>
      <c r="R2419" s="11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2">
        <f t="shared" si="222"/>
        <v>0</v>
      </c>
      <c r="P2420" s="13">
        <f t="shared" si="223"/>
        <v>1</v>
      </c>
      <c r="Q2420" s="11" t="str">
        <f t="shared" si="224"/>
        <v>food</v>
      </c>
      <c r="R2420" s="11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2">
        <f t="shared" si="222"/>
        <v>0</v>
      </c>
      <c r="P2421" s="13" t="str">
        <f t="shared" si="223"/>
        <v>n/a</v>
      </c>
      <c r="Q2421" s="11" t="str">
        <f t="shared" si="224"/>
        <v>food</v>
      </c>
      <c r="R2421" s="1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2">
        <f t="shared" si="222"/>
        <v>15</v>
      </c>
      <c r="P2422" s="13">
        <f t="shared" si="223"/>
        <v>69.472222222222229</v>
      </c>
      <c r="Q2422" s="11" t="str">
        <f t="shared" si="224"/>
        <v>food</v>
      </c>
      <c r="R2422" s="11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2">
        <f t="shared" si="222"/>
        <v>0</v>
      </c>
      <c r="P2423" s="13">
        <f t="shared" si="223"/>
        <v>1</v>
      </c>
      <c r="Q2423" s="11" t="str">
        <f t="shared" si="224"/>
        <v>food</v>
      </c>
      <c r="R2423" s="11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2">
        <f t="shared" si="222"/>
        <v>0</v>
      </c>
      <c r="P2424" s="13">
        <f t="shared" si="223"/>
        <v>1</v>
      </c>
      <c r="Q2424" s="11" t="str">
        <f t="shared" si="224"/>
        <v>food</v>
      </c>
      <c r="R2424" s="11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2">
        <f t="shared" si="222"/>
        <v>0</v>
      </c>
      <c r="P2425" s="13">
        <f t="shared" si="223"/>
        <v>8</v>
      </c>
      <c r="Q2425" s="11" t="str">
        <f t="shared" si="224"/>
        <v>food</v>
      </c>
      <c r="R2425" s="11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2">
        <f t="shared" si="222"/>
        <v>1</v>
      </c>
      <c r="P2426" s="13">
        <f t="shared" si="223"/>
        <v>34.444444444444443</v>
      </c>
      <c r="Q2426" s="11" t="str">
        <f t="shared" si="224"/>
        <v>food</v>
      </c>
      <c r="R2426" s="11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2">
        <f t="shared" si="222"/>
        <v>0</v>
      </c>
      <c r="P2427" s="13">
        <f t="shared" si="223"/>
        <v>1</v>
      </c>
      <c r="Q2427" s="11" t="str">
        <f t="shared" si="224"/>
        <v>food</v>
      </c>
      <c r="R2427" s="11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2">
        <f t="shared" si="222"/>
        <v>0</v>
      </c>
      <c r="P2428" s="13" t="str">
        <f t="shared" si="223"/>
        <v>n/a</v>
      </c>
      <c r="Q2428" s="11" t="str">
        <f t="shared" si="224"/>
        <v>food</v>
      </c>
      <c r="R2428" s="11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2">
        <f t="shared" si="222"/>
        <v>0</v>
      </c>
      <c r="P2429" s="13">
        <f t="shared" si="223"/>
        <v>1</v>
      </c>
      <c r="Q2429" s="11" t="str">
        <f t="shared" si="224"/>
        <v>food</v>
      </c>
      <c r="R2429" s="11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2">
        <f t="shared" si="222"/>
        <v>0</v>
      </c>
      <c r="P2430" s="13">
        <f t="shared" si="223"/>
        <v>1</v>
      </c>
      <c r="Q2430" s="11" t="str">
        <f t="shared" si="224"/>
        <v>food</v>
      </c>
      <c r="R2430" s="11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2">
        <f t="shared" si="222"/>
        <v>1</v>
      </c>
      <c r="P2431" s="13">
        <f t="shared" si="223"/>
        <v>501.25</v>
      </c>
      <c r="Q2431" s="11" t="str">
        <f t="shared" si="224"/>
        <v>food</v>
      </c>
      <c r="R2431" s="1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2">
        <f t="shared" si="222"/>
        <v>1</v>
      </c>
      <c r="P2432" s="13">
        <f t="shared" si="223"/>
        <v>10.5</v>
      </c>
      <c r="Q2432" s="11" t="str">
        <f t="shared" si="224"/>
        <v>food</v>
      </c>
      <c r="R2432" s="11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2">
        <f t="shared" si="222"/>
        <v>0</v>
      </c>
      <c r="P2433" s="13">
        <f t="shared" si="223"/>
        <v>1</v>
      </c>
      <c r="Q2433" s="11" t="str">
        <f t="shared" si="224"/>
        <v>food</v>
      </c>
      <c r="R2433" s="11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2">
        <f t="shared" si="222"/>
        <v>0</v>
      </c>
      <c r="P2434" s="13">
        <f t="shared" si="223"/>
        <v>1</v>
      </c>
      <c r="Q2434" s="11" t="str">
        <f t="shared" si="224"/>
        <v>food</v>
      </c>
      <c r="R2434" s="11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2">
        <f t="shared" ref="O2435:O2498" si="228">ROUND((E:E/D:D)*100,0)</f>
        <v>0</v>
      </c>
      <c r="P2435" s="13" t="str">
        <f t="shared" ref="P2435:P2498" si="229">IF(L2435&lt;&gt;0,E2435/L2435,"n/a")</f>
        <v>n/a</v>
      </c>
      <c r="Q2435" s="11" t="str">
        <f t="shared" ref="Q2435:Q2498" si="230">LEFT(N2435,SEARCH("/",N2435,1)-1)</f>
        <v>food</v>
      </c>
      <c r="R2435" s="11" t="str">
        <f t="shared" ref="R2435:R2498" si="231">RIGHT(N2435,LEN(N2435)-SEARCH("/",N2435))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2">
        <f t="shared" si="228"/>
        <v>0</v>
      </c>
      <c r="P2436" s="13">
        <f t="shared" si="229"/>
        <v>13</v>
      </c>
      <c r="Q2436" s="11" t="str">
        <f t="shared" si="230"/>
        <v>food</v>
      </c>
      <c r="R2436" s="11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2">
        <f t="shared" si="228"/>
        <v>0</v>
      </c>
      <c r="P2437" s="13">
        <f t="shared" si="229"/>
        <v>306</v>
      </c>
      <c r="Q2437" s="11" t="str">
        <f t="shared" si="230"/>
        <v>food</v>
      </c>
      <c r="R2437" s="11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2">
        <f t="shared" si="228"/>
        <v>0</v>
      </c>
      <c r="P2438" s="13">
        <f t="shared" si="229"/>
        <v>22.5</v>
      </c>
      <c r="Q2438" s="11" t="str">
        <f t="shared" si="230"/>
        <v>food</v>
      </c>
      <c r="R2438" s="11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2">
        <f t="shared" si="228"/>
        <v>0</v>
      </c>
      <c r="P2439" s="13" t="str">
        <f t="shared" si="229"/>
        <v>n/a</v>
      </c>
      <c r="Q2439" s="11" t="str">
        <f t="shared" si="230"/>
        <v>food</v>
      </c>
      <c r="R2439" s="11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2">
        <f t="shared" si="228"/>
        <v>0</v>
      </c>
      <c r="P2440" s="13">
        <f t="shared" si="229"/>
        <v>50</v>
      </c>
      <c r="Q2440" s="11" t="str">
        <f t="shared" si="230"/>
        <v>food</v>
      </c>
      <c r="R2440" s="11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2">
        <f t="shared" si="228"/>
        <v>0</v>
      </c>
      <c r="P2441" s="13" t="str">
        <f t="shared" si="229"/>
        <v>n/a</v>
      </c>
      <c r="Q2441" s="11" t="str">
        <f t="shared" si="230"/>
        <v>food</v>
      </c>
      <c r="R2441" s="1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2">
        <f t="shared" si="228"/>
        <v>0</v>
      </c>
      <c r="P2442" s="13">
        <f t="shared" si="229"/>
        <v>5</v>
      </c>
      <c r="Q2442" s="11" t="str">
        <f t="shared" si="230"/>
        <v>food</v>
      </c>
      <c r="R2442" s="11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2">
        <f t="shared" si="228"/>
        <v>108</v>
      </c>
      <c r="P2443" s="13">
        <f t="shared" si="229"/>
        <v>74.22935779816514</v>
      </c>
      <c r="Q2443" s="11" t="str">
        <f t="shared" si="230"/>
        <v>food</v>
      </c>
      <c r="R2443" s="11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2">
        <f t="shared" si="228"/>
        <v>126</v>
      </c>
      <c r="P2444" s="13">
        <f t="shared" si="229"/>
        <v>81.252688172043008</v>
      </c>
      <c r="Q2444" s="11" t="str">
        <f t="shared" si="230"/>
        <v>food</v>
      </c>
      <c r="R2444" s="11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2">
        <f t="shared" si="228"/>
        <v>203</v>
      </c>
      <c r="P2445" s="13">
        <f t="shared" si="229"/>
        <v>130.23469453376205</v>
      </c>
      <c r="Q2445" s="11" t="str">
        <f t="shared" si="230"/>
        <v>food</v>
      </c>
      <c r="R2445" s="11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2">
        <f t="shared" si="228"/>
        <v>109</v>
      </c>
      <c r="P2446" s="13">
        <f t="shared" si="229"/>
        <v>53.409836065573771</v>
      </c>
      <c r="Q2446" s="11" t="str">
        <f t="shared" si="230"/>
        <v>food</v>
      </c>
      <c r="R2446" s="11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2">
        <f t="shared" si="228"/>
        <v>173</v>
      </c>
      <c r="P2447" s="13">
        <f t="shared" si="229"/>
        <v>75.130434782608702</v>
      </c>
      <c r="Q2447" s="11" t="str">
        <f t="shared" si="230"/>
        <v>food</v>
      </c>
      <c r="R2447" s="11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2">
        <f t="shared" si="228"/>
        <v>168</v>
      </c>
      <c r="P2448" s="13">
        <f t="shared" si="229"/>
        <v>75.666666666666671</v>
      </c>
      <c r="Q2448" s="11" t="str">
        <f t="shared" si="230"/>
        <v>food</v>
      </c>
      <c r="R2448" s="11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2">
        <f t="shared" si="228"/>
        <v>427</v>
      </c>
      <c r="P2449" s="13">
        <f t="shared" si="229"/>
        <v>31.691394658753708</v>
      </c>
      <c r="Q2449" s="11" t="str">
        <f t="shared" si="230"/>
        <v>food</v>
      </c>
      <c r="R2449" s="11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2">
        <f t="shared" si="228"/>
        <v>108</v>
      </c>
      <c r="P2450" s="13">
        <f t="shared" si="229"/>
        <v>47.777777777777779</v>
      </c>
      <c r="Q2450" s="11" t="str">
        <f t="shared" si="230"/>
        <v>food</v>
      </c>
      <c r="R2450" s="11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2">
        <f t="shared" si="228"/>
        <v>108</v>
      </c>
      <c r="P2451" s="13">
        <f t="shared" si="229"/>
        <v>90</v>
      </c>
      <c r="Q2451" s="11" t="str">
        <f t="shared" si="230"/>
        <v>food</v>
      </c>
      <c r="R2451" s="1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2">
        <f t="shared" si="228"/>
        <v>102</v>
      </c>
      <c r="P2452" s="13">
        <f t="shared" si="229"/>
        <v>149.31401960784314</v>
      </c>
      <c r="Q2452" s="11" t="str">
        <f t="shared" si="230"/>
        <v>food</v>
      </c>
      <c r="R2452" s="11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2">
        <f t="shared" si="228"/>
        <v>115</v>
      </c>
      <c r="P2453" s="13">
        <f t="shared" si="229"/>
        <v>62.06989247311828</v>
      </c>
      <c r="Q2453" s="11" t="str">
        <f t="shared" si="230"/>
        <v>food</v>
      </c>
      <c r="R2453" s="11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2">
        <f t="shared" si="228"/>
        <v>134</v>
      </c>
      <c r="P2454" s="13">
        <f t="shared" si="229"/>
        <v>53.4</v>
      </c>
      <c r="Q2454" s="11" t="str">
        <f t="shared" si="230"/>
        <v>food</v>
      </c>
      <c r="R2454" s="11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2">
        <f t="shared" si="228"/>
        <v>155</v>
      </c>
      <c r="P2455" s="13">
        <f t="shared" si="229"/>
        <v>69.268656716417908</v>
      </c>
      <c r="Q2455" s="11" t="str">
        <f t="shared" si="230"/>
        <v>food</v>
      </c>
      <c r="R2455" s="11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2">
        <f t="shared" si="228"/>
        <v>101</v>
      </c>
      <c r="P2456" s="13">
        <f t="shared" si="229"/>
        <v>271.50769230769231</v>
      </c>
      <c r="Q2456" s="11" t="str">
        <f t="shared" si="230"/>
        <v>food</v>
      </c>
      <c r="R2456" s="11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2">
        <f t="shared" si="228"/>
        <v>182</v>
      </c>
      <c r="P2457" s="13">
        <f t="shared" si="229"/>
        <v>34.125</v>
      </c>
      <c r="Q2457" s="11" t="str">
        <f t="shared" si="230"/>
        <v>food</v>
      </c>
      <c r="R2457" s="11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2">
        <f t="shared" si="228"/>
        <v>181</v>
      </c>
      <c r="P2458" s="13">
        <f t="shared" si="229"/>
        <v>40.492537313432834</v>
      </c>
      <c r="Q2458" s="11" t="str">
        <f t="shared" si="230"/>
        <v>food</v>
      </c>
      <c r="R2458" s="11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2">
        <f t="shared" si="228"/>
        <v>102</v>
      </c>
      <c r="P2459" s="13">
        <f t="shared" si="229"/>
        <v>189.75806451612902</v>
      </c>
      <c r="Q2459" s="11" t="str">
        <f t="shared" si="230"/>
        <v>food</v>
      </c>
      <c r="R2459" s="11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2">
        <f t="shared" si="228"/>
        <v>110</v>
      </c>
      <c r="P2460" s="13">
        <f t="shared" si="229"/>
        <v>68.862499999999997</v>
      </c>
      <c r="Q2460" s="11" t="str">
        <f t="shared" si="230"/>
        <v>food</v>
      </c>
      <c r="R2460" s="11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2">
        <f t="shared" si="228"/>
        <v>102</v>
      </c>
      <c r="P2461" s="13">
        <f t="shared" si="229"/>
        <v>108.77659574468085</v>
      </c>
      <c r="Q2461" s="11" t="str">
        <f t="shared" si="230"/>
        <v>food</v>
      </c>
      <c r="R2461" s="1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2">
        <f t="shared" si="228"/>
        <v>101</v>
      </c>
      <c r="P2462" s="13">
        <f t="shared" si="229"/>
        <v>125.98529411764706</v>
      </c>
      <c r="Q2462" s="11" t="str">
        <f t="shared" si="230"/>
        <v>food</v>
      </c>
      <c r="R2462" s="11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2">
        <f t="shared" si="228"/>
        <v>104</v>
      </c>
      <c r="P2463" s="13">
        <f t="shared" si="229"/>
        <v>90.523255813953483</v>
      </c>
      <c r="Q2463" s="11" t="str">
        <f t="shared" si="230"/>
        <v>music</v>
      </c>
      <c r="R2463" s="11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2">
        <f t="shared" si="228"/>
        <v>111</v>
      </c>
      <c r="P2464" s="13">
        <f t="shared" si="229"/>
        <v>28.880434782608695</v>
      </c>
      <c r="Q2464" s="11" t="str">
        <f t="shared" si="230"/>
        <v>music</v>
      </c>
      <c r="R2464" s="11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2">
        <f t="shared" si="228"/>
        <v>116</v>
      </c>
      <c r="P2465" s="13">
        <f t="shared" si="229"/>
        <v>31</v>
      </c>
      <c r="Q2465" s="11" t="str">
        <f t="shared" si="230"/>
        <v>music</v>
      </c>
      <c r="R2465" s="11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2">
        <f t="shared" si="228"/>
        <v>111</v>
      </c>
      <c r="P2466" s="13">
        <f t="shared" si="229"/>
        <v>51.674418604651166</v>
      </c>
      <c r="Q2466" s="11" t="str">
        <f t="shared" si="230"/>
        <v>music</v>
      </c>
      <c r="R2466" s="11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2">
        <f t="shared" si="228"/>
        <v>180</v>
      </c>
      <c r="P2467" s="13">
        <f t="shared" si="229"/>
        <v>26.270833333333332</v>
      </c>
      <c r="Q2467" s="11" t="str">
        <f t="shared" si="230"/>
        <v>music</v>
      </c>
      <c r="R2467" s="11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2">
        <f t="shared" si="228"/>
        <v>100</v>
      </c>
      <c r="P2468" s="13">
        <f t="shared" si="229"/>
        <v>48.07692307692308</v>
      </c>
      <c r="Q2468" s="11" t="str">
        <f t="shared" si="230"/>
        <v>music</v>
      </c>
      <c r="R2468" s="11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2">
        <f t="shared" si="228"/>
        <v>119</v>
      </c>
      <c r="P2469" s="13">
        <f t="shared" si="229"/>
        <v>27.558139534883722</v>
      </c>
      <c r="Q2469" s="11" t="str">
        <f t="shared" si="230"/>
        <v>music</v>
      </c>
      <c r="R2469" s="11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2">
        <f t="shared" si="228"/>
        <v>107</v>
      </c>
      <c r="P2470" s="13">
        <f t="shared" si="229"/>
        <v>36.97137931034483</v>
      </c>
      <c r="Q2470" s="11" t="str">
        <f t="shared" si="230"/>
        <v>music</v>
      </c>
      <c r="R2470" s="11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2">
        <f t="shared" si="228"/>
        <v>114</v>
      </c>
      <c r="P2471" s="13">
        <f t="shared" si="229"/>
        <v>29.021276595744681</v>
      </c>
      <c r="Q2471" s="11" t="str">
        <f t="shared" si="230"/>
        <v>music</v>
      </c>
      <c r="R2471" s="1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2">
        <f t="shared" si="228"/>
        <v>103</v>
      </c>
      <c r="P2472" s="13">
        <f t="shared" si="229"/>
        <v>28.65666666666667</v>
      </c>
      <c r="Q2472" s="11" t="str">
        <f t="shared" si="230"/>
        <v>music</v>
      </c>
      <c r="R2472" s="11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2">
        <f t="shared" si="228"/>
        <v>128</v>
      </c>
      <c r="P2473" s="13">
        <f t="shared" si="229"/>
        <v>37.647058823529413</v>
      </c>
      <c r="Q2473" s="11" t="str">
        <f t="shared" si="230"/>
        <v>music</v>
      </c>
      <c r="R2473" s="11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2">
        <f t="shared" si="228"/>
        <v>136</v>
      </c>
      <c r="P2474" s="13">
        <f t="shared" si="229"/>
        <v>97.904038461538462</v>
      </c>
      <c r="Q2474" s="11" t="str">
        <f t="shared" si="230"/>
        <v>music</v>
      </c>
      <c r="R2474" s="11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2">
        <f t="shared" si="228"/>
        <v>100</v>
      </c>
      <c r="P2475" s="13">
        <f t="shared" si="229"/>
        <v>42.553191489361701</v>
      </c>
      <c r="Q2475" s="11" t="str">
        <f t="shared" si="230"/>
        <v>music</v>
      </c>
      <c r="R2475" s="11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2">
        <f t="shared" si="228"/>
        <v>100</v>
      </c>
      <c r="P2476" s="13">
        <f t="shared" si="229"/>
        <v>131.58368421052631</v>
      </c>
      <c r="Q2476" s="11" t="str">
        <f t="shared" si="230"/>
        <v>music</v>
      </c>
      <c r="R2476" s="11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2">
        <f t="shared" si="228"/>
        <v>105</v>
      </c>
      <c r="P2477" s="13">
        <f t="shared" si="229"/>
        <v>32.320987654320987</v>
      </c>
      <c r="Q2477" s="11" t="str">
        <f t="shared" si="230"/>
        <v>music</v>
      </c>
      <c r="R2477" s="11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2">
        <f t="shared" si="228"/>
        <v>105</v>
      </c>
      <c r="P2478" s="13">
        <f t="shared" si="229"/>
        <v>61.103999999999999</v>
      </c>
      <c r="Q2478" s="11" t="str">
        <f t="shared" si="230"/>
        <v>music</v>
      </c>
      <c r="R2478" s="11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2">
        <f t="shared" si="228"/>
        <v>171</v>
      </c>
      <c r="P2479" s="13">
        <f t="shared" si="229"/>
        <v>31.341463414634145</v>
      </c>
      <c r="Q2479" s="11" t="str">
        <f t="shared" si="230"/>
        <v>music</v>
      </c>
      <c r="R2479" s="11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2">
        <f t="shared" si="228"/>
        <v>128</v>
      </c>
      <c r="P2480" s="13">
        <f t="shared" si="229"/>
        <v>129.1139240506329</v>
      </c>
      <c r="Q2480" s="11" t="str">
        <f t="shared" si="230"/>
        <v>music</v>
      </c>
      <c r="R2480" s="11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2">
        <f t="shared" si="228"/>
        <v>133</v>
      </c>
      <c r="P2481" s="13">
        <f t="shared" si="229"/>
        <v>25.020624999999999</v>
      </c>
      <c r="Q2481" s="11" t="str">
        <f t="shared" si="230"/>
        <v>music</v>
      </c>
      <c r="R2481" s="1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2">
        <f t="shared" si="228"/>
        <v>100</v>
      </c>
      <c r="P2482" s="13">
        <f t="shared" si="229"/>
        <v>250</v>
      </c>
      <c r="Q2482" s="11" t="str">
        <f t="shared" si="230"/>
        <v>music</v>
      </c>
      <c r="R2482" s="11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2">
        <f t="shared" si="228"/>
        <v>113</v>
      </c>
      <c r="P2483" s="13">
        <f t="shared" si="229"/>
        <v>47.541473684210523</v>
      </c>
      <c r="Q2483" s="11" t="str">
        <f t="shared" si="230"/>
        <v>music</v>
      </c>
      <c r="R2483" s="11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2">
        <f t="shared" si="228"/>
        <v>100</v>
      </c>
      <c r="P2484" s="13">
        <f t="shared" si="229"/>
        <v>40.04</v>
      </c>
      <c r="Q2484" s="11" t="str">
        <f t="shared" si="230"/>
        <v>music</v>
      </c>
      <c r="R2484" s="11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2">
        <f t="shared" si="228"/>
        <v>114</v>
      </c>
      <c r="P2485" s="13">
        <f t="shared" si="229"/>
        <v>65.84210526315789</v>
      </c>
      <c r="Q2485" s="11" t="str">
        <f t="shared" si="230"/>
        <v>music</v>
      </c>
      <c r="R2485" s="11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2">
        <f t="shared" si="228"/>
        <v>119</v>
      </c>
      <c r="P2486" s="13">
        <f t="shared" si="229"/>
        <v>46.401222222222216</v>
      </c>
      <c r="Q2486" s="11" t="str">
        <f t="shared" si="230"/>
        <v>music</v>
      </c>
      <c r="R2486" s="11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2">
        <f t="shared" si="228"/>
        <v>103</v>
      </c>
      <c r="P2487" s="13">
        <f t="shared" si="229"/>
        <v>50.365853658536587</v>
      </c>
      <c r="Q2487" s="11" t="str">
        <f t="shared" si="230"/>
        <v>music</v>
      </c>
      <c r="R2487" s="11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2">
        <f t="shared" si="228"/>
        <v>266</v>
      </c>
      <c r="P2488" s="13">
        <f t="shared" si="229"/>
        <v>26.566666666666666</v>
      </c>
      <c r="Q2488" s="11" t="str">
        <f t="shared" si="230"/>
        <v>music</v>
      </c>
      <c r="R2488" s="11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2">
        <f t="shared" si="228"/>
        <v>100</v>
      </c>
      <c r="P2489" s="13">
        <f t="shared" si="229"/>
        <v>39.493684210526318</v>
      </c>
      <c r="Q2489" s="11" t="str">
        <f t="shared" si="230"/>
        <v>music</v>
      </c>
      <c r="R2489" s="11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2">
        <f t="shared" si="228"/>
        <v>107</v>
      </c>
      <c r="P2490" s="13">
        <f t="shared" si="229"/>
        <v>49.246153846153845</v>
      </c>
      <c r="Q2490" s="11" t="str">
        <f t="shared" si="230"/>
        <v>music</v>
      </c>
      <c r="R2490" s="11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2">
        <f t="shared" si="228"/>
        <v>134</v>
      </c>
      <c r="P2491" s="13">
        <f t="shared" si="229"/>
        <v>62.38</v>
      </c>
      <c r="Q2491" s="11" t="str">
        <f t="shared" si="230"/>
        <v>music</v>
      </c>
      <c r="R2491" s="1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2">
        <f t="shared" si="228"/>
        <v>121</v>
      </c>
      <c r="P2492" s="13">
        <f t="shared" si="229"/>
        <v>37.9375</v>
      </c>
      <c r="Q2492" s="11" t="str">
        <f t="shared" si="230"/>
        <v>music</v>
      </c>
      <c r="R2492" s="11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2">
        <f t="shared" si="228"/>
        <v>103</v>
      </c>
      <c r="P2493" s="13">
        <f t="shared" si="229"/>
        <v>51.6</v>
      </c>
      <c r="Q2493" s="11" t="str">
        <f t="shared" si="230"/>
        <v>music</v>
      </c>
      <c r="R2493" s="11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2">
        <f t="shared" si="228"/>
        <v>125</v>
      </c>
      <c r="P2494" s="13">
        <f t="shared" si="229"/>
        <v>27.777777777777779</v>
      </c>
      <c r="Q2494" s="11" t="str">
        <f t="shared" si="230"/>
        <v>music</v>
      </c>
      <c r="R2494" s="11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2">
        <f t="shared" si="228"/>
        <v>129</v>
      </c>
      <c r="P2495" s="13">
        <f t="shared" si="229"/>
        <v>99.382239382239376</v>
      </c>
      <c r="Q2495" s="11" t="str">
        <f t="shared" si="230"/>
        <v>music</v>
      </c>
      <c r="R2495" s="11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2">
        <f t="shared" si="228"/>
        <v>101</v>
      </c>
      <c r="P2496" s="13">
        <f t="shared" si="229"/>
        <v>38.848205128205123</v>
      </c>
      <c r="Q2496" s="11" t="str">
        <f t="shared" si="230"/>
        <v>music</v>
      </c>
      <c r="R2496" s="11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2">
        <f t="shared" si="228"/>
        <v>128</v>
      </c>
      <c r="P2497" s="13">
        <f t="shared" si="229"/>
        <v>45.548809523809524</v>
      </c>
      <c r="Q2497" s="11" t="str">
        <f t="shared" si="230"/>
        <v>music</v>
      </c>
      <c r="R2497" s="11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2">
        <f t="shared" si="228"/>
        <v>100</v>
      </c>
      <c r="P2498" s="13">
        <f t="shared" si="229"/>
        <v>600</v>
      </c>
      <c r="Q2498" s="11" t="str">
        <f t="shared" si="230"/>
        <v>music</v>
      </c>
      <c r="R2498" s="11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2">
        <f t="shared" ref="O2499:O2562" si="234">ROUND((E:E/D:D)*100,0)</f>
        <v>113</v>
      </c>
      <c r="P2499" s="13">
        <f t="shared" ref="P2499:P2562" si="235">IF(L2499&lt;&gt;0,E2499/L2499,"n/a")</f>
        <v>80.551071428571419</v>
      </c>
      <c r="Q2499" s="11" t="str">
        <f t="shared" ref="Q2499:Q2562" si="236">LEFT(N2499,SEARCH("/",N2499,1)-1)</f>
        <v>music</v>
      </c>
      <c r="R2499" s="11" t="str">
        <f t="shared" ref="R2499:R2562" si="237">RIGHT(N2499,LEN(N2499)-SEARCH("/",N2499))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2">
        <f t="shared" si="234"/>
        <v>106</v>
      </c>
      <c r="P2500" s="13">
        <f t="shared" si="235"/>
        <v>52.8</v>
      </c>
      <c r="Q2500" s="11" t="str">
        <f t="shared" si="236"/>
        <v>music</v>
      </c>
      <c r="R2500" s="11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2">
        <f t="shared" si="234"/>
        <v>203</v>
      </c>
      <c r="P2501" s="13">
        <f t="shared" si="235"/>
        <v>47.676470588235297</v>
      </c>
      <c r="Q2501" s="11" t="str">
        <f t="shared" si="236"/>
        <v>music</v>
      </c>
      <c r="R2501" s="1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2">
        <f t="shared" si="234"/>
        <v>113</v>
      </c>
      <c r="P2502" s="13">
        <f t="shared" si="235"/>
        <v>23.448275862068964</v>
      </c>
      <c r="Q2502" s="11" t="str">
        <f t="shared" si="236"/>
        <v>music</v>
      </c>
      <c r="R2502" s="11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2">
        <f t="shared" si="234"/>
        <v>3</v>
      </c>
      <c r="P2503" s="13">
        <f t="shared" si="235"/>
        <v>40.142857142857146</v>
      </c>
      <c r="Q2503" s="11" t="str">
        <f t="shared" si="236"/>
        <v>food</v>
      </c>
      <c r="R2503" s="11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2">
        <f t="shared" si="234"/>
        <v>0</v>
      </c>
      <c r="P2504" s="13">
        <f t="shared" si="235"/>
        <v>17.2</v>
      </c>
      <c r="Q2504" s="11" t="str">
        <f t="shared" si="236"/>
        <v>food</v>
      </c>
      <c r="R2504" s="11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2">
        <f t="shared" si="234"/>
        <v>0</v>
      </c>
      <c r="P2505" s="13" t="str">
        <f t="shared" si="235"/>
        <v>n/a</v>
      </c>
      <c r="Q2505" s="11" t="str">
        <f t="shared" si="236"/>
        <v>food</v>
      </c>
      <c r="R2505" s="11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2">
        <f t="shared" si="234"/>
        <v>0</v>
      </c>
      <c r="P2506" s="13" t="str">
        <f t="shared" si="235"/>
        <v>n/a</v>
      </c>
      <c r="Q2506" s="11" t="str">
        <f t="shared" si="236"/>
        <v>food</v>
      </c>
      <c r="R2506" s="11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2">
        <f t="shared" si="234"/>
        <v>0</v>
      </c>
      <c r="P2507" s="13" t="str">
        <f t="shared" si="235"/>
        <v>n/a</v>
      </c>
      <c r="Q2507" s="11" t="str">
        <f t="shared" si="236"/>
        <v>food</v>
      </c>
      <c r="R2507" s="11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2">
        <f t="shared" si="234"/>
        <v>1</v>
      </c>
      <c r="P2508" s="13">
        <f t="shared" si="235"/>
        <v>15</v>
      </c>
      <c r="Q2508" s="11" t="str">
        <f t="shared" si="236"/>
        <v>food</v>
      </c>
      <c r="R2508" s="11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2">
        <f t="shared" si="234"/>
        <v>0</v>
      </c>
      <c r="P2509" s="13" t="str">
        <f t="shared" si="235"/>
        <v>n/a</v>
      </c>
      <c r="Q2509" s="11" t="str">
        <f t="shared" si="236"/>
        <v>food</v>
      </c>
      <c r="R2509" s="11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2">
        <f t="shared" si="234"/>
        <v>0</v>
      </c>
      <c r="P2510" s="13" t="str">
        <f t="shared" si="235"/>
        <v>n/a</v>
      </c>
      <c r="Q2510" s="11" t="str">
        <f t="shared" si="236"/>
        <v>food</v>
      </c>
      <c r="R2510" s="11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2">
        <f t="shared" si="234"/>
        <v>1</v>
      </c>
      <c r="P2511" s="13">
        <f t="shared" si="235"/>
        <v>35.714285714285715</v>
      </c>
      <c r="Q2511" s="11" t="str">
        <f t="shared" si="236"/>
        <v>food</v>
      </c>
      <c r="R2511" s="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2">
        <f t="shared" si="234"/>
        <v>0</v>
      </c>
      <c r="P2512" s="13">
        <f t="shared" si="235"/>
        <v>37.5</v>
      </c>
      <c r="Q2512" s="11" t="str">
        <f t="shared" si="236"/>
        <v>food</v>
      </c>
      <c r="R2512" s="11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2">
        <f t="shared" si="234"/>
        <v>0</v>
      </c>
      <c r="P2513" s="13" t="str">
        <f t="shared" si="235"/>
        <v>n/a</v>
      </c>
      <c r="Q2513" s="11" t="str">
        <f t="shared" si="236"/>
        <v>food</v>
      </c>
      <c r="R2513" s="11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2">
        <f t="shared" si="234"/>
        <v>0</v>
      </c>
      <c r="P2514" s="13" t="str">
        <f t="shared" si="235"/>
        <v>n/a</v>
      </c>
      <c r="Q2514" s="11" t="str">
        <f t="shared" si="236"/>
        <v>food</v>
      </c>
      <c r="R2514" s="11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2">
        <f t="shared" si="234"/>
        <v>0</v>
      </c>
      <c r="P2515" s="13" t="str">
        <f t="shared" si="235"/>
        <v>n/a</v>
      </c>
      <c r="Q2515" s="11" t="str">
        <f t="shared" si="236"/>
        <v>food</v>
      </c>
      <c r="R2515" s="11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2">
        <f t="shared" si="234"/>
        <v>2</v>
      </c>
      <c r="P2516" s="13">
        <f t="shared" si="235"/>
        <v>52.5</v>
      </c>
      <c r="Q2516" s="11" t="str">
        <f t="shared" si="236"/>
        <v>food</v>
      </c>
      <c r="R2516" s="11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2">
        <f t="shared" si="234"/>
        <v>19</v>
      </c>
      <c r="P2517" s="13">
        <f t="shared" si="235"/>
        <v>77.5</v>
      </c>
      <c r="Q2517" s="11" t="str">
        <f t="shared" si="236"/>
        <v>food</v>
      </c>
      <c r="R2517" s="11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2">
        <f t="shared" si="234"/>
        <v>0</v>
      </c>
      <c r="P2518" s="13" t="str">
        <f t="shared" si="235"/>
        <v>n/a</v>
      </c>
      <c r="Q2518" s="11" t="str">
        <f t="shared" si="236"/>
        <v>food</v>
      </c>
      <c r="R2518" s="11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2">
        <f t="shared" si="234"/>
        <v>10</v>
      </c>
      <c r="P2519" s="13">
        <f t="shared" si="235"/>
        <v>53.545454545454547</v>
      </c>
      <c r="Q2519" s="11" t="str">
        <f t="shared" si="236"/>
        <v>food</v>
      </c>
      <c r="R2519" s="11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2">
        <f t="shared" si="234"/>
        <v>0</v>
      </c>
      <c r="P2520" s="13" t="str">
        <f t="shared" si="235"/>
        <v>n/a</v>
      </c>
      <c r="Q2520" s="11" t="str">
        <f t="shared" si="236"/>
        <v>food</v>
      </c>
      <c r="R2520" s="11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2">
        <f t="shared" si="234"/>
        <v>0</v>
      </c>
      <c r="P2521" s="13">
        <f t="shared" si="235"/>
        <v>16.25</v>
      </c>
      <c r="Q2521" s="11" t="str">
        <f t="shared" si="236"/>
        <v>food</v>
      </c>
      <c r="R2521" s="1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2">
        <f t="shared" si="234"/>
        <v>0</v>
      </c>
      <c r="P2522" s="13" t="str">
        <f t="shared" si="235"/>
        <v>n/a</v>
      </c>
      <c r="Q2522" s="11" t="str">
        <f t="shared" si="236"/>
        <v>food</v>
      </c>
      <c r="R2522" s="11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2">
        <f t="shared" si="234"/>
        <v>109</v>
      </c>
      <c r="P2523" s="13">
        <f t="shared" si="235"/>
        <v>103.68174242424243</v>
      </c>
      <c r="Q2523" s="11" t="str">
        <f t="shared" si="236"/>
        <v>music</v>
      </c>
      <c r="R2523" s="11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2">
        <f t="shared" si="234"/>
        <v>100</v>
      </c>
      <c r="P2524" s="13">
        <f t="shared" si="235"/>
        <v>185.18518518518519</v>
      </c>
      <c r="Q2524" s="11" t="str">
        <f t="shared" si="236"/>
        <v>music</v>
      </c>
      <c r="R2524" s="11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2">
        <f t="shared" si="234"/>
        <v>156</v>
      </c>
      <c r="P2525" s="13">
        <f t="shared" si="235"/>
        <v>54.153846153846153</v>
      </c>
      <c r="Q2525" s="11" t="str">
        <f t="shared" si="236"/>
        <v>music</v>
      </c>
      <c r="R2525" s="11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2">
        <f t="shared" si="234"/>
        <v>102</v>
      </c>
      <c r="P2526" s="13">
        <f t="shared" si="235"/>
        <v>177.2093023255814</v>
      </c>
      <c r="Q2526" s="11" t="str">
        <f t="shared" si="236"/>
        <v>music</v>
      </c>
      <c r="R2526" s="11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2">
        <f t="shared" si="234"/>
        <v>100</v>
      </c>
      <c r="P2527" s="13">
        <f t="shared" si="235"/>
        <v>100.325</v>
      </c>
      <c r="Q2527" s="11" t="str">
        <f t="shared" si="236"/>
        <v>music</v>
      </c>
      <c r="R2527" s="11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2">
        <f t="shared" si="234"/>
        <v>113</v>
      </c>
      <c r="P2528" s="13">
        <f t="shared" si="235"/>
        <v>136.90909090909091</v>
      </c>
      <c r="Q2528" s="11" t="str">
        <f t="shared" si="236"/>
        <v>music</v>
      </c>
      <c r="R2528" s="11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2">
        <f t="shared" si="234"/>
        <v>102</v>
      </c>
      <c r="P2529" s="13">
        <f t="shared" si="235"/>
        <v>57.535211267605632</v>
      </c>
      <c r="Q2529" s="11" t="str">
        <f t="shared" si="236"/>
        <v>music</v>
      </c>
      <c r="R2529" s="11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2">
        <f t="shared" si="234"/>
        <v>107</v>
      </c>
      <c r="P2530" s="13">
        <f t="shared" si="235"/>
        <v>52.962839506172834</v>
      </c>
      <c r="Q2530" s="11" t="str">
        <f t="shared" si="236"/>
        <v>music</v>
      </c>
      <c r="R2530" s="11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2">
        <f t="shared" si="234"/>
        <v>104</v>
      </c>
      <c r="P2531" s="13">
        <f t="shared" si="235"/>
        <v>82.328947368421055</v>
      </c>
      <c r="Q2531" s="11" t="str">
        <f t="shared" si="236"/>
        <v>music</v>
      </c>
      <c r="R2531" s="1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2">
        <f t="shared" si="234"/>
        <v>100</v>
      </c>
      <c r="P2532" s="13">
        <f t="shared" si="235"/>
        <v>135.41666666666666</v>
      </c>
      <c r="Q2532" s="11" t="str">
        <f t="shared" si="236"/>
        <v>music</v>
      </c>
      <c r="R2532" s="11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2">
        <f t="shared" si="234"/>
        <v>100</v>
      </c>
      <c r="P2533" s="13">
        <f t="shared" si="235"/>
        <v>74.06557377049181</v>
      </c>
      <c r="Q2533" s="11" t="str">
        <f t="shared" si="236"/>
        <v>music</v>
      </c>
      <c r="R2533" s="11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2">
        <f t="shared" si="234"/>
        <v>126</v>
      </c>
      <c r="P2534" s="13">
        <f t="shared" si="235"/>
        <v>84.083333333333329</v>
      </c>
      <c r="Q2534" s="11" t="str">
        <f t="shared" si="236"/>
        <v>music</v>
      </c>
      <c r="R2534" s="11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2">
        <f t="shared" si="234"/>
        <v>111</v>
      </c>
      <c r="P2535" s="13">
        <f t="shared" si="235"/>
        <v>61.029411764705884</v>
      </c>
      <c r="Q2535" s="11" t="str">
        <f t="shared" si="236"/>
        <v>music</v>
      </c>
      <c r="R2535" s="11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2">
        <f t="shared" si="234"/>
        <v>105</v>
      </c>
      <c r="P2536" s="13">
        <f t="shared" si="235"/>
        <v>150</v>
      </c>
      <c r="Q2536" s="11" t="str">
        <f t="shared" si="236"/>
        <v>music</v>
      </c>
      <c r="R2536" s="11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2">
        <f t="shared" si="234"/>
        <v>104</v>
      </c>
      <c r="P2537" s="13">
        <f t="shared" si="235"/>
        <v>266.08974358974359</v>
      </c>
      <c r="Q2537" s="11" t="str">
        <f t="shared" si="236"/>
        <v>music</v>
      </c>
      <c r="R2537" s="11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2">
        <f t="shared" si="234"/>
        <v>116</v>
      </c>
      <c r="P2538" s="13">
        <f t="shared" si="235"/>
        <v>7.25</v>
      </c>
      <c r="Q2538" s="11" t="str">
        <f t="shared" si="236"/>
        <v>music</v>
      </c>
      <c r="R2538" s="11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2">
        <f t="shared" si="234"/>
        <v>110</v>
      </c>
      <c r="P2539" s="13">
        <f t="shared" si="235"/>
        <v>100</v>
      </c>
      <c r="Q2539" s="11" t="str">
        <f t="shared" si="236"/>
        <v>music</v>
      </c>
      <c r="R2539" s="11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2">
        <f t="shared" si="234"/>
        <v>113</v>
      </c>
      <c r="P2540" s="13">
        <f t="shared" si="235"/>
        <v>109.96308108108107</v>
      </c>
      <c r="Q2540" s="11" t="str">
        <f t="shared" si="236"/>
        <v>music</v>
      </c>
      <c r="R2540" s="11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2">
        <f t="shared" si="234"/>
        <v>100</v>
      </c>
      <c r="P2541" s="13">
        <f t="shared" si="235"/>
        <v>169.91525423728814</v>
      </c>
      <c r="Q2541" s="11" t="str">
        <f t="shared" si="236"/>
        <v>music</v>
      </c>
      <c r="R2541" s="1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2">
        <f t="shared" si="234"/>
        <v>103</v>
      </c>
      <c r="P2542" s="13">
        <f t="shared" si="235"/>
        <v>95.740740740740748</v>
      </c>
      <c r="Q2542" s="11" t="str">
        <f t="shared" si="236"/>
        <v>music</v>
      </c>
      <c r="R2542" s="11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2">
        <f t="shared" si="234"/>
        <v>107</v>
      </c>
      <c r="P2543" s="13">
        <f t="shared" si="235"/>
        <v>59.460317460317462</v>
      </c>
      <c r="Q2543" s="11" t="str">
        <f t="shared" si="236"/>
        <v>music</v>
      </c>
      <c r="R2543" s="11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2">
        <f t="shared" si="234"/>
        <v>104</v>
      </c>
      <c r="P2544" s="13">
        <f t="shared" si="235"/>
        <v>55.769230769230766</v>
      </c>
      <c r="Q2544" s="11" t="str">
        <f t="shared" si="236"/>
        <v>music</v>
      </c>
      <c r="R2544" s="11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2">
        <f t="shared" si="234"/>
        <v>156</v>
      </c>
      <c r="P2545" s="13">
        <f t="shared" si="235"/>
        <v>30.076923076923077</v>
      </c>
      <c r="Q2545" s="11" t="str">
        <f t="shared" si="236"/>
        <v>music</v>
      </c>
      <c r="R2545" s="11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2">
        <f t="shared" si="234"/>
        <v>101</v>
      </c>
      <c r="P2546" s="13">
        <f t="shared" si="235"/>
        <v>88.438596491228068</v>
      </c>
      <c r="Q2546" s="11" t="str">
        <f t="shared" si="236"/>
        <v>music</v>
      </c>
      <c r="R2546" s="11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2">
        <f t="shared" si="234"/>
        <v>195</v>
      </c>
      <c r="P2547" s="13">
        <f t="shared" si="235"/>
        <v>64.032786885245898</v>
      </c>
      <c r="Q2547" s="11" t="str">
        <f t="shared" si="236"/>
        <v>music</v>
      </c>
      <c r="R2547" s="11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2">
        <f t="shared" si="234"/>
        <v>112</v>
      </c>
      <c r="P2548" s="13">
        <f t="shared" si="235"/>
        <v>60.153846153846153</v>
      </c>
      <c r="Q2548" s="11" t="str">
        <f t="shared" si="236"/>
        <v>music</v>
      </c>
      <c r="R2548" s="11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2">
        <f t="shared" si="234"/>
        <v>120</v>
      </c>
      <c r="P2549" s="13">
        <f t="shared" si="235"/>
        <v>49.194029850746269</v>
      </c>
      <c r="Q2549" s="11" t="str">
        <f t="shared" si="236"/>
        <v>music</v>
      </c>
      <c r="R2549" s="11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2">
        <f t="shared" si="234"/>
        <v>102</v>
      </c>
      <c r="P2550" s="13">
        <f t="shared" si="235"/>
        <v>165.16216216216216</v>
      </c>
      <c r="Q2550" s="11" t="str">
        <f t="shared" si="236"/>
        <v>music</v>
      </c>
      <c r="R2550" s="11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2">
        <f t="shared" si="234"/>
        <v>103</v>
      </c>
      <c r="P2551" s="13">
        <f t="shared" si="235"/>
        <v>43.621621621621621</v>
      </c>
      <c r="Q2551" s="11" t="str">
        <f t="shared" si="236"/>
        <v>music</v>
      </c>
      <c r="R2551" s="1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2">
        <f t="shared" si="234"/>
        <v>101</v>
      </c>
      <c r="P2552" s="13">
        <f t="shared" si="235"/>
        <v>43.7</v>
      </c>
      <c r="Q2552" s="11" t="str">
        <f t="shared" si="236"/>
        <v>music</v>
      </c>
      <c r="R2552" s="11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2">
        <f t="shared" si="234"/>
        <v>103</v>
      </c>
      <c r="P2553" s="13">
        <f t="shared" si="235"/>
        <v>67.419642857142861</v>
      </c>
      <c r="Q2553" s="11" t="str">
        <f t="shared" si="236"/>
        <v>music</v>
      </c>
      <c r="R2553" s="11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2">
        <f t="shared" si="234"/>
        <v>107</v>
      </c>
      <c r="P2554" s="13">
        <f t="shared" si="235"/>
        <v>177.5</v>
      </c>
      <c r="Q2554" s="11" t="str">
        <f t="shared" si="236"/>
        <v>music</v>
      </c>
      <c r="R2554" s="11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2">
        <f t="shared" si="234"/>
        <v>156</v>
      </c>
      <c r="P2555" s="13">
        <f t="shared" si="235"/>
        <v>38.883333333333333</v>
      </c>
      <c r="Q2555" s="11" t="str">
        <f t="shared" si="236"/>
        <v>music</v>
      </c>
      <c r="R2555" s="11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2">
        <f t="shared" si="234"/>
        <v>123</v>
      </c>
      <c r="P2556" s="13">
        <f t="shared" si="235"/>
        <v>54.985074626865675</v>
      </c>
      <c r="Q2556" s="11" t="str">
        <f t="shared" si="236"/>
        <v>music</v>
      </c>
      <c r="R2556" s="11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2">
        <f t="shared" si="234"/>
        <v>107</v>
      </c>
      <c r="P2557" s="13">
        <f t="shared" si="235"/>
        <v>61.342857142857142</v>
      </c>
      <c r="Q2557" s="11" t="str">
        <f t="shared" si="236"/>
        <v>music</v>
      </c>
      <c r="R2557" s="11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2">
        <f t="shared" si="234"/>
        <v>106</v>
      </c>
      <c r="P2558" s="13">
        <f t="shared" si="235"/>
        <v>23.117647058823529</v>
      </c>
      <c r="Q2558" s="11" t="str">
        <f t="shared" si="236"/>
        <v>music</v>
      </c>
      <c r="R2558" s="11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2">
        <f t="shared" si="234"/>
        <v>118</v>
      </c>
      <c r="P2559" s="13">
        <f t="shared" si="235"/>
        <v>29.611111111111111</v>
      </c>
      <c r="Q2559" s="11" t="str">
        <f t="shared" si="236"/>
        <v>music</v>
      </c>
      <c r="R2559" s="11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2">
        <f t="shared" si="234"/>
        <v>109</v>
      </c>
      <c r="P2560" s="13">
        <f t="shared" si="235"/>
        <v>75.611111111111114</v>
      </c>
      <c r="Q2560" s="11" t="str">
        <f t="shared" si="236"/>
        <v>music</v>
      </c>
      <c r="R2560" s="11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2">
        <f t="shared" si="234"/>
        <v>111</v>
      </c>
      <c r="P2561" s="13">
        <f t="shared" si="235"/>
        <v>35.6</v>
      </c>
      <c r="Q2561" s="11" t="str">
        <f t="shared" si="236"/>
        <v>music</v>
      </c>
      <c r="R2561" s="1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2">
        <f t="shared" si="234"/>
        <v>100</v>
      </c>
      <c r="P2562" s="13">
        <f t="shared" si="235"/>
        <v>143</v>
      </c>
      <c r="Q2562" s="11" t="str">
        <f t="shared" si="236"/>
        <v>music</v>
      </c>
      <c r="R2562" s="11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2">
        <f t="shared" ref="O2563:O2626" si="240">ROUND((E:E/D:D)*100,0)</f>
        <v>0</v>
      </c>
      <c r="P2563" s="13" t="str">
        <f t="shared" ref="P2563:P2626" si="241">IF(L2563&lt;&gt;0,E2563/L2563,"n/a")</f>
        <v>n/a</v>
      </c>
      <c r="Q2563" s="11" t="str">
        <f t="shared" ref="Q2563:Q2626" si="242">LEFT(N2563,SEARCH("/",N2563,1)-1)</f>
        <v>food</v>
      </c>
      <c r="R2563" s="11" t="str">
        <f t="shared" ref="R2563:R2626" si="243">RIGHT(N2563,LEN(N2563)-SEARCH("/",N2563))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2">
        <f t="shared" si="240"/>
        <v>1</v>
      </c>
      <c r="P2564" s="13">
        <f t="shared" si="241"/>
        <v>25</v>
      </c>
      <c r="Q2564" s="11" t="str">
        <f t="shared" si="242"/>
        <v>food</v>
      </c>
      <c r="R2564" s="11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2">
        <f t="shared" si="240"/>
        <v>0</v>
      </c>
      <c r="P2565" s="13" t="str">
        <f t="shared" si="241"/>
        <v>n/a</v>
      </c>
      <c r="Q2565" s="11" t="str">
        <f t="shared" si="242"/>
        <v>food</v>
      </c>
      <c r="R2565" s="11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2">
        <f t="shared" si="240"/>
        <v>0</v>
      </c>
      <c r="P2566" s="13" t="str">
        <f t="shared" si="241"/>
        <v>n/a</v>
      </c>
      <c r="Q2566" s="11" t="str">
        <f t="shared" si="242"/>
        <v>food</v>
      </c>
      <c r="R2566" s="11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2">
        <f t="shared" si="240"/>
        <v>1</v>
      </c>
      <c r="P2567" s="13">
        <f t="shared" si="241"/>
        <v>100</v>
      </c>
      <c r="Q2567" s="11" t="str">
        <f t="shared" si="242"/>
        <v>food</v>
      </c>
      <c r="R2567" s="11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2">
        <f t="shared" si="240"/>
        <v>0</v>
      </c>
      <c r="P2568" s="13" t="str">
        <f t="shared" si="241"/>
        <v>n/a</v>
      </c>
      <c r="Q2568" s="11" t="str">
        <f t="shared" si="242"/>
        <v>food</v>
      </c>
      <c r="R2568" s="11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2">
        <f t="shared" si="240"/>
        <v>0</v>
      </c>
      <c r="P2569" s="13">
        <f t="shared" si="241"/>
        <v>60</v>
      </c>
      <c r="Q2569" s="11" t="str">
        <f t="shared" si="242"/>
        <v>food</v>
      </c>
      <c r="R2569" s="11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2">
        <f t="shared" si="240"/>
        <v>1</v>
      </c>
      <c r="P2570" s="13">
        <f t="shared" si="241"/>
        <v>50</v>
      </c>
      <c r="Q2570" s="11" t="str">
        <f t="shared" si="242"/>
        <v>food</v>
      </c>
      <c r="R2570" s="11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2">
        <f t="shared" si="240"/>
        <v>2</v>
      </c>
      <c r="P2571" s="13">
        <f t="shared" si="241"/>
        <v>72.5</v>
      </c>
      <c r="Q2571" s="11" t="str">
        <f t="shared" si="242"/>
        <v>food</v>
      </c>
      <c r="R2571" s="1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2">
        <f t="shared" si="240"/>
        <v>1</v>
      </c>
      <c r="P2572" s="13">
        <f t="shared" si="241"/>
        <v>29.5</v>
      </c>
      <c r="Q2572" s="11" t="str">
        <f t="shared" si="242"/>
        <v>food</v>
      </c>
      <c r="R2572" s="11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2">
        <f t="shared" si="240"/>
        <v>0</v>
      </c>
      <c r="P2573" s="13">
        <f t="shared" si="241"/>
        <v>62.5</v>
      </c>
      <c r="Q2573" s="11" t="str">
        <f t="shared" si="242"/>
        <v>food</v>
      </c>
      <c r="R2573" s="11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2">
        <f t="shared" si="240"/>
        <v>0</v>
      </c>
      <c r="P2574" s="13" t="str">
        <f t="shared" si="241"/>
        <v>n/a</v>
      </c>
      <c r="Q2574" s="11" t="str">
        <f t="shared" si="242"/>
        <v>food</v>
      </c>
      <c r="R2574" s="11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2">
        <f t="shared" si="240"/>
        <v>0</v>
      </c>
      <c r="P2575" s="13" t="str">
        <f t="shared" si="241"/>
        <v>n/a</v>
      </c>
      <c r="Q2575" s="11" t="str">
        <f t="shared" si="242"/>
        <v>food</v>
      </c>
      <c r="R2575" s="11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2">
        <f t="shared" si="240"/>
        <v>0</v>
      </c>
      <c r="P2576" s="13" t="str">
        <f t="shared" si="241"/>
        <v>n/a</v>
      </c>
      <c r="Q2576" s="11" t="str">
        <f t="shared" si="242"/>
        <v>food</v>
      </c>
      <c r="R2576" s="11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2">
        <f t="shared" si="240"/>
        <v>0</v>
      </c>
      <c r="P2577" s="13" t="str">
        <f t="shared" si="241"/>
        <v>n/a</v>
      </c>
      <c r="Q2577" s="11" t="str">
        <f t="shared" si="242"/>
        <v>food</v>
      </c>
      <c r="R2577" s="11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2">
        <f t="shared" si="240"/>
        <v>0</v>
      </c>
      <c r="P2578" s="13" t="str">
        <f t="shared" si="241"/>
        <v>n/a</v>
      </c>
      <c r="Q2578" s="11" t="str">
        <f t="shared" si="242"/>
        <v>food</v>
      </c>
      <c r="R2578" s="11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2">
        <f t="shared" si="240"/>
        <v>0</v>
      </c>
      <c r="P2579" s="13" t="str">
        <f t="shared" si="241"/>
        <v>n/a</v>
      </c>
      <c r="Q2579" s="11" t="str">
        <f t="shared" si="242"/>
        <v>food</v>
      </c>
      <c r="R2579" s="11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2">
        <f t="shared" si="240"/>
        <v>0</v>
      </c>
      <c r="P2580" s="13" t="str">
        <f t="shared" si="241"/>
        <v>n/a</v>
      </c>
      <c r="Q2580" s="11" t="str">
        <f t="shared" si="242"/>
        <v>food</v>
      </c>
      <c r="R2580" s="11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2">
        <f t="shared" si="240"/>
        <v>0</v>
      </c>
      <c r="P2581" s="13">
        <f t="shared" si="241"/>
        <v>23.083333333333332</v>
      </c>
      <c r="Q2581" s="11" t="str">
        <f t="shared" si="242"/>
        <v>food</v>
      </c>
      <c r="R2581" s="1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2">
        <f t="shared" si="240"/>
        <v>1</v>
      </c>
      <c r="P2582" s="13">
        <f t="shared" si="241"/>
        <v>25.5</v>
      </c>
      <c r="Q2582" s="11" t="str">
        <f t="shared" si="242"/>
        <v>food</v>
      </c>
      <c r="R2582" s="11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2">
        <f t="shared" si="240"/>
        <v>11</v>
      </c>
      <c r="P2583" s="13">
        <f t="shared" si="241"/>
        <v>48.18181818181818</v>
      </c>
      <c r="Q2583" s="11" t="str">
        <f t="shared" si="242"/>
        <v>food</v>
      </c>
      <c r="R2583" s="11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2">
        <f t="shared" si="240"/>
        <v>0</v>
      </c>
      <c r="P2584" s="13">
        <f t="shared" si="241"/>
        <v>1</v>
      </c>
      <c r="Q2584" s="11" t="str">
        <f t="shared" si="242"/>
        <v>food</v>
      </c>
      <c r="R2584" s="11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2">
        <f t="shared" si="240"/>
        <v>1</v>
      </c>
      <c r="P2585" s="13">
        <f t="shared" si="241"/>
        <v>1</v>
      </c>
      <c r="Q2585" s="11" t="str">
        <f t="shared" si="242"/>
        <v>food</v>
      </c>
      <c r="R2585" s="11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2">
        <f t="shared" si="240"/>
        <v>0</v>
      </c>
      <c r="P2586" s="13" t="str">
        <f t="shared" si="241"/>
        <v>n/a</v>
      </c>
      <c r="Q2586" s="11" t="str">
        <f t="shared" si="242"/>
        <v>food</v>
      </c>
      <c r="R2586" s="11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2">
        <f t="shared" si="240"/>
        <v>0</v>
      </c>
      <c r="P2587" s="13">
        <f t="shared" si="241"/>
        <v>50</v>
      </c>
      <c r="Q2587" s="11" t="str">
        <f t="shared" si="242"/>
        <v>food</v>
      </c>
      <c r="R2587" s="11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2">
        <f t="shared" si="240"/>
        <v>0</v>
      </c>
      <c r="P2588" s="13">
        <f t="shared" si="241"/>
        <v>5</v>
      </c>
      <c r="Q2588" s="11" t="str">
        <f t="shared" si="242"/>
        <v>food</v>
      </c>
      <c r="R2588" s="11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2">
        <f t="shared" si="240"/>
        <v>2</v>
      </c>
      <c r="P2589" s="13">
        <f t="shared" si="241"/>
        <v>202.83333333333334</v>
      </c>
      <c r="Q2589" s="11" t="str">
        <f t="shared" si="242"/>
        <v>food</v>
      </c>
      <c r="R2589" s="11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2">
        <f t="shared" si="240"/>
        <v>4</v>
      </c>
      <c r="P2590" s="13">
        <f t="shared" si="241"/>
        <v>29.125</v>
      </c>
      <c r="Q2590" s="11" t="str">
        <f t="shared" si="242"/>
        <v>food</v>
      </c>
      <c r="R2590" s="11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2">
        <f t="shared" si="240"/>
        <v>0</v>
      </c>
      <c r="P2591" s="13">
        <f t="shared" si="241"/>
        <v>5</v>
      </c>
      <c r="Q2591" s="11" t="str">
        <f t="shared" si="242"/>
        <v>food</v>
      </c>
      <c r="R2591" s="1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2">
        <f t="shared" si="240"/>
        <v>0</v>
      </c>
      <c r="P2592" s="13" t="str">
        <f t="shared" si="241"/>
        <v>n/a</v>
      </c>
      <c r="Q2592" s="11" t="str">
        <f t="shared" si="242"/>
        <v>food</v>
      </c>
      <c r="R2592" s="11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2">
        <f t="shared" si="240"/>
        <v>2</v>
      </c>
      <c r="P2593" s="13">
        <f t="shared" si="241"/>
        <v>13</v>
      </c>
      <c r="Q2593" s="11" t="str">
        <f t="shared" si="242"/>
        <v>food</v>
      </c>
      <c r="R2593" s="11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2">
        <f t="shared" si="240"/>
        <v>0</v>
      </c>
      <c r="P2594" s="13">
        <f t="shared" si="241"/>
        <v>50</v>
      </c>
      <c r="Q2594" s="11" t="str">
        <f t="shared" si="242"/>
        <v>food</v>
      </c>
      <c r="R2594" s="11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2">
        <f t="shared" si="240"/>
        <v>0</v>
      </c>
      <c r="P2595" s="13" t="str">
        <f t="shared" si="241"/>
        <v>n/a</v>
      </c>
      <c r="Q2595" s="11" t="str">
        <f t="shared" si="242"/>
        <v>food</v>
      </c>
      <c r="R2595" s="11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2">
        <f t="shared" si="240"/>
        <v>0</v>
      </c>
      <c r="P2596" s="13">
        <f t="shared" si="241"/>
        <v>1</v>
      </c>
      <c r="Q2596" s="11" t="str">
        <f t="shared" si="242"/>
        <v>food</v>
      </c>
      <c r="R2596" s="11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2">
        <f t="shared" si="240"/>
        <v>12</v>
      </c>
      <c r="P2597" s="13">
        <f t="shared" si="241"/>
        <v>96.05263157894737</v>
      </c>
      <c r="Q2597" s="11" t="str">
        <f t="shared" si="242"/>
        <v>food</v>
      </c>
      <c r="R2597" s="11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2">
        <f t="shared" si="240"/>
        <v>24</v>
      </c>
      <c r="P2598" s="13">
        <f t="shared" si="241"/>
        <v>305.77777777777777</v>
      </c>
      <c r="Q2598" s="11" t="str">
        <f t="shared" si="242"/>
        <v>food</v>
      </c>
      <c r="R2598" s="11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2">
        <f t="shared" si="240"/>
        <v>6</v>
      </c>
      <c r="P2599" s="13">
        <f t="shared" si="241"/>
        <v>12.142857142857142</v>
      </c>
      <c r="Q2599" s="11" t="str">
        <f t="shared" si="242"/>
        <v>food</v>
      </c>
      <c r="R2599" s="11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2">
        <f t="shared" si="240"/>
        <v>39</v>
      </c>
      <c r="P2600" s="13">
        <f t="shared" si="241"/>
        <v>83.571428571428569</v>
      </c>
      <c r="Q2600" s="11" t="str">
        <f t="shared" si="242"/>
        <v>food</v>
      </c>
      <c r="R2600" s="11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2">
        <f t="shared" si="240"/>
        <v>1</v>
      </c>
      <c r="P2601" s="13">
        <f t="shared" si="241"/>
        <v>18</v>
      </c>
      <c r="Q2601" s="11" t="str">
        <f t="shared" si="242"/>
        <v>food</v>
      </c>
      <c r="R2601" s="1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2">
        <f t="shared" si="240"/>
        <v>7</v>
      </c>
      <c r="P2602" s="13">
        <f t="shared" si="241"/>
        <v>115.53333333333333</v>
      </c>
      <c r="Q2602" s="11" t="str">
        <f t="shared" si="242"/>
        <v>food</v>
      </c>
      <c r="R2602" s="11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2">
        <f t="shared" si="240"/>
        <v>661</v>
      </c>
      <c r="P2603" s="13">
        <f t="shared" si="241"/>
        <v>21.900662251655628</v>
      </c>
      <c r="Q2603" s="11" t="str">
        <f t="shared" si="242"/>
        <v>technology</v>
      </c>
      <c r="R2603" s="11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2">
        <f t="shared" si="240"/>
        <v>326</v>
      </c>
      <c r="P2604" s="13">
        <f t="shared" si="241"/>
        <v>80.022494887525568</v>
      </c>
      <c r="Q2604" s="11" t="str">
        <f t="shared" si="242"/>
        <v>technology</v>
      </c>
      <c r="R2604" s="11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2">
        <f t="shared" si="240"/>
        <v>101</v>
      </c>
      <c r="P2605" s="13">
        <f t="shared" si="241"/>
        <v>35.520000000000003</v>
      </c>
      <c r="Q2605" s="11" t="str">
        <f t="shared" si="242"/>
        <v>technology</v>
      </c>
      <c r="R2605" s="11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2">
        <f t="shared" si="240"/>
        <v>104</v>
      </c>
      <c r="P2606" s="13">
        <f t="shared" si="241"/>
        <v>64.933333333333323</v>
      </c>
      <c r="Q2606" s="11" t="str">
        <f t="shared" si="242"/>
        <v>technology</v>
      </c>
      <c r="R2606" s="11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2">
        <f t="shared" si="240"/>
        <v>107</v>
      </c>
      <c r="P2607" s="13">
        <f t="shared" si="241"/>
        <v>60.965703745743475</v>
      </c>
      <c r="Q2607" s="11" t="str">
        <f t="shared" si="242"/>
        <v>technology</v>
      </c>
      <c r="R2607" s="11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2">
        <f t="shared" si="240"/>
        <v>110</v>
      </c>
      <c r="P2608" s="13">
        <f t="shared" si="241"/>
        <v>31.444155844155844</v>
      </c>
      <c r="Q2608" s="11" t="str">
        <f t="shared" si="242"/>
        <v>technology</v>
      </c>
      <c r="R2608" s="11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2">
        <f t="shared" si="240"/>
        <v>408</v>
      </c>
      <c r="P2609" s="13">
        <f t="shared" si="241"/>
        <v>81.949748743718587</v>
      </c>
      <c r="Q2609" s="11" t="str">
        <f t="shared" si="242"/>
        <v>technology</v>
      </c>
      <c r="R2609" s="11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2">
        <f t="shared" si="240"/>
        <v>224</v>
      </c>
      <c r="P2610" s="13">
        <f t="shared" si="241"/>
        <v>58.92763157894737</v>
      </c>
      <c r="Q2610" s="11" t="str">
        <f t="shared" si="242"/>
        <v>technology</v>
      </c>
      <c r="R2610" s="11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2">
        <f t="shared" si="240"/>
        <v>304</v>
      </c>
      <c r="P2611" s="13">
        <f t="shared" si="241"/>
        <v>157.29347633136095</v>
      </c>
      <c r="Q2611" s="11" t="str">
        <f t="shared" si="242"/>
        <v>technology</v>
      </c>
      <c r="R2611" s="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2">
        <f t="shared" si="240"/>
        <v>141</v>
      </c>
      <c r="P2612" s="13">
        <f t="shared" si="241"/>
        <v>55.758509532062391</v>
      </c>
      <c r="Q2612" s="11" t="str">
        <f t="shared" si="242"/>
        <v>technology</v>
      </c>
      <c r="R2612" s="11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2">
        <f t="shared" si="240"/>
        <v>2791</v>
      </c>
      <c r="P2613" s="13">
        <f t="shared" si="241"/>
        <v>83.802893802893806</v>
      </c>
      <c r="Q2613" s="11" t="str">
        <f t="shared" si="242"/>
        <v>technology</v>
      </c>
      <c r="R2613" s="11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2">
        <f t="shared" si="240"/>
        <v>172</v>
      </c>
      <c r="P2614" s="13">
        <f t="shared" si="241"/>
        <v>58.422210884353746</v>
      </c>
      <c r="Q2614" s="11" t="str">
        <f t="shared" si="242"/>
        <v>technology</v>
      </c>
      <c r="R2614" s="11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2">
        <f t="shared" si="240"/>
        <v>101</v>
      </c>
      <c r="P2615" s="13">
        <f t="shared" si="241"/>
        <v>270.57142857142856</v>
      </c>
      <c r="Q2615" s="11" t="str">
        <f t="shared" si="242"/>
        <v>technology</v>
      </c>
      <c r="R2615" s="11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2">
        <f t="shared" si="240"/>
        <v>102</v>
      </c>
      <c r="P2616" s="13">
        <f t="shared" si="241"/>
        <v>107.1</v>
      </c>
      <c r="Q2616" s="11" t="str">
        <f t="shared" si="242"/>
        <v>technology</v>
      </c>
      <c r="R2616" s="11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2">
        <f t="shared" si="240"/>
        <v>170</v>
      </c>
      <c r="P2617" s="13">
        <f t="shared" si="241"/>
        <v>47.180555555555557</v>
      </c>
      <c r="Q2617" s="11" t="str">
        <f t="shared" si="242"/>
        <v>technology</v>
      </c>
      <c r="R2617" s="11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2">
        <f t="shared" si="240"/>
        <v>115</v>
      </c>
      <c r="P2618" s="13">
        <f t="shared" si="241"/>
        <v>120.30882352941177</v>
      </c>
      <c r="Q2618" s="11" t="str">
        <f t="shared" si="242"/>
        <v>technology</v>
      </c>
      <c r="R2618" s="11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2">
        <f t="shared" si="240"/>
        <v>878</v>
      </c>
      <c r="P2619" s="13">
        <f t="shared" si="241"/>
        <v>27.59748427672956</v>
      </c>
      <c r="Q2619" s="11" t="str">
        <f t="shared" si="242"/>
        <v>technology</v>
      </c>
      <c r="R2619" s="11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2">
        <f t="shared" si="240"/>
        <v>105</v>
      </c>
      <c r="P2620" s="13">
        <f t="shared" si="241"/>
        <v>205.2987012987013</v>
      </c>
      <c r="Q2620" s="11" t="str">
        <f t="shared" si="242"/>
        <v>technology</v>
      </c>
      <c r="R2620" s="11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2">
        <f t="shared" si="240"/>
        <v>188</v>
      </c>
      <c r="P2621" s="13">
        <f t="shared" si="241"/>
        <v>35.547169811320757</v>
      </c>
      <c r="Q2621" s="11" t="str">
        <f t="shared" si="242"/>
        <v>technology</v>
      </c>
      <c r="R2621" s="1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2">
        <f t="shared" si="240"/>
        <v>144</v>
      </c>
      <c r="P2622" s="13">
        <f t="shared" si="241"/>
        <v>74.639488409272587</v>
      </c>
      <c r="Q2622" s="11" t="str">
        <f t="shared" si="242"/>
        <v>technology</v>
      </c>
      <c r="R2622" s="11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2">
        <f t="shared" si="240"/>
        <v>146</v>
      </c>
      <c r="P2623" s="13">
        <f t="shared" si="241"/>
        <v>47.058064516129029</v>
      </c>
      <c r="Q2623" s="11" t="str">
        <f t="shared" si="242"/>
        <v>technology</v>
      </c>
      <c r="R2623" s="11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2">
        <f t="shared" si="240"/>
        <v>131</v>
      </c>
      <c r="P2624" s="13">
        <f t="shared" si="241"/>
        <v>26.591351351351353</v>
      </c>
      <c r="Q2624" s="11" t="str">
        <f t="shared" si="242"/>
        <v>technology</v>
      </c>
      <c r="R2624" s="11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2">
        <f t="shared" si="240"/>
        <v>114</v>
      </c>
      <c r="P2625" s="13">
        <f t="shared" si="241"/>
        <v>36.774193548387096</v>
      </c>
      <c r="Q2625" s="11" t="str">
        <f t="shared" si="242"/>
        <v>technology</v>
      </c>
      <c r="R2625" s="11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2">
        <f t="shared" si="240"/>
        <v>1379</v>
      </c>
      <c r="P2626" s="13">
        <f t="shared" si="241"/>
        <v>31.820544982698959</v>
      </c>
      <c r="Q2626" s="11" t="str">
        <f t="shared" si="242"/>
        <v>technology</v>
      </c>
      <c r="R2626" s="11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2">
        <f t="shared" ref="O2627:O2690" si="246">ROUND((E:E/D:D)*100,0)</f>
        <v>956</v>
      </c>
      <c r="P2627" s="13">
        <f t="shared" ref="P2627:P2690" si="247">IF(L2627&lt;&gt;0,E2627/L2627,"n/a")</f>
        <v>27.576923076923077</v>
      </c>
      <c r="Q2627" s="11" t="str">
        <f t="shared" ref="Q2627:Q2690" si="248">LEFT(N2627,SEARCH("/",N2627,1)-1)</f>
        <v>technology</v>
      </c>
      <c r="R2627" s="11" t="str">
        <f t="shared" ref="R2627:R2690" si="249">RIGHT(N2627,LEN(N2627)-SEARCH("/",N2627))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2">
        <f t="shared" si="246"/>
        <v>112</v>
      </c>
      <c r="P2628" s="13">
        <f t="shared" si="247"/>
        <v>56</v>
      </c>
      <c r="Q2628" s="11" t="str">
        <f t="shared" si="248"/>
        <v>technology</v>
      </c>
      <c r="R2628" s="11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2">
        <f t="shared" si="246"/>
        <v>647</v>
      </c>
      <c r="P2629" s="13">
        <f t="shared" si="247"/>
        <v>21.555555555555557</v>
      </c>
      <c r="Q2629" s="11" t="str">
        <f t="shared" si="248"/>
        <v>technology</v>
      </c>
      <c r="R2629" s="11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2">
        <f t="shared" si="246"/>
        <v>110</v>
      </c>
      <c r="P2630" s="13">
        <f t="shared" si="247"/>
        <v>44.095238095238095</v>
      </c>
      <c r="Q2630" s="11" t="str">
        <f t="shared" si="248"/>
        <v>technology</v>
      </c>
      <c r="R2630" s="11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2">
        <f t="shared" si="246"/>
        <v>128</v>
      </c>
      <c r="P2631" s="13">
        <f t="shared" si="247"/>
        <v>63.87</v>
      </c>
      <c r="Q2631" s="11" t="str">
        <f t="shared" si="248"/>
        <v>technology</v>
      </c>
      <c r="R2631" s="1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2">
        <f t="shared" si="246"/>
        <v>158</v>
      </c>
      <c r="P2632" s="13">
        <f t="shared" si="247"/>
        <v>38.987654320987652</v>
      </c>
      <c r="Q2632" s="11" t="str">
        <f t="shared" si="248"/>
        <v>technology</v>
      </c>
      <c r="R2632" s="11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2">
        <f t="shared" si="246"/>
        <v>115</v>
      </c>
      <c r="P2633" s="13">
        <f t="shared" si="247"/>
        <v>80.185489510489504</v>
      </c>
      <c r="Q2633" s="11" t="str">
        <f t="shared" si="248"/>
        <v>technology</v>
      </c>
      <c r="R2633" s="11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2">
        <f t="shared" si="246"/>
        <v>137</v>
      </c>
      <c r="P2634" s="13">
        <f t="shared" si="247"/>
        <v>34.904761904761905</v>
      </c>
      <c r="Q2634" s="11" t="str">
        <f t="shared" si="248"/>
        <v>technology</v>
      </c>
      <c r="R2634" s="11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2">
        <f t="shared" si="246"/>
        <v>355</v>
      </c>
      <c r="P2635" s="13">
        <f t="shared" si="247"/>
        <v>89.100502512562812</v>
      </c>
      <c r="Q2635" s="11" t="str">
        <f t="shared" si="248"/>
        <v>technology</v>
      </c>
      <c r="R2635" s="11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2">
        <f t="shared" si="246"/>
        <v>106</v>
      </c>
      <c r="P2636" s="13">
        <f t="shared" si="247"/>
        <v>39.44</v>
      </c>
      <c r="Q2636" s="11" t="str">
        <f t="shared" si="248"/>
        <v>technology</v>
      </c>
      <c r="R2636" s="11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2">
        <f t="shared" si="246"/>
        <v>100</v>
      </c>
      <c r="P2637" s="13">
        <f t="shared" si="247"/>
        <v>136.9047619047619</v>
      </c>
      <c r="Q2637" s="11" t="str">
        <f t="shared" si="248"/>
        <v>technology</v>
      </c>
      <c r="R2637" s="11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2">
        <f t="shared" si="246"/>
        <v>187</v>
      </c>
      <c r="P2638" s="13">
        <f t="shared" si="247"/>
        <v>37.46</v>
      </c>
      <c r="Q2638" s="11" t="str">
        <f t="shared" si="248"/>
        <v>technology</v>
      </c>
      <c r="R2638" s="11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2">
        <f t="shared" si="246"/>
        <v>166</v>
      </c>
      <c r="P2639" s="13">
        <f t="shared" si="247"/>
        <v>31.96153846153846</v>
      </c>
      <c r="Q2639" s="11" t="str">
        <f t="shared" si="248"/>
        <v>technology</v>
      </c>
      <c r="R2639" s="11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2">
        <f t="shared" si="246"/>
        <v>102</v>
      </c>
      <c r="P2640" s="13">
        <f t="shared" si="247"/>
        <v>25.214285714285715</v>
      </c>
      <c r="Q2640" s="11" t="str">
        <f t="shared" si="248"/>
        <v>technology</v>
      </c>
      <c r="R2640" s="11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2">
        <f t="shared" si="246"/>
        <v>164</v>
      </c>
      <c r="P2641" s="13">
        <f t="shared" si="247"/>
        <v>10.040816326530612</v>
      </c>
      <c r="Q2641" s="11" t="str">
        <f t="shared" si="248"/>
        <v>technology</v>
      </c>
      <c r="R2641" s="1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2">
        <f t="shared" si="246"/>
        <v>106</v>
      </c>
      <c r="P2642" s="13">
        <f t="shared" si="247"/>
        <v>45.94202898550725</v>
      </c>
      <c r="Q2642" s="11" t="str">
        <f t="shared" si="248"/>
        <v>technology</v>
      </c>
      <c r="R2642" s="11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2">
        <f t="shared" si="246"/>
        <v>1</v>
      </c>
      <c r="P2643" s="13">
        <f t="shared" si="247"/>
        <v>15</v>
      </c>
      <c r="Q2643" s="11" t="str">
        <f t="shared" si="248"/>
        <v>technology</v>
      </c>
      <c r="R2643" s="11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2">
        <f t="shared" si="246"/>
        <v>0</v>
      </c>
      <c r="P2644" s="13" t="str">
        <f t="shared" si="247"/>
        <v>n/a</v>
      </c>
      <c r="Q2644" s="11" t="str">
        <f t="shared" si="248"/>
        <v>technology</v>
      </c>
      <c r="R2644" s="11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2">
        <f t="shared" si="246"/>
        <v>34</v>
      </c>
      <c r="P2645" s="13">
        <f t="shared" si="247"/>
        <v>223.58248500999335</v>
      </c>
      <c r="Q2645" s="11" t="str">
        <f t="shared" si="248"/>
        <v>technology</v>
      </c>
      <c r="R2645" s="11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2">
        <f t="shared" si="246"/>
        <v>2</v>
      </c>
      <c r="P2646" s="13">
        <f t="shared" si="247"/>
        <v>39.480769230769234</v>
      </c>
      <c r="Q2646" s="11" t="str">
        <f t="shared" si="248"/>
        <v>technology</v>
      </c>
      <c r="R2646" s="11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2">
        <f t="shared" si="246"/>
        <v>11</v>
      </c>
      <c r="P2647" s="13">
        <f t="shared" si="247"/>
        <v>91.304347826086953</v>
      </c>
      <c r="Q2647" s="11" t="str">
        <f t="shared" si="248"/>
        <v>technology</v>
      </c>
      <c r="R2647" s="11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2">
        <f t="shared" si="246"/>
        <v>8</v>
      </c>
      <c r="P2648" s="13">
        <f t="shared" si="247"/>
        <v>78.666205607476627</v>
      </c>
      <c r="Q2648" s="11" t="str">
        <f t="shared" si="248"/>
        <v>technology</v>
      </c>
      <c r="R2648" s="11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2">
        <f t="shared" si="246"/>
        <v>1</v>
      </c>
      <c r="P2649" s="13">
        <f t="shared" si="247"/>
        <v>12</v>
      </c>
      <c r="Q2649" s="11" t="str">
        <f t="shared" si="248"/>
        <v>technology</v>
      </c>
      <c r="R2649" s="11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2">
        <f t="shared" si="246"/>
        <v>1</v>
      </c>
      <c r="P2650" s="13">
        <f t="shared" si="247"/>
        <v>17.666666666666668</v>
      </c>
      <c r="Q2650" s="11" t="str">
        <f t="shared" si="248"/>
        <v>technology</v>
      </c>
      <c r="R2650" s="11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2">
        <f t="shared" si="246"/>
        <v>0</v>
      </c>
      <c r="P2651" s="13">
        <f t="shared" si="247"/>
        <v>41.333333333333336</v>
      </c>
      <c r="Q2651" s="11" t="str">
        <f t="shared" si="248"/>
        <v>technology</v>
      </c>
      <c r="R2651" s="1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2">
        <f t="shared" si="246"/>
        <v>1</v>
      </c>
      <c r="P2652" s="13">
        <f t="shared" si="247"/>
        <v>71.599999999999994</v>
      </c>
      <c r="Q2652" s="11" t="str">
        <f t="shared" si="248"/>
        <v>technology</v>
      </c>
      <c r="R2652" s="11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2">
        <f t="shared" si="246"/>
        <v>2</v>
      </c>
      <c r="P2653" s="13">
        <f t="shared" si="247"/>
        <v>307.8235294117647</v>
      </c>
      <c r="Q2653" s="11" t="str">
        <f t="shared" si="248"/>
        <v>technology</v>
      </c>
      <c r="R2653" s="11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2">
        <f t="shared" si="246"/>
        <v>1</v>
      </c>
      <c r="P2654" s="13">
        <f t="shared" si="247"/>
        <v>80.454545454545453</v>
      </c>
      <c r="Q2654" s="11" t="str">
        <f t="shared" si="248"/>
        <v>technology</v>
      </c>
      <c r="R2654" s="11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2">
        <f t="shared" si="246"/>
        <v>12</v>
      </c>
      <c r="P2655" s="13">
        <f t="shared" si="247"/>
        <v>83.942857142857136</v>
      </c>
      <c r="Q2655" s="11" t="str">
        <f t="shared" si="248"/>
        <v>technology</v>
      </c>
      <c r="R2655" s="11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2">
        <f t="shared" si="246"/>
        <v>0</v>
      </c>
      <c r="P2656" s="13">
        <f t="shared" si="247"/>
        <v>8.5</v>
      </c>
      <c r="Q2656" s="11" t="str">
        <f t="shared" si="248"/>
        <v>technology</v>
      </c>
      <c r="R2656" s="11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2">
        <f t="shared" si="246"/>
        <v>21</v>
      </c>
      <c r="P2657" s="13">
        <f t="shared" si="247"/>
        <v>73.372093023255815</v>
      </c>
      <c r="Q2657" s="11" t="str">
        <f t="shared" si="248"/>
        <v>technology</v>
      </c>
      <c r="R2657" s="11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2">
        <f t="shared" si="246"/>
        <v>11</v>
      </c>
      <c r="P2658" s="13">
        <f t="shared" si="247"/>
        <v>112.86184210526316</v>
      </c>
      <c r="Q2658" s="11" t="str">
        <f t="shared" si="248"/>
        <v>technology</v>
      </c>
      <c r="R2658" s="11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2">
        <f t="shared" si="246"/>
        <v>19</v>
      </c>
      <c r="P2659" s="13">
        <f t="shared" si="247"/>
        <v>95.277627118644077</v>
      </c>
      <c r="Q2659" s="11" t="str">
        <f t="shared" si="248"/>
        <v>technology</v>
      </c>
      <c r="R2659" s="11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2">
        <f t="shared" si="246"/>
        <v>0</v>
      </c>
      <c r="P2660" s="13">
        <f t="shared" si="247"/>
        <v>22.75</v>
      </c>
      <c r="Q2660" s="11" t="str">
        <f t="shared" si="248"/>
        <v>technology</v>
      </c>
      <c r="R2660" s="11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2">
        <f t="shared" si="246"/>
        <v>3</v>
      </c>
      <c r="P2661" s="13">
        <f t="shared" si="247"/>
        <v>133.30000000000001</v>
      </c>
      <c r="Q2661" s="11" t="str">
        <f t="shared" si="248"/>
        <v>technology</v>
      </c>
      <c r="R2661" s="1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2">
        <f t="shared" si="246"/>
        <v>0</v>
      </c>
      <c r="P2662" s="13">
        <f t="shared" si="247"/>
        <v>3.8</v>
      </c>
      <c r="Q2662" s="11" t="str">
        <f t="shared" si="248"/>
        <v>technology</v>
      </c>
      <c r="R2662" s="11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2">
        <f t="shared" si="246"/>
        <v>103</v>
      </c>
      <c r="P2663" s="13">
        <f t="shared" si="247"/>
        <v>85.75</v>
      </c>
      <c r="Q2663" s="11" t="str">
        <f t="shared" si="248"/>
        <v>technology</v>
      </c>
      <c r="R2663" s="11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2">
        <f t="shared" si="246"/>
        <v>107</v>
      </c>
      <c r="P2664" s="13">
        <f t="shared" si="247"/>
        <v>267</v>
      </c>
      <c r="Q2664" s="11" t="str">
        <f t="shared" si="248"/>
        <v>technology</v>
      </c>
      <c r="R2664" s="11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2">
        <f t="shared" si="246"/>
        <v>105</v>
      </c>
      <c r="P2665" s="13">
        <f t="shared" si="247"/>
        <v>373.55803571428572</v>
      </c>
      <c r="Q2665" s="11" t="str">
        <f t="shared" si="248"/>
        <v>technology</v>
      </c>
      <c r="R2665" s="11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2">
        <f t="shared" si="246"/>
        <v>103</v>
      </c>
      <c r="P2666" s="13">
        <f t="shared" si="247"/>
        <v>174.03846153846155</v>
      </c>
      <c r="Q2666" s="11" t="str">
        <f t="shared" si="248"/>
        <v>technology</v>
      </c>
      <c r="R2666" s="11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2">
        <f t="shared" si="246"/>
        <v>123</v>
      </c>
      <c r="P2667" s="13">
        <f t="shared" si="247"/>
        <v>93.695652173913047</v>
      </c>
      <c r="Q2667" s="11" t="str">
        <f t="shared" si="248"/>
        <v>technology</v>
      </c>
      <c r="R2667" s="11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2">
        <f t="shared" si="246"/>
        <v>159</v>
      </c>
      <c r="P2668" s="13">
        <f t="shared" si="247"/>
        <v>77.327718446601949</v>
      </c>
      <c r="Q2668" s="11" t="str">
        <f t="shared" si="248"/>
        <v>technology</v>
      </c>
      <c r="R2668" s="11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2">
        <f t="shared" si="246"/>
        <v>111</v>
      </c>
      <c r="P2669" s="13">
        <f t="shared" si="247"/>
        <v>92.222222222222229</v>
      </c>
      <c r="Q2669" s="11" t="str">
        <f t="shared" si="248"/>
        <v>technology</v>
      </c>
      <c r="R2669" s="11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2">
        <f t="shared" si="246"/>
        <v>171</v>
      </c>
      <c r="P2670" s="13">
        <f t="shared" si="247"/>
        <v>60.964285714285715</v>
      </c>
      <c r="Q2670" s="11" t="str">
        <f t="shared" si="248"/>
        <v>technology</v>
      </c>
      <c r="R2670" s="11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2">
        <f t="shared" si="246"/>
        <v>125</v>
      </c>
      <c r="P2671" s="13">
        <f t="shared" si="247"/>
        <v>91</v>
      </c>
      <c r="Q2671" s="11" t="str">
        <f t="shared" si="248"/>
        <v>technology</v>
      </c>
      <c r="R2671" s="1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2">
        <f t="shared" si="246"/>
        <v>6</v>
      </c>
      <c r="P2672" s="13">
        <f t="shared" si="247"/>
        <v>41.583333333333336</v>
      </c>
      <c r="Q2672" s="11" t="str">
        <f t="shared" si="248"/>
        <v>technology</v>
      </c>
      <c r="R2672" s="11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2">
        <f t="shared" si="246"/>
        <v>11</v>
      </c>
      <c r="P2673" s="13">
        <f t="shared" si="247"/>
        <v>33.761904761904759</v>
      </c>
      <c r="Q2673" s="11" t="str">
        <f t="shared" si="248"/>
        <v>technology</v>
      </c>
      <c r="R2673" s="11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2">
        <f t="shared" si="246"/>
        <v>33</v>
      </c>
      <c r="P2674" s="13">
        <f t="shared" si="247"/>
        <v>70.61702127659575</v>
      </c>
      <c r="Q2674" s="11" t="str">
        <f t="shared" si="248"/>
        <v>technology</v>
      </c>
      <c r="R2674" s="11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2">
        <f t="shared" si="246"/>
        <v>28</v>
      </c>
      <c r="P2675" s="13">
        <f t="shared" si="247"/>
        <v>167.15151515151516</v>
      </c>
      <c r="Q2675" s="11" t="str">
        <f t="shared" si="248"/>
        <v>technology</v>
      </c>
      <c r="R2675" s="11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2">
        <f t="shared" si="246"/>
        <v>63</v>
      </c>
      <c r="P2676" s="13">
        <f t="shared" si="247"/>
        <v>128.61988304093566</v>
      </c>
      <c r="Q2676" s="11" t="str">
        <f t="shared" si="248"/>
        <v>technology</v>
      </c>
      <c r="R2676" s="11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2">
        <f t="shared" si="246"/>
        <v>8</v>
      </c>
      <c r="P2677" s="13">
        <f t="shared" si="247"/>
        <v>65.41379310344827</v>
      </c>
      <c r="Q2677" s="11" t="str">
        <f t="shared" si="248"/>
        <v>technology</v>
      </c>
      <c r="R2677" s="11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2">
        <f t="shared" si="246"/>
        <v>50</v>
      </c>
      <c r="P2678" s="13">
        <f t="shared" si="247"/>
        <v>117.55555555555556</v>
      </c>
      <c r="Q2678" s="11" t="str">
        <f t="shared" si="248"/>
        <v>technology</v>
      </c>
      <c r="R2678" s="11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2">
        <f t="shared" si="246"/>
        <v>18</v>
      </c>
      <c r="P2679" s="13">
        <f t="shared" si="247"/>
        <v>126.48148148148148</v>
      </c>
      <c r="Q2679" s="11" t="str">
        <f t="shared" si="248"/>
        <v>technology</v>
      </c>
      <c r="R2679" s="11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2">
        <f t="shared" si="246"/>
        <v>0</v>
      </c>
      <c r="P2680" s="13">
        <f t="shared" si="247"/>
        <v>550</v>
      </c>
      <c r="Q2680" s="11" t="str">
        <f t="shared" si="248"/>
        <v>technology</v>
      </c>
      <c r="R2680" s="11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2">
        <f t="shared" si="246"/>
        <v>0</v>
      </c>
      <c r="P2681" s="13">
        <f t="shared" si="247"/>
        <v>44</v>
      </c>
      <c r="Q2681" s="11" t="str">
        <f t="shared" si="248"/>
        <v>technology</v>
      </c>
      <c r="R2681" s="1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2">
        <f t="shared" si="246"/>
        <v>1</v>
      </c>
      <c r="P2682" s="13">
        <f t="shared" si="247"/>
        <v>69</v>
      </c>
      <c r="Q2682" s="11" t="str">
        <f t="shared" si="248"/>
        <v>technology</v>
      </c>
      <c r="R2682" s="11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2">
        <f t="shared" si="246"/>
        <v>1</v>
      </c>
      <c r="P2683" s="13">
        <f t="shared" si="247"/>
        <v>27.5</v>
      </c>
      <c r="Q2683" s="11" t="str">
        <f t="shared" si="248"/>
        <v>food</v>
      </c>
      <c r="R2683" s="11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2">
        <f t="shared" si="246"/>
        <v>28</v>
      </c>
      <c r="P2684" s="13">
        <f t="shared" si="247"/>
        <v>84.9</v>
      </c>
      <c r="Q2684" s="11" t="str">
        <f t="shared" si="248"/>
        <v>food</v>
      </c>
      <c r="R2684" s="11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2">
        <f t="shared" si="246"/>
        <v>0</v>
      </c>
      <c r="P2685" s="13">
        <f t="shared" si="247"/>
        <v>12</v>
      </c>
      <c r="Q2685" s="11" t="str">
        <f t="shared" si="248"/>
        <v>food</v>
      </c>
      <c r="R2685" s="11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2">
        <f t="shared" si="246"/>
        <v>1</v>
      </c>
      <c r="P2686" s="13">
        <f t="shared" si="247"/>
        <v>200</v>
      </c>
      <c r="Q2686" s="11" t="str">
        <f t="shared" si="248"/>
        <v>food</v>
      </c>
      <c r="R2686" s="11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2">
        <f t="shared" si="246"/>
        <v>0</v>
      </c>
      <c r="P2687" s="13">
        <f t="shared" si="247"/>
        <v>10</v>
      </c>
      <c r="Q2687" s="11" t="str">
        <f t="shared" si="248"/>
        <v>food</v>
      </c>
      <c r="R2687" s="11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2">
        <f t="shared" si="246"/>
        <v>0</v>
      </c>
      <c r="P2688" s="13" t="str">
        <f t="shared" si="247"/>
        <v>n/a</v>
      </c>
      <c r="Q2688" s="11" t="str">
        <f t="shared" si="248"/>
        <v>food</v>
      </c>
      <c r="R2688" s="11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2">
        <f t="shared" si="246"/>
        <v>0</v>
      </c>
      <c r="P2689" s="13" t="str">
        <f t="shared" si="247"/>
        <v>n/a</v>
      </c>
      <c r="Q2689" s="11" t="str">
        <f t="shared" si="248"/>
        <v>food</v>
      </c>
      <c r="R2689" s="11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2">
        <f t="shared" si="246"/>
        <v>0</v>
      </c>
      <c r="P2690" s="13">
        <f t="shared" si="247"/>
        <v>5.2857142857142856</v>
      </c>
      <c r="Q2690" s="11" t="str">
        <f t="shared" si="248"/>
        <v>food</v>
      </c>
      <c r="R2690" s="11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2">
        <f t="shared" ref="O2691:O2754" si="252">ROUND((E:E/D:D)*100,0)</f>
        <v>0</v>
      </c>
      <c r="P2691" s="13">
        <f t="shared" ref="P2691:P2754" si="253">IF(L2691&lt;&gt;0,E2691/L2691,"n/a")</f>
        <v>1</v>
      </c>
      <c r="Q2691" s="11" t="str">
        <f t="shared" ref="Q2691:Q2754" si="254">LEFT(N2691,SEARCH("/",N2691,1)-1)</f>
        <v>food</v>
      </c>
      <c r="R2691" s="11" t="str">
        <f t="shared" ref="R2691:R2754" si="255">RIGHT(N2691,LEN(N2691)-SEARCH("/",N2691))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2">
        <f t="shared" si="252"/>
        <v>11</v>
      </c>
      <c r="P2692" s="13">
        <f t="shared" si="253"/>
        <v>72.762711864406782</v>
      </c>
      <c r="Q2692" s="11" t="str">
        <f t="shared" si="254"/>
        <v>food</v>
      </c>
      <c r="R2692" s="11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2">
        <f t="shared" si="252"/>
        <v>0</v>
      </c>
      <c r="P2693" s="13">
        <f t="shared" si="253"/>
        <v>17.5</v>
      </c>
      <c r="Q2693" s="11" t="str">
        <f t="shared" si="254"/>
        <v>food</v>
      </c>
      <c r="R2693" s="11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2">
        <f t="shared" si="252"/>
        <v>1</v>
      </c>
      <c r="P2694" s="13">
        <f t="shared" si="253"/>
        <v>25</v>
      </c>
      <c r="Q2694" s="11" t="str">
        <f t="shared" si="254"/>
        <v>food</v>
      </c>
      <c r="R2694" s="11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2">
        <f t="shared" si="252"/>
        <v>1</v>
      </c>
      <c r="P2695" s="13">
        <f t="shared" si="253"/>
        <v>13.333333333333334</v>
      </c>
      <c r="Q2695" s="11" t="str">
        <f t="shared" si="254"/>
        <v>food</v>
      </c>
      <c r="R2695" s="11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2">
        <f t="shared" si="252"/>
        <v>0</v>
      </c>
      <c r="P2696" s="13">
        <f t="shared" si="253"/>
        <v>1</v>
      </c>
      <c r="Q2696" s="11" t="str">
        <f t="shared" si="254"/>
        <v>food</v>
      </c>
      <c r="R2696" s="11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2">
        <f t="shared" si="252"/>
        <v>0</v>
      </c>
      <c r="P2697" s="13">
        <f t="shared" si="253"/>
        <v>23.666666666666668</v>
      </c>
      <c r="Q2697" s="11" t="str">
        <f t="shared" si="254"/>
        <v>food</v>
      </c>
      <c r="R2697" s="11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2">
        <f t="shared" si="252"/>
        <v>6</v>
      </c>
      <c r="P2698" s="13">
        <f t="shared" si="253"/>
        <v>89.21052631578948</v>
      </c>
      <c r="Q2698" s="11" t="str">
        <f t="shared" si="254"/>
        <v>food</v>
      </c>
      <c r="R2698" s="11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2">
        <f t="shared" si="252"/>
        <v>26</v>
      </c>
      <c r="P2699" s="13">
        <f t="shared" si="253"/>
        <v>116.55769230769231</v>
      </c>
      <c r="Q2699" s="11" t="str">
        <f t="shared" si="254"/>
        <v>food</v>
      </c>
      <c r="R2699" s="11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2">
        <f t="shared" si="252"/>
        <v>0</v>
      </c>
      <c r="P2700" s="13">
        <f t="shared" si="253"/>
        <v>13.005000000000001</v>
      </c>
      <c r="Q2700" s="11" t="str">
        <f t="shared" si="254"/>
        <v>food</v>
      </c>
      <c r="R2700" s="11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2">
        <f t="shared" si="252"/>
        <v>0</v>
      </c>
      <c r="P2701" s="13" t="str">
        <f t="shared" si="253"/>
        <v>n/a</v>
      </c>
      <c r="Q2701" s="11" t="str">
        <f t="shared" si="254"/>
        <v>food</v>
      </c>
      <c r="R2701" s="1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2">
        <f t="shared" si="252"/>
        <v>1</v>
      </c>
      <c r="P2702" s="13">
        <f t="shared" si="253"/>
        <v>17.5</v>
      </c>
      <c r="Q2702" s="11" t="str">
        <f t="shared" si="254"/>
        <v>food</v>
      </c>
      <c r="R2702" s="11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11">
        <v>3400</v>
      </c>
      <c r="E2703" s="11">
        <v>1570</v>
      </c>
      <c r="F2703" s="11" t="s">
        <v>8222</v>
      </c>
      <c r="G2703" s="11" t="s">
        <v>8241</v>
      </c>
      <c r="H2703" s="11" t="s">
        <v>8249</v>
      </c>
      <c r="I2703" s="11">
        <v>1491586534</v>
      </c>
      <c r="J2703" s="11">
        <v>1488911734</v>
      </c>
      <c r="K2703" s="11" t="b">
        <v>0</v>
      </c>
      <c r="L2703" s="11">
        <v>46</v>
      </c>
      <c r="M2703" s="11" t="b">
        <v>0</v>
      </c>
      <c r="N2703" s="11" t="s">
        <v>8303</v>
      </c>
      <c r="O2703" s="12">
        <f t="shared" si="252"/>
        <v>46</v>
      </c>
      <c r="P2703" s="13">
        <f t="shared" si="253"/>
        <v>34.130434782608695</v>
      </c>
      <c r="Q2703" s="11" t="str">
        <f t="shared" si="254"/>
        <v>theater</v>
      </c>
      <c r="R2703" s="11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11">
        <v>10000</v>
      </c>
      <c r="E2704" s="11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8303</v>
      </c>
      <c r="O2704" s="12">
        <f t="shared" si="252"/>
        <v>34</v>
      </c>
      <c r="P2704" s="13">
        <f t="shared" si="253"/>
        <v>132.34615384615384</v>
      </c>
      <c r="Q2704" s="11" t="str">
        <f t="shared" si="254"/>
        <v>theater</v>
      </c>
      <c r="R2704" s="11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11">
        <v>40000</v>
      </c>
      <c r="E2705" s="11">
        <v>41500</v>
      </c>
      <c r="F2705" s="11" t="s">
        <v>8222</v>
      </c>
      <c r="G2705" s="11" t="s">
        <v>8238</v>
      </c>
      <c r="H2705" s="11" t="s">
        <v>8256</v>
      </c>
      <c r="I2705" s="11">
        <v>1490196830</v>
      </c>
      <c r="J2705" s="11">
        <v>1485016430</v>
      </c>
      <c r="K2705" s="11" t="b">
        <v>0</v>
      </c>
      <c r="L2705" s="11">
        <v>45</v>
      </c>
      <c r="M2705" s="11" t="b">
        <v>0</v>
      </c>
      <c r="N2705" s="11" t="s">
        <v>8303</v>
      </c>
      <c r="O2705" s="12">
        <f t="shared" si="252"/>
        <v>104</v>
      </c>
      <c r="P2705" s="13">
        <f t="shared" si="253"/>
        <v>922.22222222222217</v>
      </c>
      <c r="Q2705" s="11" t="str">
        <f t="shared" si="254"/>
        <v>theater</v>
      </c>
      <c r="R2705" s="11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11">
        <v>19000</v>
      </c>
      <c r="E2706" s="11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8303</v>
      </c>
      <c r="O2706" s="12">
        <f t="shared" si="252"/>
        <v>6</v>
      </c>
      <c r="P2706" s="13">
        <f t="shared" si="253"/>
        <v>163.57142857142858</v>
      </c>
      <c r="Q2706" s="11" t="str">
        <f t="shared" si="254"/>
        <v>theater</v>
      </c>
      <c r="R2706" s="11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11">
        <v>16500</v>
      </c>
      <c r="E2707" s="11">
        <v>1739</v>
      </c>
      <c r="F2707" s="11" t="s">
        <v>8222</v>
      </c>
      <c r="G2707" s="11" t="s">
        <v>8224</v>
      </c>
      <c r="H2707" s="11" t="s">
        <v>8246</v>
      </c>
      <c r="I2707" s="11">
        <v>1490389158</v>
      </c>
      <c r="J2707" s="11">
        <v>1486504758</v>
      </c>
      <c r="K2707" s="11" t="b">
        <v>0</v>
      </c>
      <c r="L2707" s="11">
        <v>8</v>
      </c>
      <c r="M2707" s="11" t="b">
        <v>0</v>
      </c>
      <c r="N2707" s="11" t="s">
        <v>8303</v>
      </c>
      <c r="O2707" s="12">
        <f t="shared" si="252"/>
        <v>11</v>
      </c>
      <c r="P2707" s="13">
        <f t="shared" si="253"/>
        <v>217.375</v>
      </c>
      <c r="Q2707" s="11" t="str">
        <f t="shared" si="254"/>
        <v>theater</v>
      </c>
      <c r="R2707" s="11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2">
        <f t="shared" si="252"/>
        <v>112</v>
      </c>
      <c r="P2708" s="13">
        <f t="shared" si="253"/>
        <v>149.44486692015209</v>
      </c>
      <c r="Q2708" s="11" t="str">
        <f t="shared" si="254"/>
        <v>theater</v>
      </c>
      <c r="R2708" s="11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2">
        <f t="shared" si="252"/>
        <v>351</v>
      </c>
      <c r="P2709" s="13">
        <f t="shared" si="253"/>
        <v>71.237487309644663</v>
      </c>
      <c r="Q2709" s="11" t="str">
        <f t="shared" si="254"/>
        <v>theater</v>
      </c>
      <c r="R2709" s="11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2">
        <f t="shared" si="252"/>
        <v>233</v>
      </c>
      <c r="P2710" s="13">
        <f t="shared" si="253"/>
        <v>44.464318398474738</v>
      </c>
      <c r="Q2710" s="11" t="str">
        <f t="shared" si="254"/>
        <v>theater</v>
      </c>
      <c r="R2710" s="11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2">
        <f t="shared" si="252"/>
        <v>102</v>
      </c>
      <c r="P2711" s="13">
        <f t="shared" si="253"/>
        <v>164.94480519480518</v>
      </c>
      <c r="Q2711" s="11" t="str">
        <f t="shared" si="254"/>
        <v>theater</v>
      </c>
      <c r="R2711" s="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2">
        <f t="shared" si="252"/>
        <v>154</v>
      </c>
      <c r="P2712" s="13">
        <f t="shared" si="253"/>
        <v>84.871516544117654</v>
      </c>
      <c r="Q2712" s="11" t="str">
        <f t="shared" si="254"/>
        <v>theater</v>
      </c>
      <c r="R2712" s="11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2">
        <f t="shared" si="252"/>
        <v>101</v>
      </c>
      <c r="P2713" s="13">
        <f t="shared" si="253"/>
        <v>53.945205479452056</v>
      </c>
      <c r="Q2713" s="11" t="str">
        <f t="shared" si="254"/>
        <v>theater</v>
      </c>
      <c r="R2713" s="11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2">
        <f t="shared" si="252"/>
        <v>131</v>
      </c>
      <c r="P2714" s="13">
        <f t="shared" si="253"/>
        <v>50.531468531468533</v>
      </c>
      <c r="Q2714" s="11" t="str">
        <f t="shared" si="254"/>
        <v>theater</v>
      </c>
      <c r="R2714" s="11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2">
        <f t="shared" si="252"/>
        <v>102</v>
      </c>
      <c r="P2715" s="13">
        <f t="shared" si="253"/>
        <v>108.00140845070422</v>
      </c>
      <c r="Q2715" s="11" t="str">
        <f t="shared" si="254"/>
        <v>theater</v>
      </c>
      <c r="R2715" s="11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2">
        <f t="shared" si="252"/>
        <v>116</v>
      </c>
      <c r="P2716" s="13">
        <f t="shared" si="253"/>
        <v>95.373770491803285</v>
      </c>
      <c r="Q2716" s="11" t="str">
        <f t="shared" si="254"/>
        <v>theater</v>
      </c>
      <c r="R2716" s="11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2">
        <f t="shared" si="252"/>
        <v>265</v>
      </c>
      <c r="P2717" s="13">
        <f t="shared" si="253"/>
        <v>57.631016333938291</v>
      </c>
      <c r="Q2717" s="11" t="str">
        <f t="shared" si="254"/>
        <v>theater</v>
      </c>
      <c r="R2717" s="11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2">
        <f t="shared" si="252"/>
        <v>120</v>
      </c>
      <c r="P2718" s="13">
        <f t="shared" si="253"/>
        <v>64.160481283422456</v>
      </c>
      <c r="Q2718" s="11" t="str">
        <f t="shared" si="254"/>
        <v>theater</v>
      </c>
      <c r="R2718" s="11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2">
        <f t="shared" si="252"/>
        <v>120</v>
      </c>
      <c r="P2719" s="13">
        <f t="shared" si="253"/>
        <v>92.387692307692305</v>
      </c>
      <c r="Q2719" s="11" t="str">
        <f t="shared" si="254"/>
        <v>theater</v>
      </c>
      <c r="R2719" s="11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2">
        <f t="shared" si="252"/>
        <v>104</v>
      </c>
      <c r="P2720" s="13">
        <f t="shared" si="253"/>
        <v>125.97972972972973</v>
      </c>
      <c r="Q2720" s="11" t="str">
        <f t="shared" si="254"/>
        <v>theater</v>
      </c>
      <c r="R2720" s="11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2">
        <f t="shared" si="252"/>
        <v>109</v>
      </c>
      <c r="P2721" s="13">
        <f t="shared" si="253"/>
        <v>94.637681159420296</v>
      </c>
      <c r="Q2721" s="11" t="str">
        <f t="shared" si="254"/>
        <v>theater</v>
      </c>
      <c r="R2721" s="1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2">
        <f t="shared" si="252"/>
        <v>118</v>
      </c>
      <c r="P2722" s="13">
        <f t="shared" si="253"/>
        <v>170.69942196531792</v>
      </c>
      <c r="Q2722" s="11" t="str">
        <f t="shared" si="254"/>
        <v>theater</v>
      </c>
      <c r="R2722" s="11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2">
        <f t="shared" si="252"/>
        <v>1462</v>
      </c>
      <c r="P2723" s="13">
        <f t="shared" si="253"/>
        <v>40.762081784386616</v>
      </c>
      <c r="Q2723" s="11" t="str">
        <f t="shared" si="254"/>
        <v>technology</v>
      </c>
      <c r="R2723" s="11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2">
        <f t="shared" si="252"/>
        <v>253</v>
      </c>
      <c r="P2724" s="13">
        <f t="shared" si="253"/>
        <v>68.254054054054052</v>
      </c>
      <c r="Q2724" s="11" t="str">
        <f t="shared" si="254"/>
        <v>technology</v>
      </c>
      <c r="R2724" s="11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2">
        <f t="shared" si="252"/>
        <v>140</v>
      </c>
      <c r="P2725" s="13">
        <f t="shared" si="253"/>
        <v>95.48863636363636</v>
      </c>
      <c r="Q2725" s="11" t="str">
        <f t="shared" si="254"/>
        <v>technology</v>
      </c>
      <c r="R2725" s="11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2">
        <f t="shared" si="252"/>
        <v>297</v>
      </c>
      <c r="P2726" s="13">
        <f t="shared" si="253"/>
        <v>7.1902649656526005</v>
      </c>
      <c r="Q2726" s="11" t="str">
        <f t="shared" si="254"/>
        <v>technology</v>
      </c>
      <c r="R2726" s="11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2">
        <f t="shared" si="252"/>
        <v>145</v>
      </c>
      <c r="P2727" s="13">
        <f t="shared" si="253"/>
        <v>511.65486725663715</v>
      </c>
      <c r="Q2727" s="11" t="str">
        <f t="shared" si="254"/>
        <v>technology</v>
      </c>
      <c r="R2727" s="11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2">
        <f t="shared" si="252"/>
        <v>106</v>
      </c>
      <c r="P2728" s="13">
        <f t="shared" si="253"/>
        <v>261.74504950495049</v>
      </c>
      <c r="Q2728" s="11" t="str">
        <f t="shared" si="254"/>
        <v>technology</v>
      </c>
      <c r="R2728" s="11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2">
        <f t="shared" si="252"/>
        <v>493</v>
      </c>
      <c r="P2729" s="13">
        <f t="shared" si="253"/>
        <v>69.760961810466767</v>
      </c>
      <c r="Q2729" s="11" t="str">
        <f t="shared" si="254"/>
        <v>technology</v>
      </c>
      <c r="R2729" s="11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2">
        <f t="shared" si="252"/>
        <v>202</v>
      </c>
      <c r="P2730" s="13">
        <f t="shared" si="253"/>
        <v>77.229591836734699</v>
      </c>
      <c r="Q2730" s="11" t="str">
        <f t="shared" si="254"/>
        <v>technology</v>
      </c>
      <c r="R2730" s="11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2">
        <f t="shared" si="252"/>
        <v>104</v>
      </c>
      <c r="P2731" s="13">
        <f t="shared" si="253"/>
        <v>340.56521739130437</v>
      </c>
      <c r="Q2731" s="11" t="str">
        <f t="shared" si="254"/>
        <v>technology</v>
      </c>
      <c r="R2731" s="1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2">
        <f t="shared" si="252"/>
        <v>170</v>
      </c>
      <c r="P2732" s="13">
        <f t="shared" si="253"/>
        <v>67.417903225806455</v>
      </c>
      <c r="Q2732" s="11" t="str">
        <f t="shared" si="254"/>
        <v>technology</v>
      </c>
      <c r="R2732" s="11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2">
        <f t="shared" si="252"/>
        <v>104</v>
      </c>
      <c r="P2733" s="13">
        <f t="shared" si="253"/>
        <v>845.70270270270271</v>
      </c>
      <c r="Q2733" s="11" t="str">
        <f t="shared" si="254"/>
        <v>technology</v>
      </c>
      <c r="R2733" s="11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2">
        <f t="shared" si="252"/>
        <v>118</v>
      </c>
      <c r="P2734" s="13">
        <f t="shared" si="253"/>
        <v>97.191780821917803</v>
      </c>
      <c r="Q2734" s="11" t="str">
        <f t="shared" si="254"/>
        <v>technology</v>
      </c>
      <c r="R2734" s="11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2">
        <f t="shared" si="252"/>
        <v>108</v>
      </c>
      <c r="P2735" s="13">
        <f t="shared" si="253"/>
        <v>451.84033613445376</v>
      </c>
      <c r="Q2735" s="11" t="str">
        <f t="shared" si="254"/>
        <v>technology</v>
      </c>
      <c r="R2735" s="11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2">
        <f t="shared" si="252"/>
        <v>2260300</v>
      </c>
      <c r="P2736" s="13">
        <f t="shared" si="253"/>
        <v>138.66871165644173</v>
      </c>
      <c r="Q2736" s="11" t="str">
        <f t="shared" si="254"/>
        <v>technology</v>
      </c>
      <c r="R2736" s="11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2">
        <f t="shared" si="252"/>
        <v>978</v>
      </c>
      <c r="P2737" s="13">
        <f t="shared" si="253"/>
        <v>21.640147492625371</v>
      </c>
      <c r="Q2737" s="11" t="str">
        <f t="shared" si="254"/>
        <v>technology</v>
      </c>
      <c r="R2737" s="11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2">
        <f t="shared" si="252"/>
        <v>123</v>
      </c>
      <c r="P2738" s="13">
        <f t="shared" si="253"/>
        <v>169.51724137931035</v>
      </c>
      <c r="Q2738" s="11" t="str">
        <f t="shared" si="254"/>
        <v>technology</v>
      </c>
      <c r="R2738" s="11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2">
        <f t="shared" si="252"/>
        <v>246</v>
      </c>
      <c r="P2739" s="13">
        <f t="shared" si="253"/>
        <v>161.88210526315791</v>
      </c>
      <c r="Q2739" s="11" t="str">
        <f t="shared" si="254"/>
        <v>technology</v>
      </c>
      <c r="R2739" s="11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2">
        <f t="shared" si="252"/>
        <v>148</v>
      </c>
      <c r="P2740" s="13">
        <f t="shared" si="253"/>
        <v>493.13333333333333</v>
      </c>
      <c r="Q2740" s="11" t="str">
        <f t="shared" si="254"/>
        <v>technology</v>
      </c>
      <c r="R2740" s="11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2">
        <f t="shared" si="252"/>
        <v>384</v>
      </c>
      <c r="P2741" s="13">
        <f t="shared" si="253"/>
        <v>22.120418848167539</v>
      </c>
      <c r="Q2741" s="11" t="str">
        <f t="shared" si="254"/>
        <v>technology</v>
      </c>
      <c r="R2741" s="1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2">
        <f t="shared" si="252"/>
        <v>103</v>
      </c>
      <c r="P2742" s="13">
        <f t="shared" si="253"/>
        <v>18.235294117647058</v>
      </c>
      <c r="Q2742" s="11" t="str">
        <f t="shared" si="254"/>
        <v>technology</v>
      </c>
      <c r="R2742" s="11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2">
        <f t="shared" si="252"/>
        <v>0</v>
      </c>
      <c r="P2743" s="13">
        <f t="shared" si="253"/>
        <v>8.75</v>
      </c>
      <c r="Q2743" s="11" t="str">
        <f t="shared" si="254"/>
        <v>publishing</v>
      </c>
      <c r="R2743" s="11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2">
        <f t="shared" si="252"/>
        <v>29</v>
      </c>
      <c r="P2744" s="13">
        <f t="shared" si="253"/>
        <v>40.611111111111114</v>
      </c>
      <c r="Q2744" s="11" t="str">
        <f t="shared" si="254"/>
        <v>publishing</v>
      </c>
      <c r="R2744" s="11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2">
        <f t="shared" si="252"/>
        <v>0</v>
      </c>
      <c r="P2745" s="13" t="str">
        <f t="shared" si="253"/>
        <v>n/a</v>
      </c>
      <c r="Q2745" s="11" t="str">
        <f t="shared" si="254"/>
        <v>publishing</v>
      </c>
      <c r="R2745" s="11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2">
        <f t="shared" si="252"/>
        <v>5</v>
      </c>
      <c r="P2746" s="13">
        <f t="shared" si="253"/>
        <v>37.954545454545453</v>
      </c>
      <c r="Q2746" s="11" t="str">
        <f t="shared" si="254"/>
        <v>publishing</v>
      </c>
      <c r="R2746" s="11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2">
        <f t="shared" si="252"/>
        <v>22</v>
      </c>
      <c r="P2747" s="13">
        <f t="shared" si="253"/>
        <v>35.734693877551024</v>
      </c>
      <c r="Q2747" s="11" t="str">
        <f t="shared" si="254"/>
        <v>publishing</v>
      </c>
      <c r="R2747" s="11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2">
        <f t="shared" si="252"/>
        <v>27</v>
      </c>
      <c r="P2748" s="13">
        <f t="shared" si="253"/>
        <v>42.157894736842103</v>
      </c>
      <c r="Q2748" s="11" t="str">
        <f t="shared" si="254"/>
        <v>publishing</v>
      </c>
      <c r="R2748" s="11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2">
        <f t="shared" si="252"/>
        <v>28</v>
      </c>
      <c r="P2749" s="13">
        <f t="shared" si="253"/>
        <v>35</v>
      </c>
      <c r="Q2749" s="11" t="str">
        <f t="shared" si="254"/>
        <v>publishing</v>
      </c>
      <c r="R2749" s="11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2">
        <f t="shared" si="252"/>
        <v>1</v>
      </c>
      <c r="P2750" s="13">
        <f t="shared" si="253"/>
        <v>13.25</v>
      </c>
      <c r="Q2750" s="11" t="str">
        <f t="shared" si="254"/>
        <v>publishing</v>
      </c>
      <c r="R2750" s="11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2">
        <f t="shared" si="252"/>
        <v>1</v>
      </c>
      <c r="P2751" s="13">
        <f t="shared" si="253"/>
        <v>55</v>
      </c>
      <c r="Q2751" s="11" t="str">
        <f t="shared" si="254"/>
        <v>publishing</v>
      </c>
      <c r="R2751" s="1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2">
        <f t="shared" si="252"/>
        <v>0</v>
      </c>
      <c r="P2752" s="13" t="str">
        <f t="shared" si="253"/>
        <v>n/a</v>
      </c>
      <c r="Q2752" s="11" t="str">
        <f t="shared" si="254"/>
        <v>publishing</v>
      </c>
      <c r="R2752" s="11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2">
        <f t="shared" si="252"/>
        <v>0</v>
      </c>
      <c r="P2753" s="13" t="str">
        <f t="shared" si="253"/>
        <v>n/a</v>
      </c>
      <c r="Q2753" s="11" t="str">
        <f t="shared" si="254"/>
        <v>publishing</v>
      </c>
      <c r="R2753" s="11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2">
        <f t="shared" si="252"/>
        <v>11</v>
      </c>
      <c r="P2754" s="13">
        <f t="shared" si="253"/>
        <v>39.285714285714285</v>
      </c>
      <c r="Q2754" s="11" t="str">
        <f t="shared" si="254"/>
        <v>publishing</v>
      </c>
      <c r="R2754" s="11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2">
        <f t="shared" ref="O2755:O2818" si="258">ROUND((E:E/D:D)*100,0)</f>
        <v>19</v>
      </c>
      <c r="P2755" s="13">
        <f t="shared" ref="P2755:P2818" si="259">IF(L2755&lt;&gt;0,E2755/L2755,"n/a")</f>
        <v>47.5</v>
      </c>
      <c r="Q2755" s="11" t="str">
        <f t="shared" ref="Q2755:Q2818" si="260">LEFT(N2755,SEARCH("/",N2755,1)-1)</f>
        <v>publishing</v>
      </c>
      <c r="R2755" s="11" t="str">
        <f t="shared" ref="R2755:R2818" si="261">RIGHT(N2755,LEN(N2755)-SEARCH("/",N2755))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2">
        <f t="shared" si="258"/>
        <v>0</v>
      </c>
      <c r="P2756" s="13" t="str">
        <f t="shared" si="259"/>
        <v>n/a</v>
      </c>
      <c r="Q2756" s="11" t="str">
        <f t="shared" si="260"/>
        <v>publishing</v>
      </c>
      <c r="R2756" s="11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2">
        <f t="shared" si="258"/>
        <v>52</v>
      </c>
      <c r="P2757" s="13">
        <f t="shared" si="259"/>
        <v>17.333333333333332</v>
      </c>
      <c r="Q2757" s="11" t="str">
        <f t="shared" si="260"/>
        <v>publishing</v>
      </c>
      <c r="R2757" s="11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2">
        <f t="shared" si="258"/>
        <v>10</v>
      </c>
      <c r="P2758" s="13">
        <f t="shared" si="259"/>
        <v>31.757575757575758</v>
      </c>
      <c r="Q2758" s="11" t="str">
        <f t="shared" si="260"/>
        <v>publishing</v>
      </c>
      <c r="R2758" s="11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2">
        <f t="shared" si="258"/>
        <v>1</v>
      </c>
      <c r="P2759" s="13">
        <f t="shared" si="259"/>
        <v>5</v>
      </c>
      <c r="Q2759" s="11" t="str">
        <f t="shared" si="260"/>
        <v>publishing</v>
      </c>
      <c r="R2759" s="11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2">
        <f t="shared" si="258"/>
        <v>12</v>
      </c>
      <c r="P2760" s="13">
        <f t="shared" si="259"/>
        <v>39</v>
      </c>
      <c r="Q2760" s="11" t="str">
        <f t="shared" si="260"/>
        <v>publishing</v>
      </c>
      <c r="R2760" s="11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2">
        <f t="shared" si="258"/>
        <v>11</v>
      </c>
      <c r="P2761" s="13">
        <f t="shared" si="259"/>
        <v>52.5</v>
      </c>
      <c r="Q2761" s="11" t="str">
        <f t="shared" si="260"/>
        <v>publishing</v>
      </c>
      <c r="R2761" s="1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2">
        <f t="shared" si="258"/>
        <v>0</v>
      </c>
      <c r="P2762" s="13" t="str">
        <f t="shared" si="259"/>
        <v>n/a</v>
      </c>
      <c r="Q2762" s="11" t="str">
        <f t="shared" si="260"/>
        <v>publishing</v>
      </c>
      <c r="R2762" s="11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2">
        <f t="shared" si="258"/>
        <v>1</v>
      </c>
      <c r="P2763" s="13">
        <f t="shared" si="259"/>
        <v>9</v>
      </c>
      <c r="Q2763" s="11" t="str">
        <f t="shared" si="260"/>
        <v>publishing</v>
      </c>
      <c r="R2763" s="11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2">
        <f t="shared" si="258"/>
        <v>1</v>
      </c>
      <c r="P2764" s="13">
        <f t="shared" si="259"/>
        <v>25</v>
      </c>
      <c r="Q2764" s="11" t="str">
        <f t="shared" si="260"/>
        <v>publishing</v>
      </c>
      <c r="R2764" s="11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2">
        <f t="shared" si="258"/>
        <v>0</v>
      </c>
      <c r="P2765" s="13">
        <f t="shared" si="259"/>
        <v>30</v>
      </c>
      <c r="Q2765" s="11" t="str">
        <f t="shared" si="260"/>
        <v>publishing</v>
      </c>
      <c r="R2765" s="11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2">
        <f t="shared" si="258"/>
        <v>1</v>
      </c>
      <c r="P2766" s="13">
        <f t="shared" si="259"/>
        <v>11.25</v>
      </c>
      <c r="Q2766" s="11" t="str">
        <f t="shared" si="260"/>
        <v>publishing</v>
      </c>
      <c r="R2766" s="11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2">
        <f t="shared" si="258"/>
        <v>0</v>
      </c>
      <c r="P2767" s="13" t="str">
        <f t="shared" si="259"/>
        <v>n/a</v>
      </c>
      <c r="Q2767" s="11" t="str">
        <f t="shared" si="260"/>
        <v>publishing</v>
      </c>
      <c r="R2767" s="11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2">
        <f t="shared" si="258"/>
        <v>2</v>
      </c>
      <c r="P2768" s="13">
        <f t="shared" si="259"/>
        <v>25</v>
      </c>
      <c r="Q2768" s="11" t="str">
        <f t="shared" si="260"/>
        <v>publishing</v>
      </c>
      <c r="R2768" s="11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2">
        <f t="shared" si="258"/>
        <v>1</v>
      </c>
      <c r="P2769" s="13">
        <f t="shared" si="259"/>
        <v>11.333333333333334</v>
      </c>
      <c r="Q2769" s="11" t="str">
        <f t="shared" si="260"/>
        <v>publishing</v>
      </c>
      <c r="R2769" s="11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2">
        <f t="shared" si="258"/>
        <v>14</v>
      </c>
      <c r="P2770" s="13">
        <f t="shared" si="259"/>
        <v>29.470588235294116</v>
      </c>
      <c r="Q2770" s="11" t="str">
        <f t="shared" si="260"/>
        <v>publishing</v>
      </c>
      <c r="R2770" s="11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2">
        <f t="shared" si="258"/>
        <v>0</v>
      </c>
      <c r="P2771" s="13">
        <f t="shared" si="259"/>
        <v>1</v>
      </c>
      <c r="Q2771" s="11" t="str">
        <f t="shared" si="260"/>
        <v>publishing</v>
      </c>
      <c r="R2771" s="1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2">
        <f t="shared" si="258"/>
        <v>10</v>
      </c>
      <c r="P2772" s="13">
        <f t="shared" si="259"/>
        <v>63.098484848484851</v>
      </c>
      <c r="Q2772" s="11" t="str">
        <f t="shared" si="260"/>
        <v>publishing</v>
      </c>
      <c r="R2772" s="11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2">
        <f t="shared" si="258"/>
        <v>0</v>
      </c>
      <c r="P2773" s="13" t="str">
        <f t="shared" si="259"/>
        <v>n/a</v>
      </c>
      <c r="Q2773" s="11" t="str">
        <f t="shared" si="260"/>
        <v>publishing</v>
      </c>
      <c r="R2773" s="11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2">
        <f t="shared" si="258"/>
        <v>0</v>
      </c>
      <c r="P2774" s="13" t="str">
        <f t="shared" si="259"/>
        <v>n/a</v>
      </c>
      <c r="Q2774" s="11" t="str">
        <f t="shared" si="260"/>
        <v>publishing</v>
      </c>
      <c r="R2774" s="11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2">
        <f t="shared" si="258"/>
        <v>0</v>
      </c>
      <c r="P2775" s="13">
        <f t="shared" si="259"/>
        <v>1</v>
      </c>
      <c r="Q2775" s="11" t="str">
        <f t="shared" si="260"/>
        <v>publishing</v>
      </c>
      <c r="R2775" s="11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2">
        <f t="shared" si="258"/>
        <v>14</v>
      </c>
      <c r="P2776" s="13">
        <f t="shared" si="259"/>
        <v>43.846153846153847</v>
      </c>
      <c r="Q2776" s="11" t="str">
        <f t="shared" si="260"/>
        <v>publishing</v>
      </c>
      <c r="R2776" s="11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2">
        <f t="shared" si="258"/>
        <v>3</v>
      </c>
      <c r="P2777" s="13">
        <f t="shared" si="259"/>
        <v>75</v>
      </c>
      <c r="Q2777" s="11" t="str">
        <f t="shared" si="260"/>
        <v>publishing</v>
      </c>
      <c r="R2777" s="11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2">
        <f t="shared" si="258"/>
        <v>8</v>
      </c>
      <c r="P2778" s="13">
        <f t="shared" si="259"/>
        <v>45.972222222222221</v>
      </c>
      <c r="Q2778" s="11" t="str">
        <f t="shared" si="260"/>
        <v>publishing</v>
      </c>
      <c r="R2778" s="11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2">
        <f t="shared" si="258"/>
        <v>0</v>
      </c>
      <c r="P2779" s="13">
        <f t="shared" si="259"/>
        <v>10</v>
      </c>
      <c r="Q2779" s="11" t="str">
        <f t="shared" si="260"/>
        <v>publishing</v>
      </c>
      <c r="R2779" s="11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2">
        <f t="shared" si="258"/>
        <v>26</v>
      </c>
      <c r="P2780" s="13">
        <f t="shared" si="259"/>
        <v>93.666666666666671</v>
      </c>
      <c r="Q2780" s="11" t="str">
        <f t="shared" si="260"/>
        <v>publishing</v>
      </c>
      <c r="R2780" s="11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2">
        <f t="shared" si="258"/>
        <v>2</v>
      </c>
      <c r="P2781" s="13">
        <f t="shared" si="259"/>
        <v>53</v>
      </c>
      <c r="Q2781" s="11" t="str">
        <f t="shared" si="260"/>
        <v>publishing</v>
      </c>
      <c r="R2781" s="1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2">
        <f t="shared" si="258"/>
        <v>0</v>
      </c>
      <c r="P2782" s="13" t="str">
        <f t="shared" si="259"/>
        <v>n/a</v>
      </c>
      <c r="Q2782" s="11" t="str">
        <f t="shared" si="260"/>
        <v>publishing</v>
      </c>
      <c r="R2782" s="11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2">
        <f t="shared" si="258"/>
        <v>105</v>
      </c>
      <c r="P2783" s="13">
        <f t="shared" si="259"/>
        <v>47</v>
      </c>
      <c r="Q2783" s="11" t="str">
        <f t="shared" si="260"/>
        <v>theater</v>
      </c>
      <c r="R2783" s="11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2">
        <f t="shared" si="258"/>
        <v>120</v>
      </c>
      <c r="P2784" s="13">
        <f t="shared" si="259"/>
        <v>66.666666666666671</v>
      </c>
      <c r="Q2784" s="11" t="str">
        <f t="shared" si="260"/>
        <v>theater</v>
      </c>
      <c r="R2784" s="11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2">
        <f t="shared" si="258"/>
        <v>115</v>
      </c>
      <c r="P2785" s="13">
        <f t="shared" si="259"/>
        <v>18.770491803278688</v>
      </c>
      <c r="Q2785" s="11" t="str">
        <f t="shared" si="260"/>
        <v>theater</v>
      </c>
      <c r="R2785" s="11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2">
        <f t="shared" si="258"/>
        <v>119</v>
      </c>
      <c r="P2786" s="13">
        <f t="shared" si="259"/>
        <v>66.111111111111114</v>
      </c>
      <c r="Q2786" s="11" t="str">
        <f t="shared" si="260"/>
        <v>theater</v>
      </c>
      <c r="R2786" s="11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2">
        <f t="shared" si="258"/>
        <v>105</v>
      </c>
      <c r="P2787" s="13">
        <f t="shared" si="259"/>
        <v>36.859154929577464</v>
      </c>
      <c r="Q2787" s="11" t="str">
        <f t="shared" si="260"/>
        <v>theater</v>
      </c>
      <c r="R2787" s="11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2">
        <f t="shared" si="258"/>
        <v>118</v>
      </c>
      <c r="P2788" s="13">
        <f t="shared" si="259"/>
        <v>39.810810810810814</v>
      </c>
      <c r="Q2788" s="11" t="str">
        <f t="shared" si="260"/>
        <v>theater</v>
      </c>
      <c r="R2788" s="11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2">
        <f t="shared" si="258"/>
        <v>120</v>
      </c>
      <c r="P2789" s="13">
        <f t="shared" si="259"/>
        <v>31.5</v>
      </c>
      <c r="Q2789" s="11" t="str">
        <f t="shared" si="260"/>
        <v>theater</v>
      </c>
      <c r="R2789" s="11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2">
        <f t="shared" si="258"/>
        <v>103</v>
      </c>
      <c r="P2790" s="13">
        <f t="shared" si="259"/>
        <v>102.5</v>
      </c>
      <c r="Q2790" s="11" t="str">
        <f t="shared" si="260"/>
        <v>theater</v>
      </c>
      <c r="R2790" s="11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2">
        <f t="shared" si="258"/>
        <v>101</v>
      </c>
      <c r="P2791" s="13">
        <f t="shared" si="259"/>
        <v>126.45833333333333</v>
      </c>
      <c r="Q2791" s="11" t="str">
        <f t="shared" si="260"/>
        <v>theater</v>
      </c>
      <c r="R2791" s="1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2">
        <f t="shared" si="258"/>
        <v>105</v>
      </c>
      <c r="P2792" s="13">
        <f t="shared" si="259"/>
        <v>47.878787878787875</v>
      </c>
      <c r="Q2792" s="11" t="str">
        <f t="shared" si="260"/>
        <v>theater</v>
      </c>
      <c r="R2792" s="11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2">
        <f t="shared" si="258"/>
        <v>103</v>
      </c>
      <c r="P2793" s="13">
        <f t="shared" si="259"/>
        <v>73.214285714285708</v>
      </c>
      <c r="Q2793" s="11" t="str">
        <f t="shared" si="260"/>
        <v>theater</v>
      </c>
      <c r="R2793" s="11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2">
        <f t="shared" si="258"/>
        <v>108</v>
      </c>
      <c r="P2794" s="13">
        <f t="shared" si="259"/>
        <v>89.666666666666671</v>
      </c>
      <c r="Q2794" s="11" t="str">
        <f t="shared" si="260"/>
        <v>theater</v>
      </c>
      <c r="R2794" s="11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2">
        <f t="shared" si="258"/>
        <v>111</v>
      </c>
      <c r="P2795" s="13">
        <f t="shared" si="259"/>
        <v>151.4623287671233</v>
      </c>
      <c r="Q2795" s="11" t="str">
        <f t="shared" si="260"/>
        <v>theater</v>
      </c>
      <c r="R2795" s="11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2">
        <f t="shared" si="258"/>
        <v>150</v>
      </c>
      <c r="P2796" s="13">
        <f t="shared" si="259"/>
        <v>25</v>
      </c>
      <c r="Q2796" s="11" t="str">
        <f t="shared" si="260"/>
        <v>theater</v>
      </c>
      <c r="R2796" s="11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2">
        <f t="shared" si="258"/>
        <v>104</v>
      </c>
      <c r="P2797" s="13">
        <f t="shared" si="259"/>
        <v>36.5</v>
      </c>
      <c r="Q2797" s="11" t="str">
        <f t="shared" si="260"/>
        <v>theater</v>
      </c>
      <c r="R2797" s="11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2">
        <f t="shared" si="258"/>
        <v>116</v>
      </c>
      <c r="P2798" s="13">
        <f t="shared" si="259"/>
        <v>44</v>
      </c>
      <c r="Q2798" s="11" t="str">
        <f t="shared" si="260"/>
        <v>theater</v>
      </c>
      <c r="R2798" s="11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2">
        <f t="shared" si="258"/>
        <v>103</v>
      </c>
      <c r="P2799" s="13">
        <f t="shared" si="259"/>
        <v>87.357553191489373</v>
      </c>
      <c r="Q2799" s="11" t="str">
        <f t="shared" si="260"/>
        <v>theater</v>
      </c>
      <c r="R2799" s="11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2">
        <f t="shared" si="258"/>
        <v>101</v>
      </c>
      <c r="P2800" s="13">
        <f t="shared" si="259"/>
        <v>36.474820143884891</v>
      </c>
      <c r="Q2800" s="11" t="str">
        <f t="shared" si="260"/>
        <v>theater</v>
      </c>
      <c r="R2800" s="11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2">
        <f t="shared" si="258"/>
        <v>117</v>
      </c>
      <c r="P2801" s="13">
        <f t="shared" si="259"/>
        <v>44.859538461538463</v>
      </c>
      <c r="Q2801" s="11" t="str">
        <f t="shared" si="260"/>
        <v>theater</v>
      </c>
      <c r="R2801" s="1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2">
        <f t="shared" si="258"/>
        <v>133</v>
      </c>
      <c r="P2802" s="13">
        <f t="shared" si="259"/>
        <v>42.903225806451616</v>
      </c>
      <c r="Q2802" s="11" t="str">
        <f t="shared" si="260"/>
        <v>theater</v>
      </c>
      <c r="R2802" s="11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2">
        <f t="shared" si="258"/>
        <v>133</v>
      </c>
      <c r="P2803" s="13">
        <f t="shared" si="259"/>
        <v>51.230769230769234</v>
      </c>
      <c r="Q2803" s="11" t="str">
        <f t="shared" si="260"/>
        <v>theater</v>
      </c>
      <c r="R2803" s="11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2">
        <f t="shared" si="258"/>
        <v>102</v>
      </c>
      <c r="P2804" s="13">
        <f t="shared" si="259"/>
        <v>33.944444444444443</v>
      </c>
      <c r="Q2804" s="11" t="str">
        <f t="shared" si="260"/>
        <v>theater</v>
      </c>
      <c r="R2804" s="11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2">
        <f t="shared" si="258"/>
        <v>128</v>
      </c>
      <c r="P2805" s="13">
        <f t="shared" si="259"/>
        <v>90.744680851063833</v>
      </c>
      <c r="Q2805" s="11" t="str">
        <f t="shared" si="260"/>
        <v>theater</v>
      </c>
      <c r="R2805" s="11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2">
        <f t="shared" si="258"/>
        <v>115</v>
      </c>
      <c r="P2806" s="13">
        <f t="shared" si="259"/>
        <v>50</v>
      </c>
      <c r="Q2806" s="11" t="str">
        <f t="shared" si="260"/>
        <v>theater</v>
      </c>
      <c r="R2806" s="11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2">
        <f t="shared" si="258"/>
        <v>110</v>
      </c>
      <c r="P2807" s="13">
        <f t="shared" si="259"/>
        <v>24.444444444444443</v>
      </c>
      <c r="Q2807" s="11" t="str">
        <f t="shared" si="260"/>
        <v>theater</v>
      </c>
      <c r="R2807" s="11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2">
        <f t="shared" si="258"/>
        <v>112</v>
      </c>
      <c r="P2808" s="13">
        <f t="shared" si="259"/>
        <v>44.25</v>
      </c>
      <c r="Q2808" s="11" t="str">
        <f t="shared" si="260"/>
        <v>theater</v>
      </c>
      <c r="R2808" s="11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2">
        <f t="shared" si="258"/>
        <v>126</v>
      </c>
      <c r="P2809" s="13">
        <f t="shared" si="259"/>
        <v>67.741935483870961</v>
      </c>
      <c r="Q2809" s="11" t="str">
        <f t="shared" si="260"/>
        <v>theater</v>
      </c>
      <c r="R2809" s="11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2">
        <f t="shared" si="258"/>
        <v>100</v>
      </c>
      <c r="P2810" s="13">
        <f t="shared" si="259"/>
        <v>65.376811594202906</v>
      </c>
      <c r="Q2810" s="11" t="str">
        <f t="shared" si="260"/>
        <v>theater</v>
      </c>
      <c r="R2810" s="11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2">
        <f t="shared" si="258"/>
        <v>102</v>
      </c>
      <c r="P2811" s="13">
        <f t="shared" si="259"/>
        <v>121.9047619047619</v>
      </c>
      <c r="Q2811" s="11" t="str">
        <f t="shared" si="260"/>
        <v>theater</v>
      </c>
      <c r="R2811" s="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2">
        <f t="shared" si="258"/>
        <v>108</v>
      </c>
      <c r="P2812" s="13">
        <f t="shared" si="259"/>
        <v>47.456140350877192</v>
      </c>
      <c r="Q2812" s="11" t="str">
        <f t="shared" si="260"/>
        <v>theater</v>
      </c>
      <c r="R2812" s="11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2">
        <f t="shared" si="258"/>
        <v>100</v>
      </c>
      <c r="P2813" s="13">
        <f t="shared" si="259"/>
        <v>92.842592592592595</v>
      </c>
      <c r="Q2813" s="11" t="str">
        <f t="shared" si="260"/>
        <v>theater</v>
      </c>
      <c r="R2813" s="11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2">
        <f t="shared" si="258"/>
        <v>113</v>
      </c>
      <c r="P2814" s="13">
        <f t="shared" si="259"/>
        <v>68.253012048192772</v>
      </c>
      <c r="Q2814" s="11" t="str">
        <f t="shared" si="260"/>
        <v>theater</v>
      </c>
      <c r="R2814" s="11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2">
        <f t="shared" si="258"/>
        <v>128</v>
      </c>
      <c r="P2815" s="13">
        <f t="shared" si="259"/>
        <v>37.209583333333335</v>
      </c>
      <c r="Q2815" s="11" t="str">
        <f t="shared" si="260"/>
        <v>theater</v>
      </c>
      <c r="R2815" s="11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2">
        <f t="shared" si="258"/>
        <v>108</v>
      </c>
      <c r="P2816" s="13">
        <f t="shared" si="259"/>
        <v>25.25</v>
      </c>
      <c r="Q2816" s="11" t="str">
        <f t="shared" si="260"/>
        <v>theater</v>
      </c>
      <c r="R2816" s="11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2">
        <f t="shared" si="258"/>
        <v>242</v>
      </c>
      <c r="P2817" s="13">
        <f t="shared" si="259"/>
        <v>43.214285714285715</v>
      </c>
      <c r="Q2817" s="11" t="str">
        <f t="shared" si="260"/>
        <v>theater</v>
      </c>
      <c r="R2817" s="11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2">
        <f t="shared" si="258"/>
        <v>142</v>
      </c>
      <c r="P2818" s="13">
        <f t="shared" si="259"/>
        <v>25.130177514792898</v>
      </c>
      <c r="Q2818" s="11" t="str">
        <f t="shared" si="260"/>
        <v>theater</v>
      </c>
      <c r="R2818" s="11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2">
        <f t="shared" ref="O2819:O2882" si="264">ROUND((E:E/D:D)*100,0)</f>
        <v>130</v>
      </c>
      <c r="P2819" s="13">
        <f t="shared" ref="P2819:P2882" si="265">IF(L2819&lt;&gt;0,E2819/L2819,"n/a")</f>
        <v>23.636363636363637</v>
      </c>
      <c r="Q2819" s="11" t="str">
        <f t="shared" ref="Q2819:Q2882" si="266">LEFT(N2819,SEARCH("/",N2819,1)-1)</f>
        <v>theater</v>
      </c>
      <c r="R2819" s="11" t="str">
        <f t="shared" ref="R2819:R2882" si="267">RIGHT(N2819,LEN(N2819)-SEARCH("/",N2819))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2">
        <f t="shared" si="264"/>
        <v>106</v>
      </c>
      <c r="P2820" s="13">
        <f t="shared" si="265"/>
        <v>103.95098039215686</v>
      </c>
      <c r="Q2820" s="11" t="str">
        <f t="shared" si="266"/>
        <v>theater</v>
      </c>
      <c r="R2820" s="11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2">
        <f t="shared" si="264"/>
        <v>105</v>
      </c>
      <c r="P2821" s="13">
        <f t="shared" si="265"/>
        <v>50.384615384615387</v>
      </c>
      <c r="Q2821" s="11" t="str">
        <f t="shared" si="266"/>
        <v>theater</v>
      </c>
      <c r="R2821" s="1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2">
        <f t="shared" si="264"/>
        <v>136</v>
      </c>
      <c r="P2822" s="13">
        <f t="shared" si="265"/>
        <v>13.6</v>
      </c>
      <c r="Q2822" s="11" t="str">
        <f t="shared" si="266"/>
        <v>theater</v>
      </c>
      <c r="R2822" s="11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2">
        <f t="shared" si="264"/>
        <v>100</v>
      </c>
      <c r="P2823" s="13">
        <f t="shared" si="265"/>
        <v>28.571428571428573</v>
      </c>
      <c r="Q2823" s="11" t="str">
        <f t="shared" si="266"/>
        <v>theater</v>
      </c>
      <c r="R2823" s="11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2">
        <f t="shared" si="264"/>
        <v>100</v>
      </c>
      <c r="P2824" s="13">
        <f t="shared" si="265"/>
        <v>63.829787234042556</v>
      </c>
      <c r="Q2824" s="11" t="str">
        <f t="shared" si="266"/>
        <v>theater</v>
      </c>
      <c r="R2824" s="11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2">
        <f t="shared" si="264"/>
        <v>124</v>
      </c>
      <c r="P2825" s="13">
        <f t="shared" si="265"/>
        <v>8.8571428571428577</v>
      </c>
      <c r="Q2825" s="11" t="str">
        <f t="shared" si="266"/>
        <v>theater</v>
      </c>
      <c r="R2825" s="11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2">
        <f t="shared" si="264"/>
        <v>117</v>
      </c>
      <c r="P2826" s="13">
        <f t="shared" si="265"/>
        <v>50.666666666666664</v>
      </c>
      <c r="Q2826" s="11" t="str">
        <f t="shared" si="266"/>
        <v>theater</v>
      </c>
      <c r="R2826" s="11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2">
        <f t="shared" si="264"/>
        <v>103</v>
      </c>
      <c r="P2827" s="13">
        <f t="shared" si="265"/>
        <v>60.784313725490193</v>
      </c>
      <c r="Q2827" s="11" t="str">
        <f t="shared" si="266"/>
        <v>theater</v>
      </c>
      <c r="R2827" s="11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2">
        <f t="shared" si="264"/>
        <v>108</v>
      </c>
      <c r="P2828" s="13">
        <f t="shared" si="265"/>
        <v>113.42105263157895</v>
      </c>
      <c r="Q2828" s="11" t="str">
        <f t="shared" si="266"/>
        <v>theater</v>
      </c>
      <c r="R2828" s="11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2">
        <f t="shared" si="264"/>
        <v>120</v>
      </c>
      <c r="P2829" s="13">
        <f t="shared" si="265"/>
        <v>104.56521739130434</v>
      </c>
      <c r="Q2829" s="11" t="str">
        <f t="shared" si="266"/>
        <v>theater</v>
      </c>
      <c r="R2829" s="11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2">
        <f t="shared" si="264"/>
        <v>100</v>
      </c>
      <c r="P2830" s="13">
        <f t="shared" si="265"/>
        <v>98.30927835051547</v>
      </c>
      <c r="Q2830" s="11" t="str">
        <f t="shared" si="266"/>
        <v>theater</v>
      </c>
      <c r="R2830" s="11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2">
        <f t="shared" si="264"/>
        <v>107</v>
      </c>
      <c r="P2831" s="13">
        <f t="shared" si="265"/>
        <v>35.039473684210527</v>
      </c>
      <c r="Q2831" s="11" t="str">
        <f t="shared" si="266"/>
        <v>theater</v>
      </c>
      <c r="R2831" s="1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2">
        <f t="shared" si="264"/>
        <v>100</v>
      </c>
      <c r="P2832" s="13">
        <f t="shared" si="265"/>
        <v>272.72727272727275</v>
      </c>
      <c r="Q2832" s="11" t="str">
        <f t="shared" si="266"/>
        <v>theater</v>
      </c>
      <c r="R2832" s="11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2">
        <f t="shared" si="264"/>
        <v>111</v>
      </c>
      <c r="P2833" s="13">
        <f t="shared" si="265"/>
        <v>63.846153846153847</v>
      </c>
      <c r="Q2833" s="11" t="str">
        <f t="shared" si="266"/>
        <v>theater</v>
      </c>
      <c r="R2833" s="11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2">
        <f t="shared" si="264"/>
        <v>115</v>
      </c>
      <c r="P2834" s="13">
        <f t="shared" si="265"/>
        <v>30.189368421052631</v>
      </c>
      <c r="Q2834" s="11" t="str">
        <f t="shared" si="266"/>
        <v>theater</v>
      </c>
      <c r="R2834" s="11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2">
        <f t="shared" si="264"/>
        <v>108</v>
      </c>
      <c r="P2835" s="13">
        <f t="shared" si="265"/>
        <v>83.51428571428572</v>
      </c>
      <c r="Q2835" s="11" t="str">
        <f t="shared" si="266"/>
        <v>theater</v>
      </c>
      <c r="R2835" s="11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2">
        <f t="shared" si="264"/>
        <v>170</v>
      </c>
      <c r="P2836" s="13">
        <f t="shared" si="265"/>
        <v>64.761904761904759</v>
      </c>
      <c r="Q2836" s="11" t="str">
        <f t="shared" si="266"/>
        <v>theater</v>
      </c>
      <c r="R2836" s="11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2">
        <f t="shared" si="264"/>
        <v>187</v>
      </c>
      <c r="P2837" s="13">
        <f t="shared" si="265"/>
        <v>20.118172043010752</v>
      </c>
      <c r="Q2837" s="11" t="str">
        <f t="shared" si="266"/>
        <v>theater</v>
      </c>
      <c r="R2837" s="11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2">
        <f t="shared" si="264"/>
        <v>108</v>
      </c>
      <c r="P2838" s="13">
        <f t="shared" si="265"/>
        <v>44.090909090909093</v>
      </c>
      <c r="Q2838" s="11" t="str">
        <f t="shared" si="266"/>
        <v>theater</v>
      </c>
      <c r="R2838" s="11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2">
        <f t="shared" si="264"/>
        <v>100</v>
      </c>
      <c r="P2839" s="13">
        <f t="shared" si="265"/>
        <v>40.476190476190474</v>
      </c>
      <c r="Q2839" s="11" t="str">
        <f t="shared" si="266"/>
        <v>theater</v>
      </c>
      <c r="R2839" s="11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2">
        <f t="shared" si="264"/>
        <v>120</v>
      </c>
      <c r="P2840" s="13">
        <f t="shared" si="265"/>
        <v>44.537037037037038</v>
      </c>
      <c r="Q2840" s="11" t="str">
        <f t="shared" si="266"/>
        <v>theater</v>
      </c>
      <c r="R2840" s="11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2">
        <f t="shared" si="264"/>
        <v>111</v>
      </c>
      <c r="P2841" s="13">
        <f t="shared" si="265"/>
        <v>125.80645161290323</v>
      </c>
      <c r="Q2841" s="11" t="str">
        <f t="shared" si="266"/>
        <v>theater</v>
      </c>
      <c r="R2841" s="1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2">
        <f t="shared" si="264"/>
        <v>104</v>
      </c>
      <c r="P2842" s="13">
        <f t="shared" si="265"/>
        <v>19.696969696969695</v>
      </c>
      <c r="Q2842" s="11" t="str">
        <f t="shared" si="266"/>
        <v>theater</v>
      </c>
      <c r="R2842" s="11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2">
        <f t="shared" si="264"/>
        <v>1</v>
      </c>
      <c r="P2843" s="13">
        <f t="shared" si="265"/>
        <v>10</v>
      </c>
      <c r="Q2843" s="11" t="str">
        <f t="shared" si="266"/>
        <v>theater</v>
      </c>
      <c r="R2843" s="11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2">
        <f t="shared" si="264"/>
        <v>0</v>
      </c>
      <c r="P2844" s="13" t="str">
        <f t="shared" si="265"/>
        <v>n/a</v>
      </c>
      <c r="Q2844" s="11" t="str">
        <f t="shared" si="266"/>
        <v>theater</v>
      </c>
      <c r="R2844" s="11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2">
        <f t="shared" si="264"/>
        <v>0</v>
      </c>
      <c r="P2845" s="13" t="str">
        <f t="shared" si="265"/>
        <v>n/a</v>
      </c>
      <c r="Q2845" s="11" t="str">
        <f t="shared" si="266"/>
        <v>theater</v>
      </c>
      <c r="R2845" s="11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2">
        <f t="shared" si="264"/>
        <v>5</v>
      </c>
      <c r="P2846" s="13">
        <f t="shared" si="265"/>
        <v>30</v>
      </c>
      <c r="Q2846" s="11" t="str">
        <f t="shared" si="266"/>
        <v>theater</v>
      </c>
      <c r="R2846" s="11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2">
        <f t="shared" si="264"/>
        <v>32</v>
      </c>
      <c r="P2847" s="13">
        <f t="shared" si="265"/>
        <v>60.666666666666664</v>
      </c>
      <c r="Q2847" s="11" t="str">
        <f t="shared" si="266"/>
        <v>theater</v>
      </c>
      <c r="R2847" s="11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2">
        <f t="shared" si="264"/>
        <v>0</v>
      </c>
      <c r="P2848" s="13" t="str">
        <f t="shared" si="265"/>
        <v>n/a</v>
      </c>
      <c r="Q2848" s="11" t="str">
        <f t="shared" si="266"/>
        <v>theater</v>
      </c>
      <c r="R2848" s="11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2">
        <f t="shared" si="264"/>
        <v>0</v>
      </c>
      <c r="P2849" s="13" t="str">
        <f t="shared" si="265"/>
        <v>n/a</v>
      </c>
      <c r="Q2849" s="11" t="str">
        <f t="shared" si="266"/>
        <v>theater</v>
      </c>
      <c r="R2849" s="11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2">
        <f t="shared" si="264"/>
        <v>0</v>
      </c>
      <c r="P2850" s="13">
        <f t="shared" si="265"/>
        <v>23.333333333333332</v>
      </c>
      <c r="Q2850" s="11" t="str">
        <f t="shared" si="266"/>
        <v>theater</v>
      </c>
      <c r="R2850" s="11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2">
        <f t="shared" si="264"/>
        <v>1</v>
      </c>
      <c r="P2851" s="13">
        <f t="shared" si="265"/>
        <v>5</v>
      </c>
      <c r="Q2851" s="11" t="str">
        <f t="shared" si="266"/>
        <v>theater</v>
      </c>
      <c r="R2851" s="1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2">
        <f t="shared" si="264"/>
        <v>4</v>
      </c>
      <c r="P2852" s="13">
        <f t="shared" si="265"/>
        <v>23.923076923076923</v>
      </c>
      <c r="Q2852" s="11" t="str">
        <f t="shared" si="266"/>
        <v>theater</v>
      </c>
      <c r="R2852" s="11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2">
        <f t="shared" si="264"/>
        <v>0</v>
      </c>
      <c r="P2853" s="13" t="str">
        <f t="shared" si="265"/>
        <v>n/a</v>
      </c>
      <c r="Q2853" s="11" t="str">
        <f t="shared" si="266"/>
        <v>theater</v>
      </c>
      <c r="R2853" s="11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2">
        <f t="shared" si="264"/>
        <v>2</v>
      </c>
      <c r="P2854" s="13">
        <f t="shared" si="265"/>
        <v>15.833333333333334</v>
      </c>
      <c r="Q2854" s="11" t="str">
        <f t="shared" si="266"/>
        <v>theater</v>
      </c>
      <c r="R2854" s="11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2">
        <f t="shared" si="264"/>
        <v>0</v>
      </c>
      <c r="P2855" s="13" t="str">
        <f t="shared" si="265"/>
        <v>n/a</v>
      </c>
      <c r="Q2855" s="11" t="str">
        <f t="shared" si="266"/>
        <v>theater</v>
      </c>
      <c r="R2855" s="11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2">
        <f t="shared" si="264"/>
        <v>42</v>
      </c>
      <c r="P2856" s="13">
        <f t="shared" si="265"/>
        <v>29.785714285714285</v>
      </c>
      <c r="Q2856" s="11" t="str">
        <f t="shared" si="266"/>
        <v>theater</v>
      </c>
      <c r="R2856" s="11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2">
        <f t="shared" si="264"/>
        <v>50</v>
      </c>
      <c r="P2857" s="13">
        <f t="shared" si="265"/>
        <v>60</v>
      </c>
      <c r="Q2857" s="11" t="str">
        <f t="shared" si="266"/>
        <v>theater</v>
      </c>
      <c r="R2857" s="11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2">
        <f t="shared" si="264"/>
        <v>5</v>
      </c>
      <c r="P2858" s="13">
        <f t="shared" si="265"/>
        <v>24.333333333333332</v>
      </c>
      <c r="Q2858" s="11" t="str">
        <f t="shared" si="266"/>
        <v>theater</v>
      </c>
      <c r="R2858" s="11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2">
        <f t="shared" si="264"/>
        <v>20</v>
      </c>
      <c r="P2859" s="13">
        <f t="shared" si="265"/>
        <v>500</v>
      </c>
      <c r="Q2859" s="11" t="str">
        <f t="shared" si="266"/>
        <v>theater</v>
      </c>
      <c r="R2859" s="11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2">
        <f t="shared" si="264"/>
        <v>0</v>
      </c>
      <c r="P2860" s="13" t="str">
        <f t="shared" si="265"/>
        <v>n/a</v>
      </c>
      <c r="Q2860" s="11" t="str">
        <f t="shared" si="266"/>
        <v>theater</v>
      </c>
      <c r="R2860" s="11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2">
        <f t="shared" si="264"/>
        <v>2</v>
      </c>
      <c r="P2861" s="13">
        <f t="shared" si="265"/>
        <v>35</v>
      </c>
      <c r="Q2861" s="11" t="str">
        <f t="shared" si="266"/>
        <v>theater</v>
      </c>
      <c r="R2861" s="1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2">
        <f t="shared" si="264"/>
        <v>7</v>
      </c>
      <c r="P2862" s="13">
        <f t="shared" si="265"/>
        <v>29.555555555555557</v>
      </c>
      <c r="Q2862" s="11" t="str">
        <f t="shared" si="266"/>
        <v>theater</v>
      </c>
      <c r="R2862" s="11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2">
        <f t="shared" si="264"/>
        <v>32</v>
      </c>
      <c r="P2863" s="13">
        <f t="shared" si="265"/>
        <v>26.666666666666668</v>
      </c>
      <c r="Q2863" s="11" t="str">
        <f t="shared" si="266"/>
        <v>theater</v>
      </c>
      <c r="R2863" s="11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2">
        <f t="shared" si="264"/>
        <v>0</v>
      </c>
      <c r="P2864" s="13">
        <f t="shared" si="265"/>
        <v>18.333333333333332</v>
      </c>
      <c r="Q2864" s="11" t="str">
        <f t="shared" si="266"/>
        <v>theater</v>
      </c>
      <c r="R2864" s="11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2">
        <f t="shared" si="264"/>
        <v>0</v>
      </c>
      <c r="P2865" s="13">
        <f t="shared" si="265"/>
        <v>20</v>
      </c>
      <c r="Q2865" s="11" t="str">
        <f t="shared" si="266"/>
        <v>theater</v>
      </c>
      <c r="R2865" s="11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2">
        <f t="shared" si="264"/>
        <v>2</v>
      </c>
      <c r="P2866" s="13">
        <f t="shared" si="265"/>
        <v>13.333333333333334</v>
      </c>
      <c r="Q2866" s="11" t="str">
        <f t="shared" si="266"/>
        <v>theater</v>
      </c>
      <c r="R2866" s="11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2">
        <f t="shared" si="264"/>
        <v>0</v>
      </c>
      <c r="P2867" s="13" t="str">
        <f t="shared" si="265"/>
        <v>n/a</v>
      </c>
      <c r="Q2867" s="11" t="str">
        <f t="shared" si="266"/>
        <v>theater</v>
      </c>
      <c r="R2867" s="11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2">
        <f t="shared" si="264"/>
        <v>1</v>
      </c>
      <c r="P2868" s="13">
        <f t="shared" si="265"/>
        <v>22.5</v>
      </c>
      <c r="Q2868" s="11" t="str">
        <f t="shared" si="266"/>
        <v>theater</v>
      </c>
      <c r="R2868" s="11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2">
        <f t="shared" si="264"/>
        <v>20</v>
      </c>
      <c r="P2869" s="13">
        <f t="shared" si="265"/>
        <v>50.4</v>
      </c>
      <c r="Q2869" s="11" t="str">
        <f t="shared" si="266"/>
        <v>theater</v>
      </c>
      <c r="R2869" s="11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2">
        <f t="shared" si="264"/>
        <v>42</v>
      </c>
      <c r="P2870" s="13">
        <f t="shared" si="265"/>
        <v>105.02933333333334</v>
      </c>
      <c r="Q2870" s="11" t="str">
        <f t="shared" si="266"/>
        <v>theater</v>
      </c>
      <c r="R2870" s="11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2">
        <f t="shared" si="264"/>
        <v>1</v>
      </c>
      <c r="P2871" s="13">
        <f t="shared" si="265"/>
        <v>35.4</v>
      </c>
      <c r="Q2871" s="11" t="str">
        <f t="shared" si="266"/>
        <v>theater</v>
      </c>
      <c r="R2871" s="1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2">
        <f t="shared" si="264"/>
        <v>15</v>
      </c>
      <c r="P2872" s="13">
        <f t="shared" si="265"/>
        <v>83.333333333333329</v>
      </c>
      <c r="Q2872" s="11" t="str">
        <f t="shared" si="266"/>
        <v>theater</v>
      </c>
      <c r="R2872" s="11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2">
        <f t="shared" si="264"/>
        <v>5</v>
      </c>
      <c r="P2873" s="13">
        <f t="shared" si="265"/>
        <v>35.92307692307692</v>
      </c>
      <c r="Q2873" s="11" t="str">
        <f t="shared" si="266"/>
        <v>theater</v>
      </c>
      <c r="R2873" s="11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2">
        <f t="shared" si="264"/>
        <v>0</v>
      </c>
      <c r="P2874" s="13" t="str">
        <f t="shared" si="265"/>
        <v>n/a</v>
      </c>
      <c r="Q2874" s="11" t="str">
        <f t="shared" si="266"/>
        <v>theater</v>
      </c>
      <c r="R2874" s="11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2">
        <f t="shared" si="264"/>
        <v>38</v>
      </c>
      <c r="P2875" s="13">
        <f t="shared" si="265"/>
        <v>119.125</v>
      </c>
      <c r="Q2875" s="11" t="str">
        <f t="shared" si="266"/>
        <v>theater</v>
      </c>
      <c r="R2875" s="11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2">
        <f t="shared" si="264"/>
        <v>5</v>
      </c>
      <c r="P2876" s="13">
        <f t="shared" si="265"/>
        <v>90.333333333333329</v>
      </c>
      <c r="Q2876" s="11" t="str">
        <f t="shared" si="266"/>
        <v>theater</v>
      </c>
      <c r="R2876" s="11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2">
        <f t="shared" si="264"/>
        <v>0</v>
      </c>
      <c r="P2877" s="13">
        <f t="shared" si="265"/>
        <v>2.3333333333333335</v>
      </c>
      <c r="Q2877" s="11" t="str">
        <f t="shared" si="266"/>
        <v>theater</v>
      </c>
      <c r="R2877" s="11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2">
        <f t="shared" si="264"/>
        <v>0</v>
      </c>
      <c r="P2878" s="13" t="str">
        <f t="shared" si="265"/>
        <v>n/a</v>
      </c>
      <c r="Q2878" s="11" t="str">
        <f t="shared" si="266"/>
        <v>theater</v>
      </c>
      <c r="R2878" s="11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2">
        <f t="shared" si="264"/>
        <v>11</v>
      </c>
      <c r="P2879" s="13">
        <f t="shared" si="265"/>
        <v>108.33333333333333</v>
      </c>
      <c r="Q2879" s="11" t="str">
        <f t="shared" si="266"/>
        <v>theater</v>
      </c>
      <c r="R2879" s="11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2">
        <f t="shared" si="264"/>
        <v>2</v>
      </c>
      <c r="P2880" s="13">
        <f t="shared" si="265"/>
        <v>15.75</v>
      </c>
      <c r="Q2880" s="11" t="str">
        <f t="shared" si="266"/>
        <v>theater</v>
      </c>
      <c r="R2880" s="11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2">
        <f t="shared" si="264"/>
        <v>0</v>
      </c>
      <c r="P2881" s="13">
        <f t="shared" si="265"/>
        <v>29</v>
      </c>
      <c r="Q2881" s="11" t="str">
        <f t="shared" si="266"/>
        <v>theater</v>
      </c>
      <c r="R2881" s="1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2">
        <f t="shared" si="264"/>
        <v>23</v>
      </c>
      <c r="P2882" s="13">
        <f t="shared" si="265"/>
        <v>96.551724137931032</v>
      </c>
      <c r="Q2882" s="11" t="str">
        <f t="shared" si="266"/>
        <v>theater</v>
      </c>
      <c r="R2882" s="11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2">
        <f t="shared" ref="O2883:O2946" si="270">ROUND((E:E/D:D)*100,0)</f>
        <v>0</v>
      </c>
      <c r="P2883" s="13" t="str">
        <f t="shared" ref="P2883:P2946" si="271">IF(L2883&lt;&gt;0,E2883/L2883,"n/a")</f>
        <v>n/a</v>
      </c>
      <c r="Q2883" s="11" t="str">
        <f t="shared" ref="Q2883:Q2946" si="272">LEFT(N2883,SEARCH("/",N2883,1)-1)</f>
        <v>theater</v>
      </c>
      <c r="R2883" s="11" t="str">
        <f t="shared" ref="R2883:R2946" si="273">RIGHT(N2883,LEN(N2883)-SEARCH("/",N2883))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2">
        <f t="shared" si="270"/>
        <v>34</v>
      </c>
      <c r="P2884" s="13">
        <f t="shared" si="271"/>
        <v>63</v>
      </c>
      <c r="Q2884" s="11" t="str">
        <f t="shared" si="272"/>
        <v>theater</v>
      </c>
      <c r="R2884" s="11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2">
        <f t="shared" si="270"/>
        <v>19</v>
      </c>
      <c r="P2885" s="13">
        <f t="shared" si="271"/>
        <v>381.6</v>
      </c>
      <c r="Q2885" s="11" t="str">
        <f t="shared" si="272"/>
        <v>theater</v>
      </c>
      <c r="R2885" s="11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2">
        <f t="shared" si="270"/>
        <v>0</v>
      </c>
      <c r="P2886" s="13">
        <f t="shared" si="271"/>
        <v>46.25</v>
      </c>
      <c r="Q2886" s="11" t="str">
        <f t="shared" si="272"/>
        <v>theater</v>
      </c>
      <c r="R2886" s="11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2">
        <f t="shared" si="270"/>
        <v>33</v>
      </c>
      <c r="P2887" s="13">
        <f t="shared" si="271"/>
        <v>26</v>
      </c>
      <c r="Q2887" s="11" t="str">
        <f t="shared" si="272"/>
        <v>theater</v>
      </c>
      <c r="R2887" s="11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2">
        <f t="shared" si="270"/>
        <v>5</v>
      </c>
      <c r="P2888" s="13">
        <f t="shared" si="271"/>
        <v>10</v>
      </c>
      <c r="Q2888" s="11" t="str">
        <f t="shared" si="272"/>
        <v>theater</v>
      </c>
      <c r="R2888" s="11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2">
        <f t="shared" si="270"/>
        <v>0</v>
      </c>
      <c r="P2889" s="13">
        <f t="shared" si="271"/>
        <v>5</v>
      </c>
      <c r="Q2889" s="11" t="str">
        <f t="shared" si="272"/>
        <v>theater</v>
      </c>
      <c r="R2889" s="11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2">
        <f t="shared" si="270"/>
        <v>0</v>
      </c>
      <c r="P2890" s="13" t="str">
        <f t="shared" si="271"/>
        <v>n/a</v>
      </c>
      <c r="Q2890" s="11" t="str">
        <f t="shared" si="272"/>
        <v>theater</v>
      </c>
      <c r="R2890" s="11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2">
        <f t="shared" si="270"/>
        <v>38</v>
      </c>
      <c r="P2891" s="13">
        <f t="shared" si="271"/>
        <v>81.571428571428569</v>
      </c>
      <c r="Q2891" s="11" t="str">
        <f t="shared" si="272"/>
        <v>theater</v>
      </c>
      <c r="R2891" s="1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2">
        <f t="shared" si="270"/>
        <v>1</v>
      </c>
      <c r="P2892" s="13">
        <f t="shared" si="271"/>
        <v>7</v>
      </c>
      <c r="Q2892" s="11" t="str">
        <f t="shared" si="272"/>
        <v>theater</v>
      </c>
      <c r="R2892" s="11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2">
        <f t="shared" si="270"/>
        <v>3</v>
      </c>
      <c r="P2893" s="13">
        <f t="shared" si="271"/>
        <v>27.3</v>
      </c>
      <c r="Q2893" s="11" t="str">
        <f t="shared" si="272"/>
        <v>theater</v>
      </c>
      <c r="R2893" s="11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2">
        <f t="shared" si="270"/>
        <v>9</v>
      </c>
      <c r="P2894" s="13">
        <f t="shared" si="271"/>
        <v>29.411764705882351</v>
      </c>
      <c r="Q2894" s="11" t="str">
        <f t="shared" si="272"/>
        <v>theater</v>
      </c>
      <c r="R2894" s="11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2">
        <f t="shared" si="270"/>
        <v>1</v>
      </c>
      <c r="P2895" s="13">
        <f t="shared" si="271"/>
        <v>12.5</v>
      </c>
      <c r="Q2895" s="11" t="str">
        <f t="shared" si="272"/>
        <v>theater</v>
      </c>
      <c r="R2895" s="11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2">
        <f t="shared" si="270"/>
        <v>0</v>
      </c>
      <c r="P2896" s="13" t="str">
        <f t="shared" si="271"/>
        <v>n/a</v>
      </c>
      <c r="Q2896" s="11" t="str">
        <f t="shared" si="272"/>
        <v>theater</v>
      </c>
      <c r="R2896" s="11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2">
        <f t="shared" si="270"/>
        <v>5</v>
      </c>
      <c r="P2897" s="13">
        <f t="shared" si="271"/>
        <v>5.75</v>
      </c>
      <c r="Q2897" s="11" t="str">
        <f t="shared" si="272"/>
        <v>theater</v>
      </c>
      <c r="R2897" s="11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2">
        <f t="shared" si="270"/>
        <v>21</v>
      </c>
      <c r="P2898" s="13">
        <f t="shared" si="271"/>
        <v>52.083333333333336</v>
      </c>
      <c r="Q2898" s="11" t="str">
        <f t="shared" si="272"/>
        <v>theater</v>
      </c>
      <c r="R2898" s="11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2">
        <f t="shared" si="270"/>
        <v>5</v>
      </c>
      <c r="P2899" s="13">
        <f t="shared" si="271"/>
        <v>183.33333333333334</v>
      </c>
      <c r="Q2899" s="11" t="str">
        <f t="shared" si="272"/>
        <v>theater</v>
      </c>
      <c r="R2899" s="11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2">
        <f t="shared" si="270"/>
        <v>4</v>
      </c>
      <c r="P2900" s="13">
        <f t="shared" si="271"/>
        <v>26.333333333333332</v>
      </c>
      <c r="Q2900" s="11" t="str">
        <f t="shared" si="272"/>
        <v>theater</v>
      </c>
      <c r="R2900" s="11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2">
        <f t="shared" si="270"/>
        <v>0</v>
      </c>
      <c r="P2901" s="13" t="str">
        <f t="shared" si="271"/>
        <v>n/a</v>
      </c>
      <c r="Q2901" s="11" t="str">
        <f t="shared" si="272"/>
        <v>theater</v>
      </c>
      <c r="R2901" s="1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2">
        <f t="shared" si="270"/>
        <v>62</v>
      </c>
      <c r="P2902" s="13">
        <f t="shared" si="271"/>
        <v>486.42857142857144</v>
      </c>
      <c r="Q2902" s="11" t="str">
        <f t="shared" si="272"/>
        <v>theater</v>
      </c>
      <c r="R2902" s="11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2">
        <f t="shared" si="270"/>
        <v>1</v>
      </c>
      <c r="P2903" s="13">
        <f t="shared" si="271"/>
        <v>3</v>
      </c>
      <c r="Q2903" s="11" t="str">
        <f t="shared" si="272"/>
        <v>theater</v>
      </c>
      <c r="R2903" s="11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2">
        <f t="shared" si="270"/>
        <v>0</v>
      </c>
      <c r="P2904" s="13">
        <f t="shared" si="271"/>
        <v>25</v>
      </c>
      <c r="Q2904" s="11" t="str">
        <f t="shared" si="272"/>
        <v>theater</v>
      </c>
      <c r="R2904" s="11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2">
        <f t="shared" si="270"/>
        <v>1</v>
      </c>
      <c r="P2905" s="13">
        <f t="shared" si="271"/>
        <v>9.75</v>
      </c>
      <c r="Q2905" s="11" t="str">
        <f t="shared" si="272"/>
        <v>theater</v>
      </c>
      <c r="R2905" s="11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2">
        <f t="shared" si="270"/>
        <v>5</v>
      </c>
      <c r="P2906" s="13">
        <f t="shared" si="271"/>
        <v>18.75</v>
      </c>
      <c r="Q2906" s="11" t="str">
        <f t="shared" si="272"/>
        <v>theater</v>
      </c>
      <c r="R2906" s="11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2">
        <f t="shared" si="270"/>
        <v>18</v>
      </c>
      <c r="P2907" s="13">
        <f t="shared" si="271"/>
        <v>36.588235294117645</v>
      </c>
      <c r="Q2907" s="11" t="str">
        <f t="shared" si="272"/>
        <v>theater</v>
      </c>
      <c r="R2907" s="11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2">
        <f t="shared" si="270"/>
        <v>9</v>
      </c>
      <c r="P2908" s="13">
        <f t="shared" si="271"/>
        <v>80.714285714285708</v>
      </c>
      <c r="Q2908" s="11" t="str">
        <f t="shared" si="272"/>
        <v>theater</v>
      </c>
      <c r="R2908" s="11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2">
        <f t="shared" si="270"/>
        <v>0</v>
      </c>
      <c r="P2909" s="13">
        <f t="shared" si="271"/>
        <v>1</v>
      </c>
      <c r="Q2909" s="11" t="str">
        <f t="shared" si="272"/>
        <v>theater</v>
      </c>
      <c r="R2909" s="11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2">
        <f t="shared" si="270"/>
        <v>3</v>
      </c>
      <c r="P2910" s="13">
        <f t="shared" si="271"/>
        <v>52.8</v>
      </c>
      <c r="Q2910" s="11" t="str">
        <f t="shared" si="272"/>
        <v>theater</v>
      </c>
      <c r="R2910" s="11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2">
        <f t="shared" si="270"/>
        <v>0</v>
      </c>
      <c r="P2911" s="13">
        <f t="shared" si="271"/>
        <v>20</v>
      </c>
      <c r="Q2911" s="11" t="str">
        <f t="shared" si="272"/>
        <v>theater</v>
      </c>
      <c r="R2911" s="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2">
        <f t="shared" si="270"/>
        <v>0</v>
      </c>
      <c r="P2912" s="13">
        <f t="shared" si="271"/>
        <v>1</v>
      </c>
      <c r="Q2912" s="11" t="str">
        <f t="shared" si="272"/>
        <v>theater</v>
      </c>
      <c r="R2912" s="11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2">
        <f t="shared" si="270"/>
        <v>37</v>
      </c>
      <c r="P2913" s="13">
        <f t="shared" si="271"/>
        <v>46.928571428571431</v>
      </c>
      <c r="Q2913" s="11" t="str">
        <f t="shared" si="272"/>
        <v>theater</v>
      </c>
      <c r="R2913" s="11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2">
        <f t="shared" si="270"/>
        <v>14</v>
      </c>
      <c r="P2914" s="13">
        <f t="shared" si="271"/>
        <v>78.07692307692308</v>
      </c>
      <c r="Q2914" s="11" t="str">
        <f t="shared" si="272"/>
        <v>theater</v>
      </c>
      <c r="R2914" s="11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2">
        <f t="shared" si="270"/>
        <v>0</v>
      </c>
      <c r="P2915" s="13">
        <f t="shared" si="271"/>
        <v>1</v>
      </c>
      <c r="Q2915" s="11" t="str">
        <f t="shared" si="272"/>
        <v>theater</v>
      </c>
      <c r="R2915" s="11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2">
        <f t="shared" si="270"/>
        <v>0</v>
      </c>
      <c r="P2916" s="13">
        <f t="shared" si="271"/>
        <v>1</v>
      </c>
      <c r="Q2916" s="11" t="str">
        <f t="shared" si="272"/>
        <v>theater</v>
      </c>
      <c r="R2916" s="11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2">
        <f t="shared" si="270"/>
        <v>61</v>
      </c>
      <c r="P2917" s="13">
        <f t="shared" si="271"/>
        <v>203.66666666666666</v>
      </c>
      <c r="Q2917" s="11" t="str">
        <f t="shared" si="272"/>
        <v>theater</v>
      </c>
      <c r="R2917" s="11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2">
        <f t="shared" si="270"/>
        <v>8</v>
      </c>
      <c r="P2918" s="13">
        <f t="shared" si="271"/>
        <v>20.714285714285715</v>
      </c>
      <c r="Q2918" s="11" t="str">
        <f t="shared" si="272"/>
        <v>theater</v>
      </c>
      <c r="R2918" s="11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2">
        <f t="shared" si="270"/>
        <v>22</v>
      </c>
      <c r="P2919" s="13">
        <f t="shared" si="271"/>
        <v>48.555555555555557</v>
      </c>
      <c r="Q2919" s="11" t="str">
        <f t="shared" si="272"/>
        <v>theater</v>
      </c>
      <c r="R2919" s="11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2">
        <f t="shared" si="270"/>
        <v>27</v>
      </c>
      <c r="P2920" s="13">
        <f t="shared" si="271"/>
        <v>68.099999999999994</v>
      </c>
      <c r="Q2920" s="11" t="str">
        <f t="shared" si="272"/>
        <v>theater</v>
      </c>
      <c r="R2920" s="11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2">
        <f t="shared" si="270"/>
        <v>9</v>
      </c>
      <c r="P2921" s="13">
        <f t="shared" si="271"/>
        <v>8.5</v>
      </c>
      <c r="Q2921" s="11" t="str">
        <f t="shared" si="272"/>
        <v>theater</v>
      </c>
      <c r="R2921" s="1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2">
        <f t="shared" si="270"/>
        <v>27</v>
      </c>
      <c r="P2922" s="13">
        <f t="shared" si="271"/>
        <v>51.615384615384613</v>
      </c>
      <c r="Q2922" s="11" t="str">
        <f t="shared" si="272"/>
        <v>theater</v>
      </c>
      <c r="R2922" s="11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2">
        <f t="shared" si="270"/>
        <v>129</v>
      </c>
      <c r="P2923" s="13">
        <f t="shared" si="271"/>
        <v>43</v>
      </c>
      <c r="Q2923" s="11" t="str">
        <f t="shared" si="272"/>
        <v>theater</v>
      </c>
      <c r="R2923" s="11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2">
        <f t="shared" si="270"/>
        <v>100</v>
      </c>
      <c r="P2924" s="13">
        <f t="shared" si="271"/>
        <v>83.333333333333329</v>
      </c>
      <c r="Q2924" s="11" t="str">
        <f t="shared" si="272"/>
        <v>theater</v>
      </c>
      <c r="R2924" s="11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2">
        <f t="shared" si="270"/>
        <v>100</v>
      </c>
      <c r="P2925" s="13">
        <f t="shared" si="271"/>
        <v>30</v>
      </c>
      <c r="Q2925" s="11" t="str">
        <f t="shared" si="272"/>
        <v>theater</v>
      </c>
      <c r="R2925" s="11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2">
        <f t="shared" si="270"/>
        <v>103</v>
      </c>
      <c r="P2926" s="13">
        <f t="shared" si="271"/>
        <v>175.51020408163265</v>
      </c>
      <c r="Q2926" s="11" t="str">
        <f t="shared" si="272"/>
        <v>theater</v>
      </c>
      <c r="R2926" s="11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2">
        <f t="shared" si="270"/>
        <v>102</v>
      </c>
      <c r="P2927" s="13">
        <f t="shared" si="271"/>
        <v>231.66175879396985</v>
      </c>
      <c r="Q2927" s="11" t="str">
        <f t="shared" si="272"/>
        <v>theater</v>
      </c>
      <c r="R2927" s="11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2">
        <f t="shared" si="270"/>
        <v>125</v>
      </c>
      <c r="P2928" s="13">
        <f t="shared" si="271"/>
        <v>75</v>
      </c>
      <c r="Q2928" s="11" t="str">
        <f t="shared" si="272"/>
        <v>theater</v>
      </c>
      <c r="R2928" s="11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2">
        <f t="shared" si="270"/>
        <v>131</v>
      </c>
      <c r="P2929" s="13">
        <f t="shared" si="271"/>
        <v>112.14285714285714</v>
      </c>
      <c r="Q2929" s="11" t="str">
        <f t="shared" si="272"/>
        <v>theater</v>
      </c>
      <c r="R2929" s="11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2">
        <f t="shared" si="270"/>
        <v>100</v>
      </c>
      <c r="P2930" s="13">
        <f t="shared" si="271"/>
        <v>41.666666666666664</v>
      </c>
      <c r="Q2930" s="11" t="str">
        <f t="shared" si="272"/>
        <v>theater</v>
      </c>
      <c r="R2930" s="11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2">
        <f t="shared" si="270"/>
        <v>102</v>
      </c>
      <c r="P2931" s="13">
        <f t="shared" si="271"/>
        <v>255.17343750000001</v>
      </c>
      <c r="Q2931" s="11" t="str">
        <f t="shared" si="272"/>
        <v>theater</v>
      </c>
      <c r="R2931" s="1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2">
        <f t="shared" si="270"/>
        <v>101</v>
      </c>
      <c r="P2932" s="13">
        <f t="shared" si="271"/>
        <v>162.7741935483871</v>
      </c>
      <c r="Q2932" s="11" t="str">
        <f t="shared" si="272"/>
        <v>theater</v>
      </c>
      <c r="R2932" s="11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2">
        <f t="shared" si="270"/>
        <v>106</v>
      </c>
      <c r="P2933" s="13">
        <f t="shared" si="271"/>
        <v>88.333333333333329</v>
      </c>
      <c r="Q2933" s="11" t="str">
        <f t="shared" si="272"/>
        <v>theater</v>
      </c>
      <c r="R2933" s="11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2">
        <f t="shared" si="270"/>
        <v>105</v>
      </c>
      <c r="P2934" s="13">
        <f t="shared" si="271"/>
        <v>85.736842105263165</v>
      </c>
      <c r="Q2934" s="11" t="str">
        <f t="shared" si="272"/>
        <v>theater</v>
      </c>
      <c r="R2934" s="11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2">
        <f t="shared" si="270"/>
        <v>103</v>
      </c>
      <c r="P2935" s="13">
        <f t="shared" si="271"/>
        <v>47.574074074074076</v>
      </c>
      <c r="Q2935" s="11" t="str">
        <f t="shared" si="272"/>
        <v>theater</v>
      </c>
      <c r="R2935" s="11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2">
        <f t="shared" si="270"/>
        <v>108</v>
      </c>
      <c r="P2936" s="13">
        <f t="shared" si="271"/>
        <v>72.972972972972968</v>
      </c>
      <c r="Q2936" s="11" t="str">
        <f t="shared" si="272"/>
        <v>theater</v>
      </c>
      <c r="R2936" s="11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2">
        <f t="shared" si="270"/>
        <v>101</v>
      </c>
      <c r="P2937" s="13">
        <f t="shared" si="271"/>
        <v>90.538461538461533</v>
      </c>
      <c r="Q2937" s="11" t="str">
        <f t="shared" si="272"/>
        <v>theater</v>
      </c>
      <c r="R2937" s="11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2">
        <f t="shared" si="270"/>
        <v>128</v>
      </c>
      <c r="P2938" s="13">
        <f t="shared" si="271"/>
        <v>37.647058823529413</v>
      </c>
      <c r="Q2938" s="11" t="str">
        <f t="shared" si="272"/>
        <v>theater</v>
      </c>
      <c r="R2938" s="11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2">
        <f t="shared" si="270"/>
        <v>133</v>
      </c>
      <c r="P2939" s="13">
        <f t="shared" si="271"/>
        <v>36.363636363636367</v>
      </c>
      <c r="Q2939" s="11" t="str">
        <f t="shared" si="272"/>
        <v>theater</v>
      </c>
      <c r="R2939" s="11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2">
        <f t="shared" si="270"/>
        <v>101</v>
      </c>
      <c r="P2940" s="13">
        <f t="shared" si="271"/>
        <v>126.71875</v>
      </c>
      <c r="Q2940" s="11" t="str">
        <f t="shared" si="272"/>
        <v>theater</v>
      </c>
      <c r="R2940" s="11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2">
        <f t="shared" si="270"/>
        <v>103</v>
      </c>
      <c r="P2941" s="13">
        <f t="shared" si="271"/>
        <v>329.2</v>
      </c>
      <c r="Q2941" s="11" t="str">
        <f t="shared" si="272"/>
        <v>theater</v>
      </c>
      <c r="R2941" s="1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2">
        <f t="shared" si="270"/>
        <v>107</v>
      </c>
      <c r="P2942" s="13">
        <f t="shared" si="271"/>
        <v>81.242424242424249</v>
      </c>
      <c r="Q2942" s="11" t="str">
        <f t="shared" si="272"/>
        <v>theater</v>
      </c>
      <c r="R2942" s="11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2">
        <f t="shared" si="270"/>
        <v>0</v>
      </c>
      <c r="P2943" s="13">
        <f t="shared" si="271"/>
        <v>1</v>
      </c>
      <c r="Q2943" s="11" t="str">
        <f t="shared" si="272"/>
        <v>theater</v>
      </c>
      <c r="R2943" s="11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2">
        <f t="shared" si="270"/>
        <v>20</v>
      </c>
      <c r="P2944" s="13">
        <f t="shared" si="271"/>
        <v>202.22772277227722</v>
      </c>
      <c r="Q2944" s="11" t="str">
        <f t="shared" si="272"/>
        <v>theater</v>
      </c>
      <c r="R2944" s="11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2">
        <f t="shared" si="270"/>
        <v>0</v>
      </c>
      <c r="P2945" s="13" t="str">
        <f t="shared" si="271"/>
        <v>n/a</v>
      </c>
      <c r="Q2945" s="11" t="str">
        <f t="shared" si="272"/>
        <v>theater</v>
      </c>
      <c r="R2945" s="11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2">
        <f t="shared" si="270"/>
        <v>1</v>
      </c>
      <c r="P2946" s="13">
        <f t="shared" si="271"/>
        <v>100</v>
      </c>
      <c r="Q2946" s="11" t="str">
        <f t="shared" si="272"/>
        <v>theater</v>
      </c>
      <c r="R2946" s="11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2">
        <f t="shared" ref="O2947:O3010" si="276">ROUND((E:E/D:D)*100,0)</f>
        <v>0</v>
      </c>
      <c r="P2947" s="13" t="str">
        <f t="shared" ref="P2947:P3010" si="277">IF(L2947&lt;&gt;0,E2947/L2947,"n/a")</f>
        <v>n/a</v>
      </c>
      <c r="Q2947" s="11" t="str">
        <f t="shared" ref="Q2947:Q3010" si="278">LEFT(N2947,SEARCH("/",N2947,1)-1)</f>
        <v>theater</v>
      </c>
      <c r="R2947" s="11" t="str">
        <f t="shared" ref="R2947:R3010" si="279">RIGHT(N2947,LEN(N2947)-SEARCH("/",N2947))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2">
        <f t="shared" si="276"/>
        <v>0</v>
      </c>
      <c r="P2948" s="13">
        <f t="shared" si="277"/>
        <v>1</v>
      </c>
      <c r="Q2948" s="11" t="str">
        <f t="shared" si="278"/>
        <v>theater</v>
      </c>
      <c r="R2948" s="11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2">
        <f t="shared" si="276"/>
        <v>4</v>
      </c>
      <c r="P2949" s="13">
        <f t="shared" si="277"/>
        <v>82.461538461538467</v>
      </c>
      <c r="Q2949" s="11" t="str">
        <f t="shared" si="278"/>
        <v>theater</v>
      </c>
      <c r="R2949" s="11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2">
        <f t="shared" si="276"/>
        <v>0</v>
      </c>
      <c r="P2950" s="13">
        <f t="shared" si="277"/>
        <v>2.6666666666666665</v>
      </c>
      <c r="Q2950" s="11" t="str">
        <f t="shared" si="278"/>
        <v>theater</v>
      </c>
      <c r="R2950" s="11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2">
        <f t="shared" si="276"/>
        <v>3</v>
      </c>
      <c r="P2951" s="13">
        <f t="shared" si="277"/>
        <v>12.5</v>
      </c>
      <c r="Q2951" s="11" t="str">
        <f t="shared" si="278"/>
        <v>theater</v>
      </c>
      <c r="R2951" s="1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2">
        <f t="shared" si="276"/>
        <v>0</v>
      </c>
      <c r="P2952" s="13" t="str">
        <f t="shared" si="277"/>
        <v>n/a</v>
      </c>
      <c r="Q2952" s="11" t="str">
        <f t="shared" si="278"/>
        <v>theater</v>
      </c>
      <c r="R2952" s="11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2">
        <f t="shared" si="276"/>
        <v>2</v>
      </c>
      <c r="P2953" s="13">
        <f t="shared" si="277"/>
        <v>18.896551724137932</v>
      </c>
      <c r="Q2953" s="11" t="str">
        <f t="shared" si="278"/>
        <v>theater</v>
      </c>
      <c r="R2953" s="11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2">
        <f t="shared" si="276"/>
        <v>8</v>
      </c>
      <c r="P2954" s="13">
        <f t="shared" si="277"/>
        <v>200.625</v>
      </c>
      <c r="Q2954" s="11" t="str">
        <f t="shared" si="278"/>
        <v>theater</v>
      </c>
      <c r="R2954" s="11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2">
        <f t="shared" si="276"/>
        <v>0</v>
      </c>
      <c r="P2955" s="13">
        <f t="shared" si="277"/>
        <v>201.66666666666666</v>
      </c>
      <c r="Q2955" s="11" t="str">
        <f t="shared" si="278"/>
        <v>theater</v>
      </c>
      <c r="R2955" s="11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2">
        <f t="shared" si="276"/>
        <v>0</v>
      </c>
      <c r="P2956" s="13" t="str">
        <f t="shared" si="277"/>
        <v>n/a</v>
      </c>
      <c r="Q2956" s="11" t="str">
        <f t="shared" si="278"/>
        <v>theater</v>
      </c>
      <c r="R2956" s="11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2">
        <f t="shared" si="276"/>
        <v>60</v>
      </c>
      <c r="P2957" s="13">
        <f t="shared" si="277"/>
        <v>65</v>
      </c>
      <c r="Q2957" s="11" t="str">
        <f t="shared" si="278"/>
        <v>theater</v>
      </c>
      <c r="R2957" s="11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2">
        <f t="shared" si="276"/>
        <v>17</v>
      </c>
      <c r="P2958" s="13">
        <f t="shared" si="277"/>
        <v>66.099999999999994</v>
      </c>
      <c r="Q2958" s="11" t="str">
        <f t="shared" si="278"/>
        <v>theater</v>
      </c>
      <c r="R2958" s="11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2">
        <f t="shared" si="276"/>
        <v>2</v>
      </c>
      <c r="P2959" s="13">
        <f t="shared" si="277"/>
        <v>93.333333333333329</v>
      </c>
      <c r="Q2959" s="11" t="str">
        <f t="shared" si="278"/>
        <v>theater</v>
      </c>
      <c r="R2959" s="11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2">
        <f t="shared" si="276"/>
        <v>0</v>
      </c>
      <c r="P2960" s="13" t="str">
        <f t="shared" si="277"/>
        <v>n/a</v>
      </c>
      <c r="Q2960" s="11" t="str">
        <f t="shared" si="278"/>
        <v>theater</v>
      </c>
      <c r="R2960" s="11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2">
        <f t="shared" si="276"/>
        <v>0</v>
      </c>
      <c r="P2961" s="13" t="str">
        <f t="shared" si="277"/>
        <v>n/a</v>
      </c>
      <c r="Q2961" s="11" t="str">
        <f t="shared" si="278"/>
        <v>theater</v>
      </c>
      <c r="R2961" s="1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2">
        <f t="shared" si="276"/>
        <v>0</v>
      </c>
      <c r="P2962" s="13" t="str">
        <f t="shared" si="277"/>
        <v>n/a</v>
      </c>
      <c r="Q2962" s="11" t="str">
        <f t="shared" si="278"/>
        <v>theater</v>
      </c>
      <c r="R2962" s="11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2">
        <f t="shared" si="276"/>
        <v>110</v>
      </c>
      <c r="P2963" s="13">
        <f t="shared" si="277"/>
        <v>50.75</v>
      </c>
      <c r="Q2963" s="11" t="str">
        <f t="shared" si="278"/>
        <v>theater</v>
      </c>
      <c r="R2963" s="11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2">
        <f t="shared" si="276"/>
        <v>122</v>
      </c>
      <c r="P2964" s="13">
        <f t="shared" si="277"/>
        <v>60.9</v>
      </c>
      <c r="Q2964" s="11" t="str">
        <f t="shared" si="278"/>
        <v>theater</v>
      </c>
      <c r="R2964" s="11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2">
        <f t="shared" si="276"/>
        <v>107</v>
      </c>
      <c r="P2965" s="13">
        <f t="shared" si="277"/>
        <v>109.03061224489795</v>
      </c>
      <c r="Q2965" s="11" t="str">
        <f t="shared" si="278"/>
        <v>theater</v>
      </c>
      <c r="R2965" s="11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2">
        <f t="shared" si="276"/>
        <v>101</v>
      </c>
      <c r="P2966" s="13">
        <f t="shared" si="277"/>
        <v>25.692295918367346</v>
      </c>
      <c r="Q2966" s="11" t="str">
        <f t="shared" si="278"/>
        <v>theater</v>
      </c>
      <c r="R2966" s="11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2">
        <f t="shared" si="276"/>
        <v>109</v>
      </c>
      <c r="P2967" s="13">
        <f t="shared" si="277"/>
        <v>41.92307692307692</v>
      </c>
      <c r="Q2967" s="11" t="str">
        <f t="shared" si="278"/>
        <v>theater</v>
      </c>
      <c r="R2967" s="11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2">
        <f t="shared" si="276"/>
        <v>114</v>
      </c>
      <c r="P2968" s="13">
        <f t="shared" si="277"/>
        <v>88.7734375</v>
      </c>
      <c r="Q2968" s="11" t="str">
        <f t="shared" si="278"/>
        <v>theater</v>
      </c>
      <c r="R2968" s="11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2">
        <f t="shared" si="276"/>
        <v>114</v>
      </c>
      <c r="P2969" s="13">
        <f t="shared" si="277"/>
        <v>80.225352112676063</v>
      </c>
      <c r="Q2969" s="11" t="str">
        <f t="shared" si="278"/>
        <v>theater</v>
      </c>
      <c r="R2969" s="11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2">
        <f t="shared" si="276"/>
        <v>106</v>
      </c>
      <c r="P2970" s="13">
        <f t="shared" si="277"/>
        <v>78.936170212765958</v>
      </c>
      <c r="Q2970" s="11" t="str">
        <f t="shared" si="278"/>
        <v>theater</v>
      </c>
      <c r="R2970" s="11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2">
        <f t="shared" si="276"/>
        <v>163</v>
      </c>
      <c r="P2971" s="13">
        <f t="shared" si="277"/>
        <v>95.588235294117652</v>
      </c>
      <c r="Q2971" s="11" t="str">
        <f t="shared" si="278"/>
        <v>theater</v>
      </c>
      <c r="R2971" s="1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2">
        <f t="shared" si="276"/>
        <v>106</v>
      </c>
      <c r="P2972" s="13">
        <f t="shared" si="277"/>
        <v>69.890109890109883</v>
      </c>
      <c r="Q2972" s="11" t="str">
        <f t="shared" si="278"/>
        <v>theater</v>
      </c>
      <c r="R2972" s="11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2">
        <f t="shared" si="276"/>
        <v>100</v>
      </c>
      <c r="P2973" s="13">
        <f t="shared" si="277"/>
        <v>74.534883720930239</v>
      </c>
      <c r="Q2973" s="11" t="str">
        <f t="shared" si="278"/>
        <v>theater</v>
      </c>
      <c r="R2973" s="11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2">
        <f t="shared" si="276"/>
        <v>105</v>
      </c>
      <c r="P2974" s="13">
        <f t="shared" si="277"/>
        <v>123.94117647058823</v>
      </c>
      <c r="Q2974" s="11" t="str">
        <f t="shared" si="278"/>
        <v>theater</v>
      </c>
      <c r="R2974" s="11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2">
        <f t="shared" si="276"/>
        <v>175</v>
      </c>
      <c r="P2975" s="13">
        <f t="shared" si="277"/>
        <v>264.84848484848487</v>
      </c>
      <c r="Q2975" s="11" t="str">
        <f t="shared" si="278"/>
        <v>theater</v>
      </c>
      <c r="R2975" s="11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2">
        <f t="shared" si="276"/>
        <v>102</v>
      </c>
      <c r="P2976" s="13">
        <f t="shared" si="277"/>
        <v>58.620689655172413</v>
      </c>
      <c r="Q2976" s="11" t="str">
        <f t="shared" si="278"/>
        <v>theater</v>
      </c>
      <c r="R2976" s="11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2">
        <f t="shared" si="276"/>
        <v>100</v>
      </c>
      <c r="P2977" s="13">
        <f t="shared" si="277"/>
        <v>70.884955752212392</v>
      </c>
      <c r="Q2977" s="11" t="str">
        <f t="shared" si="278"/>
        <v>theater</v>
      </c>
      <c r="R2977" s="11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2">
        <f t="shared" si="276"/>
        <v>171</v>
      </c>
      <c r="P2978" s="13">
        <f t="shared" si="277"/>
        <v>8.5714285714285712</v>
      </c>
      <c r="Q2978" s="11" t="str">
        <f t="shared" si="278"/>
        <v>theater</v>
      </c>
      <c r="R2978" s="11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2">
        <f t="shared" si="276"/>
        <v>114</v>
      </c>
      <c r="P2979" s="13">
        <f t="shared" si="277"/>
        <v>113.56666666666666</v>
      </c>
      <c r="Q2979" s="11" t="str">
        <f t="shared" si="278"/>
        <v>theater</v>
      </c>
      <c r="R2979" s="11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2">
        <f t="shared" si="276"/>
        <v>129</v>
      </c>
      <c r="P2980" s="13">
        <f t="shared" si="277"/>
        <v>60.6875</v>
      </c>
      <c r="Q2980" s="11" t="str">
        <f t="shared" si="278"/>
        <v>theater</v>
      </c>
      <c r="R2980" s="11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2">
        <f t="shared" si="276"/>
        <v>101</v>
      </c>
      <c r="P2981" s="13">
        <f t="shared" si="277"/>
        <v>110.21739130434783</v>
      </c>
      <c r="Q2981" s="11" t="str">
        <f t="shared" si="278"/>
        <v>theater</v>
      </c>
      <c r="R2981" s="1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2">
        <f t="shared" si="276"/>
        <v>109</v>
      </c>
      <c r="P2982" s="13">
        <f t="shared" si="277"/>
        <v>136.45833333333334</v>
      </c>
      <c r="Q2982" s="11" t="str">
        <f t="shared" si="278"/>
        <v>theater</v>
      </c>
      <c r="R2982" s="11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2">
        <f t="shared" si="276"/>
        <v>129</v>
      </c>
      <c r="P2983" s="13">
        <f t="shared" si="277"/>
        <v>53.164948453608247</v>
      </c>
      <c r="Q2983" s="11" t="str">
        <f t="shared" si="278"/>
        <v>theater</v>
      </c>
      <c r="R2983" s="11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2">
        <f t="shared" si="276"/>
        <v>102</v>
      </c>
      <c r="P2984" s="13">
        <f t="shared" si="277"/>
        <v>86.491525423728817</v>
      </c>
      <c r="Q2984" s="11" t="str">
        <f t="shared" si="278"/>
        <v>theater</v>
      </c>
      <c r="R2984" s="11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2">
        <f t="shared" si="276"/>
        <v>147</v>
      </c>
      <c r="P2985" s="13">
        <f t="shared" si="277"/>
        <v>155.23827397260274</v>
      </c>
      <c r="Q2985" s="11" t="str">
        <f t="shared" si="278"/>
        <v>theater</v>
      </c>
      <c r="R2985" s="11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2">
        <f t="shared" si="276"/>
        <v>100</v>
      </c>
      <c r="P2986" s="13">
        <f t="shared" si="277"/>
        <v>115.08256880733946</v>
      </c>
      <c r="Q2986" s="11" t="str">
        <f t="shared" si="278"/>
        <v>theater</v>
      </c>
      <c r="R2986" s="11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2">
        <f t="shared" si="276"/>
        <v>122</v>
      </c>
      <c r="P2987" s="13">
        <f t="shared" si="277"/>
        <v>109.5945945945946</v>
      </c>
      <c r="Q2987" s="11" t="str">
        <f t="shared" si="278"/>
        <v>theater</v>
      </c>
      <c r="R2987" s="11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2">
        <f t="shared" si="276"/>
        <v>106</v>
      </c>
      <c r="P2988" s="13">
        <f t="shared" si="277"/>
        <v>45.214285714285715</v>
      </c>
      <c r="Q2988" s="11" t="str">
        <f t="shared" si="278"/>
        <v>theater</v>
      </c>
      <c r="R2988" s="11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2">
        <f t="shared" si="276"/>
        <v>110</v>
      </c>
      <c r="P2989" s="13">
        <f t="shared" si="277"/>
        <v>104.15169811320754</v>
      </c>
      <c r="Q2989" s="11" t="str">
        <f t="shared" si="278"/>
        <v>theater</v>
      </c>
      <c r="R2989" s="11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2">
        <f t="shared" si="276"/>
        <v>100</v>
      </c>
      <c r="P2990" s="13">
        <f t="shared" si="277"/>
        <v>35.714285714285715</v>
      </c>
      <c r="Q2990" s="11" t="str">
        <f t="shared" si="278"/>
        <v>theater</v>
      </c>
      <c r="R2990" s="11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2">
        <f t="shared" si="276"/>
        <v>177</v>
      </c>
      <c r="P2991" s="13">
        <f t="shared" si="277"/>
        <v>96.997252747252745</v>
      </c>
      <c r="Q2991" s="11" t="str">
        <f t="shared" si="278"/>
        <v>theater</v>
      </c>
      <c r="R2991" s="1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2">
        <f t="shared" si="276"/>
        <v>100</v>
      </c>
      <c r="P2992" s="13">
        <f t="shared" si="277"/>
        <v>370.37037037037038</v>
      </c>
      <c r="Q2992" s="11" t="str">
        <f t="shared" si="278"/>
        <v>theater</v>
      </c>
      <c r="R2992" s="11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2">
        <f t="shared" si="276"/>
        <v>103</v>
      </c>
      <c r="P2993" s="13">
        <f t="shared" si="277"/>
        <v>94.408602150537632</v>
      </c>
      <c r="Q2993" s="11" t="str">
        <f t="shared" si="278"/>
        <v>theater</v>
      </c>
      <c r="R2993" s="11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2">
        <f t="shared" si="276"/>
        <v>105</v>
      </c>
      <c r="P2994" s="13">
        <f t="shared" si="277"/>
        <v>48.984375</v>
      </c>
      <c r="Q2994" s="11" t="str">
        <f t="shared" si="278"/>
        <v>theater</v>
      </c>
      <c r="R2994" s="11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2">
        <f t="shared" si="276"/>
        <v>100</v>
      </c>
      <c r="P2995" s="13">
        <f t="shared" si="277"/>
        <v>45.590909090909093</v>
      </c>
      <c r="Q2995" s="11" t="str">
        <f t="shared" si="278"/>
        <v>theater</v>
      </c>
      <c r="R2995" s="11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2">
        <f t="shared" si="276"/>
        <v>458</v>
      </c>
      <c r="P2996" s="13">
        <f t="shared" si="277"/>
        <v>23.275254237288134</v>
      </c>
      <c r="Q2996" s="11" t="str">
        <f t="shared" si="278"/>
        <v>theater</v>
      </c>
      <c r="R2996" s="11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2">
        <f t="shared" si="276"/>
        <v>105</v>
      </c>
      <c r="P2997" s="13">
        <f t="shared" si="277"/>
        <v>63.2289156626506</v>
      </c>
      <c r="Q2997" s="11" t="str">
        <f t="shared" si="278"/>
        <v>theater</v>
      </c>
      <c r="R2997" s="11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2">
        <f t="shared" si="276"/>
        <v>172</v>
      </c>
      <c r="P2998" s="13">
        <f t="shared" si="277"/>
        <v>153.5204081632653</v>
      </c>
      <c r="Q2998" s="11" t="str">
        <f t="shared" si="278"/>
        <v>theater</v>
      </c>
      <c r="R2998" s="11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2">
        <f t="shared" si="276"/>
        <v>104</v>
      </c>
      <c r="P2999" s="13">
        <f t="shared" si="277"/>
        <v>90.2</v>
      </c>
      <c r="Q2999" s="11" t="str">
        <f t="shared" si="278"/>
        <v>theater</v>
      </c>
      <c r="R2999" s="11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2">
        <f t="shared" si="276"/>
        <v>103</v>
      </c>
      <c r="P3000" s="13">
        <f t="shared" si="277"/>
        <v>118.97113163972287</v>
      </c>
      <c r="Q3000" s="11" t="str">
        <f t="shared" si="278"/>
        <v>theater</v>
      </c>
      <c r="R3000" s="11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2">
        <f t="shared" si="276"/>
        <v>119</v>
      </c>
      <c r="P3001" s="13">
        <f t="shared" si="277"/>
        <v>80.25</v>
      </c>
      <c r="Q3001" s="11" t="str">
        <f t="shared" si="278"/>
        <v>theater</v>
      </c>
      <c r="R3001" s="1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2">
        <f t="shared" si="276"/>
        <v>100</v>
      </c>
      <c r="P3002" s="13">
        <f t="shared" si="277"/>
        <v>62.5</v>
      </c>
      <c r="Q3002" s="11" t="str">
        <f t="shared" si="278"/>
        <v>theater</v>
      </c>
      <c r="R3002" s="11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2">
        <f t="shared" si="276"/>
        <v>319</v>
      </c>
      <c r="P3003" s="13">
        <f t="shared" si="277"/>
        <v>131.37719999999999</v>
      </c>
      <c r="Q3003" s="11" t="str">
        <f t="shared" si="278"/>
        <v>theater</v>
      </c>
      <c r="R3003" s="11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2">
        <f t="shared" si="276"/>
        <v>109</v>
      </c>
      <c r="P3004" s="13">
        <f t="shared" si="277"/>
        <v>73.032980769230775</v>
      </c>
      <c r="Q3004" s="11" t="str">
        <f t="shared" si="278"/>
        <v>theater</v>
      </c>
      <c r="R3004" s="11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2">
        <f t="shared" si="276"/>
        <v>101</v>
      </c>
      <c r="P3005" s="13">
        <f t="shared" si="277"/>
        <v>178.52941176470588</v>
      </c>
      <c r="Q3005" s="11" t="str">
        <f t="shared" si="278"/>
        <v>theater</v>
      </c>
      <c r="R3005" s="11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2">
        <f t="shared" si="276"/>
        <v>113</v>
      </c>
      <c r="P3006" s="13">
        <f t="shared" si="277"/>
        <v>162.90974729241879</v>
      </c>
      <c r="Q3006" s="11" t="str">
        <f t="shared" si="278"/>
        <v>theater</v>
      </c>
      <c r="R3006" s="11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2">
        <f t="shared" si="276"/>
        <v>120</v>
      </c>
      <c r="P3007" s="13">
        <f t="shared" si="277"/>
        <v>108.24237288135593</v>
      </c>
      <c r="Q3007" s="11" t="str">
        <f t="shared" si="278"/>
        <v>theater</v>
      </c>
      <c r="R3007" s="11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2">
        <f t="shared" si="276"/>
        <v>108</v>
      </c>
      <c r="P3008" s="13">
        <f t="shared" si="277"/>
        <v>88.865979381443296</v>
      </c>
      <c r="Q3008" s="11" t="str">
        <f t="shared" si="278"/>
        <v>theater</v>
      </c>
      <c r="R3008" s="11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2">
        <f t="shared" si="276"/>
        <v>180</v>
      </c>
      <c r="P3009" s="13">
        <f t="shared" si="277"/>
        <v>54</v>
      </c>
      <c r="Q3009" s="11" t="str">
        <f t="shared" si="278"/>
        <v>theater</v>
      </c>
      <c r="R3009" s="11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2">
        <f t="shared" si="276"/>
        <v>101</v>
      </c>
      <c r="P3010" s="13">
        <f t="shared" si="277"/>
        <v>116.73076923076923</v>
      </c>
      <c r="Q3010" s="11" t="str">
        <f t="shared" si="278"/>
        <v>theater</v>
      </c>
      <c r="R3010" s="11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2">
        <f t="shared" ref="O3011:O3074" si="282">ROUND((E:E/D:D)*100,0)</f>
        <v>120</v>
      </c>
      <c r="P3011" s="13">
        <f t="shared" ref="P3011:P3074" si="283">IF(L3011&lt;&gt;0,E3011/L3011,"n/a")</f>
        <v>233.8984375</v>
      </c>
      <c r="Q3011" s="11" t="str">
        <f t="shared" ref="Q3011:Q3074" si="284">LEFT(N3011,SEARCH("/",N3011,1)-1)</f>
        <v>theater</v>
      </c>
      <c r="R3011" s="11" t="str">
        <f t="shared" ref="R3011:R3074" si="285">RIGHT(N3011,LEN(N3011)-SEARCH("/",N3011))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2">
        <f t="shared" si="282"/>
        <v>158</v>
      </c>
      <c r="P3012" s="13">
        <f t="shared" si="283"/>
        <v>158</v>
      </c>
      <c r="Q3012" s="11" t="str">
        <f t="shared" si="284"/>
        <v>theater</v>
      </c>
      <c r="R3012" s="11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2">
        <f t="shared" si="282"/>
        <v>124</v>
      </c>
      <c r="P3013" s="13">
        <f t="shared" si="283"/>
        <v>14.84</v>
      </c>
      <c r="Q3013" s="11" t="str">
        <f t="shared" si="284"/>
        <v>theater</v>
      </c>
      <c r="R3013" s="11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2">
        <f t="shared" si="282"/>
        <v>117</v>
      </c>
      <c r="P3014" s="13">
        <f t="shared" si="283"/>
        <v>85.181818181818187</v>
      </c>
      <c r="Q3014" s="11" t="str">
        <f t="shared" si="284"/>
        <v>theater</v>
      </c>
      <c r="R3014" s="11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2">
        <f t="shared" si="282"/>
        <v>157</v>
      </c>
      <c r="P3015" s="13">
        <f t="shared" si="283"/>
        <v>146.69158878504672</v>
      </c>
      <c r="Q3015" s="11" t="str">
        <f t="shared" si="284"/>
        <v>theater</v>
      </c>
      <c r="R3015" s="11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2">
        <f t="shared" si="282"/>
        <v>113</v>
      </c>
      <c r="P3016" s="13">
        <f t="shared" si="283"/>
        <v>50.764811490125673</v>
      </c>
      <c r="Q3016" s="11" t="str">
        <f t="shared" si="284"/>
        <v>theater</v>
      </c>
      <c r="R3016" s="11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2">
        <f t="shared" si="282"/>
        <v>103</v>
      </c>
      <c r="P3017" s="13">
        <f t="shared" si="283"/>
        <v>87.7</v>
      </c>
      <c r="Q3017" s="11" t="str">
        <f t="shared" si="284"/>
        <v>theater</v>
      </c>
      <c r="R3017" s="11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2">
        <f t="shared" si="282"/>
        <v>103</v>
      </c>
      <c r="P3018" s="13">
        <f t="shared" si="283"/>
        <v>242.27777777777777</v>
      </c>
      <c r="Q3018" s="11" t="str">
        <f t="shared" si="284"/>
        <v>theater</v>
      </c>
      <c r="R3018" s="11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2">
        <f t="shared" si="282"/>
        <v>106</v>
      </c>
      <c r="P3019" s="13">
        <f t="shared" si="283"/>
        <v>146.44654088050314</v>
      </c>
      <c r="Q3019" s="11" t="str">
        <f t="shared" si="284"/>
        <v>theater</v>
      </c>
      <c r="R3019" s="11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2">
        <f t="shared" si="282"/>
        <v>101</v>
      </c>
      <c r="P3020" s="13">
        <f t="shared" si="283"/>
        <v>103.17073170731707</v>
      </c>
      <c r="Q3020" s="11" t="str">
        <f t="shared" si="284"/>
        <v>theater</v>
      </c>
      <c r="R3020" s="11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2">
        <f t="shared" si="282"/>
        <v>121</v>
      </c>
      <c r="P3021" s="13">
        <f t="shared" si="283"/>
        <v>80.464601769911511</v>
      </c>
      <c r="Q3021" s="11" t="str">
        <f t="shared" si="284"/>
        <v>theater</v>
      </c>
      <c r="R3021" s="1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2">
        <f t="shared" si="282"/>
        <v>101</v>
      </c>
      <c r="P3022" s="13">
        <f t="shared" si="283"/>
        <v>234.66666666666666</v>
      </c>
      <c r="Q3022" s="11" t="str">
        <f t="shared" si="284"/>
        <v>theater</v>
      </c>
      <c r="R3022" s="11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2">
        <f t="shared" si="282"/>
        <v>116</v>
      </c>
      <c r="P3023" s="13">
        <f t="shared" si="283"/>
        <v>50.689320388349515</v>
      </c>
      <c r="Q3023" s="11" t="str">
        <f t="shared" si="284"/>
        <v>theater</v>
      </c>
      <c r="R3023" s="11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2">
        <f t="shared" si="282"/>
        <v>101</v>
      </c>
      <c r="P3024" s="13">
        <f t="shared" si="283"/>
        <v>162.70967741935485</v>
      </c>
      <c r="Q3024" s="11" t="str">
        <f t="shared" si="284"/>
        <v>theater</v>
      </c>
      <c r="R3024" s="11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2">
        <f t="shared" si="282"/>
        <v>103</v>
      </c>
      <c r="P3025" s="13">
        <f t="shared" si="283"/>
        <v>120.16666666666667</v>
      </c>
      <c r="Q3025" s="11" t="str">
        <f t="shared" si="284"/>
        <v>theater</v>
      </c>
      <c r="R3025" s="11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2">
        <f t="shared" si="282"/>
        <v>246</v>
      </c>
      <c r="P3026" s="13">
        <f t="shared" si="283"/>
        <v>67.697802197802204</v>
      </c>
      <c r="Q3026" s="11" t="str">
        <f t="shared" si="284"/>
        <v>theater</v>
      </c>
      <c r="R3026" s="11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2">
        <f t="shared" si="282"/>
        <v>302</v>
      </c>
      <c r="P3027" s="13">
        <f t="shared" si="283"/>
        <v>52.103448275862071</v>
      </c>
      <c r="Q3027" s="11" t="str">
        <f t="shared" si="284"/>
        <v>theater</v>
      </c>
      <c r="R3027" s="11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2">
        <f t="shared" si="282"/>
        <v>143</v>
      </c>
      <c r="P3028" s="13">
        <f t="shared" si="283"/>
        <v>51.6</v>
      </c>
      <c r="Q3028" s="11" t="str">
        <f t="shared" si="284"/>
        <v>theater</v>
      </c>
      <c r="R3028" s="11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2">
        <f t="shared" si="282"/>
        <v>131</v>
      </c>
      <c r="P3029" s="13">
        <f t="shared" si="283"/>
        <v>164.3</v>
      </c>
      <c r="Q3029" s="11" t="str">
        <f t="shared" si="284"/>
        <v>theater</v>
      </c>
      <c r="R3029" s="11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2">
        <f t="shared" si="282"/>
        <v>168</v>
      </c>
      <c r="P3030" s="13">
        <f t="shared" si="283"/>
        <v>84.858585858585855</v>
      </c>
      <c r="Q3030" s="11" t="str">
        <f t="shared" si="284"/>
        <v>theater</v>
      </c>
      <c r="R3030" s="11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2">
        <f t="shared" si="282"/>
        <v>110</v>
      </c>
      <c r="P3031" s="13">
        <f t="shared" si="283"/>
        <v>94.548850574712645</v>
      </c>
      <c r="Q3031" s="11" t="str">
        <f t="shared" si="284"/>
        <v>theater</v>
      </c>
      <c r="R3031" s="1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2">
        <f t="shared" si="282"/>
        <v>107</v>
      </c>
      <c r="P3032" s="13">
        <f t="shared" si="283"/>
        <v>45.536585365853661</v>
      </c>
      <c r="Q3032" s="11" t="str">
        <f t="shared" si="284"/>
        <v>theater</v>
      </c>
      <c r="R3032" s="11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2">
        <f t="shared" si="282"/>
        <v>100</v>
      </c>
      <c r="P3033" s="13">
        <f t="shared" si="283"/>
        <v>51.724137931034484</v>
      </c>
      <c r="Q3033" s="11" t="str">
        <f t="shared" si="284"/>
        <v>theater</v>
      </c>
      <c r="R3033" s="11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2">
        <f t="shared" si="282"/>
        <v>127</v>
      </c>
      <c r="P3034" s="13">
        <f t="shared" si="283"/>
        <v>50.88</v>
      </c>
      <c r="Q3034" s="11" t="str">
        <f t="shared" si="284"/>
        <v>theater</v>
      </c>
      <c r="R3034" s="11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2">
        <f t="shared" si="282"/>
        <v>147</v>
      </c>
      <c r="P3035" s="13">
        <f t="shared" si="283"/>
        <v>191.13043478260869</v>
      </c>
      <c r="Q3035" s="11" t="str">
        <f t="shared" si="284"/>
        <v>theater</v>
      </c>
      <c r="R3035" s="11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2">
        <f t="shared" si="282"/>
        <v>113</v>
      </c>
      <c r="P3036" s="13">
        <f t="shared" si="283"/>
        <v>89.314285714285717</v>
      </c>
      <c r="Q3036" s="11" t="str">
        <f t="shared" si="284"/>
        <v>theater</v>
      </c>
      <c r="R3036" s="11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2">
        <f t="shared" si="282"/>
        <v>109</v>
      </c>
      <c r="P3037" s="13">
        <f t="shared" si="283"/>
        <v>88.588631921824103</v>
      </c>
      <c r="Q3037" s="11" t="str">
        <f t="shared" si="284"/>
        <v>theater</v>
      </c>
      <c r="R3037" s="11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2">
        <f t="shared" si="282"/>
        <v>127</v>
      </c>
      <c r="P3038" s="13">
        <f t="shared" si="283"/>
        <v>96.300911854103347</v>
      </c>
      <c r="Q3038" s="11" t="str">
        <f t="shared" si="284"/>
        <v>theater</v>
      </c>
      <c r="R3038" s="11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2">
        <f t="shared" si="282"/>
        <v>213</v>
      </c>
      <c r="P3039" s="13">
        <f t="shared" si="283"/>
        <v>33.3125</v>
      </c>
      <c r="Q3039" s="11" t="str">
        <f t="shared" si="284"/>
        <v>theater</v>
      </c>
      <c r="R3039" s="11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2">
        <f t="shared" si="282"/>
        <v>101</v>
      </c>
      <c r="P3040" s="13">
        <f t="shared" si="283"/>
        <v>37.222222222222221</v>
      </c>
      <c r="Q3040" s="11" t="str">
        <f t="shared" si="284"/>
        <v>theater</v>
      </c>
      <c r="R3040" s="11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2">
        <f t="shared" si="282"/>
        <v>109</v>
      </c>
      <c r="P3041" s="13">
        <f t="shared" si="283"/>
        <v>92.130423728813554</v>
      </c>
      <c r="Q3041" s="11" t="str">
        <f t="shared" si="284"/>
        <v>theater</v>
      </c>
      <c r="R3041" s="1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2">
        <f t="shared" si="282"/>
        <v>108</v>
      </c>
      <c r="P3042" s="13">
        <f t="shared" si="283"/>
        <v>76.785714285714292</v>
      </c>
      <c r="Q3042" s="11" t="str">
        <f t="shared" si="284"/>
        <v>theater</v>
      </c>
      <c r="R3042" s="11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2">
        <f t="shared" si="282"/>
        <v>110</v>
      </c>
      <c r="P3043" s="13">
        <f t="shared" si="283"/>
        <v>96.526315789473685</v>
      </c>
      <c r="Q3043" s="11" t="str">
        <f t="shared" si="284"/>
        <v>theater</v>
      </c>
      <c r="R3043" s="11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2">
        <f t="shared" si="282"/>
        <v>128</v>
      </c>
      <c r="P3044" s="13">
        <f t="shared" si="283"/>
        <v>51.891891891891895</v>
      </c>
      <c r="Q3044" s="11" t="str">
        <f t="shared" si="284"/>
        <v>theater</v>
      </c>
      <c r="R3044" s="11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2">
        <f t="shared" si="282"/>
        <v>110</v>
      </c>
      <c r="P3045" s="13">
        <f t="shared" si="283"/>
        <v>128.9140625</v>
      </c>
      <c r="Q3045" s="11" t="str">
        <f t="shared" si="284"/>
        <v>theater</v>
      </c>
      <c r="R3045" s="11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2">
        <f t="shared" si="282"/>
        <v>109</v>
      </c>
      <c r="P3046" s="13">
        <f t="shared" si="283"/>
        <v>84.108974358974365</v>
      </c>
      <c r="Q3046" s="11" t="str">
        <f t="shared" si="284"/>
        <v>theater</v>
      </c>
      <c r="R3046" s="11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2">
        <f t="shared" si="282"/>
        <v>133</v>
      </c>
      <c r="P3047" s="13">
        <f t="shared" si="283"/>
        <v>82.941562500000003</v>
      </c>
      <c r="Q3047" s="11" t="str">
        <f t="shared" si="284"/>
        <v>theater</v>
      </c>
      <c r="R3047" s="11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2">
        <f t="shared" si="282"/>
        <v>191</v>
      </c>
      <c r="P3048" s="13">
        <f t="shared" si="283"/>
        <v>259.94827586206895</v>
      </c>
      <c r="Q3048" s="11" t="str">
        <f t="shared" si="284"/>
        <v>theater</v>
      </c>
      <c r="R3048" s="11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2">
        <f t="shared" si="282"/>
        <v>149</v>
      </c>
      <c r="P3049" s="13">
        <f t="shared" si="283"/>
        <v>37.25</v>
      </c>
      <c r="Q3049" s="11" t="str">
        <f t="shared" si="284"/>
        <v>theater</v>
      </c>
      <c r="R3049" s="11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2">
        <f t="shared" si="282"/>
        <v>166</v>
      </c>
      <c r="P3050" s="13">
        <f t="shared" si="283"/>
        <v>177.02127659574469</v>
      </c>
      <c r="Q3050" s="11" t="str">
        <f t="shared" si="284"/>
        <v>theater</v>
      </c>
      <c r="R3050" s="11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2">
        <f t="shared" si="282"/>
        <v>107</v>
      </c>
      <c r="P3051" s="13">
        <f t="shared" si="283"/>
        <v>74.074074074074076</v>
      </c>
      <c r="Q3051" s="11" t="str">
        <f t="shared" si="284"/>
        <v>theater</v>
      </c>
      <c r="R3051" s="1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2">
        <f t="shared" si="282"/>
        <v>106</v>
      </c>
      <c r="P3052" s="13">
        <f t="shared" si="283"/>
        <v>70.666666666666671</v>
      </c>
      <c r="Q3052" s="11" t="str">
        <f t="shared" si="284"/>
        <v>theater</v>
      </c>
      <c r="R3052" s="11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2">
        <f t="shared" si="282"/>
        <v>24</v>
      </c>
      <c r="P3053" s="13">
        <f t="shared" si="283"/>
        <v>23.62857142857143</v>
      </c>
      <c r="Q3053" s="11" t="str">
        <f t="shared" si="284"/>
        <v>theater</v>
      </c>
      <c r="R3053" s="11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2">
        <f t="shared" si="282"/>
        <v>0</v>
      </c>
      <c r="P3054" s="13">
        <f t="shared" si="283"/>
        <v>37.5</v>
      </c>
      <c r="Q3054" s="11" t="str">
        <f t="shared" si="284"/>
        <v>theater</v>
      </c>
      <c r="R3054" s="11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2">
        <f t="shared" si="282"/>
        <v>0</v>
      </c>
      <c r="P3055" s="13">
        <f t="shared" si="283"/>
        <v>13.333333333333334</v>
      </c>
      <c r="Q3055" s="11" t="str">
        <f t="shared" si="284"/>
        <v>theater</v>
      </c>
      <c r="R3055" s="11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2">
        <f t="shared" si="282"/>
        <v>0</v>
      </c>
      <c r="P3056" s="13" t="str">
        <f t="shared" si="283"/>
        <v>n/a</v>
      </c>
      <c r="Q3056" s="11" t="str">
        <f t="shared" si="284"/>
        <v>theater</v>
      </c>
      <c r="R3056" s="11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2">
        <f t="shared" si="282"/>
        <v>0</v>
      </c>
      <c r="P3057" s="13">
        <f t="shared" si="283"/>
        <v>1</v>
      </c>
      <c r="Q3057" s="11" t="str">
        <f t="shared" si="284"/>
        <v>theater</v>
      </c>
      <c r="R3057" s="11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2">
        <f t="shared" si="282"/>
        <v>0</v>
      </c>
      <c r="P3058" s="13" t="str">
        <f t="shared" si="283"/>
        <v>n/a</v>
      </c>
      <c r="Q3058" s="11" t="str">
        <f t="shared" si="284"/>
        <v>theater</v>
      </c>
      <c r="R3058" s="11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2">
        <f t="shared" si="282"/>
        <v>0</v>
      </c>
      <c r="P3059" s="13" t="str">
        <f t="shared" si="283"/>
        <v>n/a</v>
      </c>
      <c r="Q3059" s="11" t="str">
        <f t="shared" si="284"/>
        <v>theater</v>
      </c>
      <c r="R3059" s="11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2">
        <f t="shared" si="282"/>
        <v>0</v>
      </c>
      <c r="P3060" s="13">
        <f t="shared" si="283"/>
        <v>1</v>
      </c>
      <c r="Q3060" s="11" t="str">
        <f t="shared" si="284"/>
        <v>theater</v>
      </c>
      <c r="R3060" s="11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2">
        <f t="shared" si="282"/>
        <v>3</v>
      </c>
      <c r="P3061" s="13">
        <f t="shared" si="283"/>
        <v>41</v>
      </c>
      <c r="Q3061" s="11" t="str">
        <f t="shared" si="284"/>
        <v>theater</v>
      </c>
      <c r="R3061" s="1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2">
        <f t="shared" si="282"/>
        <v>0</v>
      </c>
      <c r="P3062" s="13">
        <f t="shared" si="283"/>
        <v>55.833333333333336</v>
      </c>
      <c r="Q3062" s="11" t="str">
        <f t="shared" si="284"/>
        <v>theater</v>
      </c>
      <c r="R3062" s="11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2">
        <f t="shared" si="282"/>
        <v>0</v>
      </c>
      <c r="P3063" s="13" t="str">
        <f t="shared" si="283"/>
        <v>n/a</v>
      </c>
      <c r="Q3063" s="11" t="str">
        <f t="shared" si="284"/>
        <v>theater</v>
      </c>
      <c r="R3063" s="11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2">
        <f t="shared" si="282"/>
        <v>67</v>
      </c>
      <c r="P3064" s="13">
        <f t="shared" si="283"/>
        <v>99.761194029850742</v>
      </c>
      <c r="Q3064" s="11" t="str">
        <f t="shared" si="284"/>
        <v>theater</v>
      </c>
      <c r="R3064" s="11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2">
        <f t="shared" si="282"/>
        <v>20</v>
      </c>
      <c r="P3065" s="13">
        <f t="shared" si="283"/>
        <v>25.521739130434781</v>
      </c>
      <c r="Q3065" s="11" t="str">
        <f t="shared" si="284"/>
        <v>theater</v>
      </c>
      <c r="R3065" s="11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2">
        <f t="shared" si="282"/>
        <v>11</v>
      </c>
      <c r="P3066" s="13">
        <f t="shared" si="283"/>
        <v>117.65277777777777</v>
      </c>
      <c r="Q3066" s="11" t="str">
        <f t="shared" si="284"/>
        <v>theater</v>
      </c>
      <c r="R3066" s="11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2">
        <f t="shared" si="282"/>
        <v>0</v>
      </c>
      <c r="P3067" s="13">
        <f t="shared" si="283"/>
        <v>5</v>
      </c>
      <c r="Q3067" s="11" t="str">
        <f t="shared" si="284"/>
        <v>theater</v>
      </c>
      <c r="R3067" s="11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2">
        <f t="shared" si="282"/>
        <v>12</v>
      </c>
      <c r="P3068" s="13">
        <f t="shared" si="283"/>
        <v>2796.6666666666665</v>
      </c>
      <c r="Q3068" s="11" t="str">
        <f t="shared" si="284"/>
        <v>theater</v>
      </c>
      <c r="R3068" s="11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2">
        <f t="shared" si="282"/>
        <v>3</v>
      </c>
      <c r="P3069" s="13">
        <f t="shared" si="283"/>
        <v>200</v>
      </c>
      <c r="Q3069" s="11" t="str">
        <f t="shared" si="284"/>
        <v>theater</v>
      </c>
      <c r="R3069" s="11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2">
        <f t="shared" si="282"/>
        <v>0</v>
      </c>
      <c r="P3070" s="13">
        <f t="shared" si="283"/>
        <v>87.5</v>
      </c>
      <c r="Q3070" s="11" t="str">
        <f t="shared" si="284"/>
        <v>theater</v>
      </c>
      <c r="R3070" s="11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2">
        <f t="shared" si="282"/>
        <v>14</v>
      </c>
      <c r="P3071" s="13">
        <f t="shared" si="283"/>
        <v>20.142857142857142</v>
      </c>
      <c r="Q3071" s="11" t="str">
        <f t="shared" si="284"/>
        <v>theater</v>
      </c>
      <c r="R3071" s="1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2">
        <f t="shared" si="282"/>
        <v>3</v>
      </c>
      <c r="P3072" s="13">
        <f t="shared" si="283"/>
        <v>20.875</v>
      </c>
      <c r="Q3072" s="11" t="str">
        <f t="shared" si="284"/>
        <v>theater</v>
      </c>
      <c r="R3072" s="11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2">
        <f t="shared" si="282"/>
        <v>60</v>
      </c>
      <c r="P3073" s="13">
        <f t="shared" si="283"/>
        <v>61.307692307692307</v>
      </c>
      <c r="Q3073" s="11" t="str">
        <f t="shared" si="284"/>
        <v>theater</v>
      </c>
      <c r="R3073" s="11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2">
        <f t="shared" si="282"/>
        <v>0</v>
      </c>
      <c r="P3074" s="13">
        <f t="shared" si="283"/>
        <v>1</v>
      </c>
      <c r="Q3074" s="11" t="str">
        <f t="shared" si="284"/>
        <v>theater</v>
      </c>
      <c r="R3074" s="11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2">
        <f t="shared" ref="O3075:O3138" si="288">ROUND((E:E/D:D)*100,0)</f>
        <v>0</v>
      </c>
      <c r="P3075" s="13">
        <f t="shared" ref="P3075:P3138" si="289">IF(L3075&lt;&gt;0,E3075/L3075,"n/a")</f>
        <v>92.142857142857139</v>
      </c>
      <c r="Q3075" s="11" t="str">
        <f t="shared" ref="Q3075:Q3138" si="290">LEFT(N3075,SEARCH("/",N3075,1)-1)</f>
        <v>theater</v>
      </c>
      <c r="R3075" s="11" t="str">
        <f t="shared" ref="R3075:R3138" si="291">RIGHT(N3075,LEN(N3075)-SEARCH("/",N3075))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2">
        <f t="shared" si="288"/>
        <v>0</v>
      </c>
      <c r="P3076" s="13">
        <f t="shared" si="289"/>
        <v>7.333333333333333</v>
      </c>
      <c r="Q3076" s="11" t="str">
        <f t="shared" si="290"/>
        <v>theater</v>
      </c>
      <c r="R3076" s="11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2">
        <f t="shared" si="288"/>
        <v>9</v>
      </c>
      <c r="P3077" s="13">
        <f t="shared" si="289"/>
        <v>64.8</v>
      </c>
      <c r="Q3077" s="11" t="str">
        <f t="shared" si="290"/>
        <v>theater</v>
      </c>
      <c r="R3077" s="11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2">
        <f t="shared" si="288"/>
        <v>15</v>
      </c>
      <c r="P3078" s="13">
        <f t="shared" si="289"/>
        <v>30.12</v>
      </c>
      <c r="Q3078" s="11" t="str">
        <f t="shared" si="290"/>
        <v>theater</v>
      </c>
      <c r="R3078" s="11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2">
        <f t="shared" si="288"/>
        <v>0</v>
      </c>
      <c r="P3079" s="13">
        <f t="shared" si="289"/>
        <v>52.5</v>
      </c>
      <c r="Q3079" s="11" t="str">
        <f t="shared" si="290"/>
        <v>theater</v>
      </c>
      <c r="R3079" s="11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2">
        <f t="shared" si="288"/>
        <v>0</v>
      </c>
      <c r="P3080" s="13">
        <f t="shared" si="289"/>
        <v>23.666666666666668</v>
      </c>
      <c r="Q3080" s="11" t="str">
        <f t="shared" si="290"/>
        <v>theater</v>
      </c>
      <c r="R3080" s="11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2">
        <f t="shared" si="288"/>
        <v>1</v>
      </c>
      <c r="P3081" s="13">
        <f t="shared" si="289"/>
        <v>415.77777777777777</v>
      </c>
      <c r="Q3081" s="11" t="str">
        <f t="shared" si="290"/>
        <v>theater</v>
      </c>
      <c r="R3081" s="1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2">
        <f t="shared" si="288"/>
        <v>0</v>
      </c>
      <c r="P3082" s="13">
        <f t="shared" si="289"/>
        <v>53.714285714285715</v>
      </c>
      <c r="Q3082" s="11" t="str">
        <f t="shared" si="290"/>
        <v>theater</v>
      </c>
      <c r="R3082" s="11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2">
        <f t="shared" si="288"/>
        <v>0</v>
      </c>
      <c r="P3083" s="13">
        <f t="shared" si="289"/>
        <v>420.6</v>
      </c>
      <c r="Q3083" s="11" t="str">
        <f t="shared" si="290"/>
        <v>theater</v>
      </c>
      <c r="R3083" s="11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2">
        <f t="shared" si="288"/>
        <v>0</v>
      </c>
      <c r="P3084" s="13" t="str">
        <f t="shared" si="289"/>
        <v>n/a</v>
      </c>
      <c r="Q3084" s="11" t="str">
        <f t="shared" si="290"/>
        <v>theater</v>
      </c>
      <c r="R3084" s="11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2">
        <f t="shared" si="288"/>
        <v>0</v>
      </c>
      <c r="P3085" s="13">
        <f t="shared" si="289"/>
        <v>18.666666666666668</v>
      </c>
      <c r="Q3085" s="11" t="str">
        <f t="shared" si="290"/>
        <v>theater</v>
      </c>
      <c r="R3085" s="11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2">
        <f t="shared" si="288"/>
        <v>12</v>
      </c>
      <c r="P3086" s="13">
        <f t="shared" si="289"/>
        <v>78.333333333333329</v>
      </c>
      <c r="Q3086" s="11" t="str">
        <f t="shared" si="290"/>
        <v>theater</v>
      </c>
      <c r="R3086" s="11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2">
        <f t="shared" si="288"/>
        <v>2</v>
      </c>
      <c r="P3087" s="13">
        <f t="shared" si="289"/>
        <v>67.777777777777771</v>
      </c>
      <c r="Q3087" s="11" t="str">
        <f t="shared" si="290"/>
        <v>theater</v>
      </c>
      <c r="R3087" s="11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2">
        <f t="shared" si="288"/>
        <v>0</v>
      </c>
      <c r="P3088" s="13">
        <f t="shared" si="289"/>
        <v>16.666666666666668</v>
      </c>
      <c r="Q3088" s="11" t="str">
        <f t="shared" si="290"/>
        <v>theater</v>
      </c>
      <c r="R3088" s="11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2">
        <f t="shared" si="288"/>
        <v>1</v>
      </c>
      <c r="P3089" s="13">
        <f t="shared" si="289"/>
        <v>62.5</v>
      </c>
      <c r="Q3089" s="11" t="str">
        <f t="shared" si="290"/>
        <v>theater</v>
      </c>
      <c r="R3089" s="11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2">
        <f t="shared" si="288"/>
        <v>0</v>
      </c>
      <c r="P3090" s="13">
        <f t="shared" si="289"/>
        <v>42</v>
      </c>
      <c r="Q3090" s="11" t="str">
        <f t="shared" si="290"/>
        <v>theater</v>
      </c>
      <c r="R3090" s="11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2">
        <f t="shared" si="288"/>
        <v>23</v>
      </c>
      <c r="P3091" s="13">
        <f t="shared" si="289"/>
        <v>130.0888888888889</v>
      </c>
      <c r="Q3091" s="11" t="str">
        <f t="shared" si="290"/>
        <v>theater</v>
      </c>
      <c r="R3091" s="1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2">
        <f t="shared" si="288"/>
        <v>5</v>
      </c>
      <c r="P3092" s="13">
        <f t="shared" si="289"/>
        <v>1270.2222222222222</v>
      </c>
      <c r="Q3092" s="11" t="str">
        <f t="shared" si="290"/>
        <v>theater</v>
      </c>
      <c r="R3092" s="11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2">
        <f t="shared" si="288"/>
        <v>16</v>
      </c>
      <c r="P3093" s="13">
        <f t="shared" si="289"/>
        <v>88.444444444444443</v>
      </c>
      <c r="Q3093" s="11" t="str">
        <f t="shared" si="290"/>
        <v>theater</v>
      </c>
      <c r="R3093" s="11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2">
        <f t="shared" si="288"/>
        <v>1</v>
      </c>
      <c r="P3094" s="13">
        <f t="shared" si="289"/>
        <v>56.342380952380957</v>
      </c>
      <c r="Q3094" s="11" t="str">
        <f t="shared" si="290"/>
        <v>theater</v>
      </c>
      <c r="R3094" s="11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2">
        <f t="shared" si="288"/>
        <v>23</v>
      </c>
      <c r="P3095" s="13">
        <f t="shared" si="289"/>
        <v>53.529411764705884</v>
      </c>
      <c r="Q3095" s="11" t="str">
        <f t="shared" si="290"/>
        <v>theater</v>
      </c>
      <c r="R3095" s="11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2">
        <f t="shared" si="288"/>
        <v>0</v>
      </c>
      <c r="P3096" s="13">
        <f t="shared" si="289"/>
        <v>25</v>
      </c>
      <c r="Q3096" s="11" t="str">
        <f t="shared" si="290"/>
        <v>theater</v>
      </c>
      <c r="R3096" s="11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2">
        <f t="shared" si="288"/>
        <v>0</v>
      </c>
      <c r="P3097" s="13">
        <f t="shared" si="289"/>
        <v>50</v>
      </c>
      <c r="Q3097" s="11" t="str">
        <f t="shared" si="290"/>
        <v>theater</v>
      </c>
      <c r="R3097" s="11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2">
        <f t="shared" si="288"/>
        <v>4</v>
      </c>
      <c r="P3098" s="13">
        <f t="shared" si="289"/>
        <v>56.785714285714285</v>
      </c>
      <c r="Q3098" s="11" t="str">
        <f t="shared" si="290"/>
        <v>theater</v>
      </c>
      <c r="R3098" s="11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2">
        <f t="shared" si="288"/>
        <v>17</v>
      </c>
      <c r="P3099" s="13">
        <f t="shared" si="289"/>
        <v>40.833333333333336</v>
      </c>
      <c r="Q3099" s="11" t="str">
        <f t="shared" si="290"/>
        <v>theater</v>
      </c>
      <c r="R3099" s="11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2">
        <f t="shared" si="288"/>
        <v>4</v>
      </c>
      <c r="P3100" s="13">
        <f t="shared" si="289"/>
        <v>65.111111111111114</v>
      </c>
      <c r="Q3100" s="11" t="str">
        <f t="shared" si="290"/>
        <v>theater</v>
      </c>
      <c r="R3100" s="11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2">
        <f t="shared" si="288"/>
        <v>14</v>
      </c>
      <c r="P3101" s="13">
        <f t="shared" si="289"/>
        <v>55.6</v>
      </c>
      <c r="Q3101" s="11" t="str">
        <f t="shared" si="290"/>
        <v>theater</v>
      </c>
      <c r="R3101" s="1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2">
        <f t="shared" si="288"/>
        <v>15</v>
      </c>
      <c r="P3102" s="13">
        <f t="shared" si="289"/>
        <v>140.53846153846155</v>
      </c>
      <c r="Q3102" s="11" t="str">
        <f t="shared" si="290"/>
        <v>theater</v>
      </c>
      <c r="R3102" s="11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2">
        <f t="shared" si="288"/>
        <v>12</v>
      </c>
      <c r="P3103" s="13">
        <f t="shared" si="289"/>
        <v>25</v>
      </c>
      <c r="Q3103" s="11" t="str">
        <f t="shared" si="290"/>
        <v>theater</v>
      </c>
      <c r="R3103" s="11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2">
        <f t="shared" si="288"/>
        <v>39</v>
      </c>
      <c r="P3104" s="13">
        <f t="shared" si="289"/>
        <v>69.533333333333331</v>
      </c>
      <c r="Q3104" s="11" t="str">
        <f t="shared" si="290"/>
        <v>theater</v>
      </c>
      <c r="R3104" s="11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2">
        <f t="shared" si="288"/>
        <v>0</v>
      </c>
      <c r="P3105" s="13">
        <f t="shared" si="289"/>
        <v>5.5</v>
      </c>
      <c r="Q3105" s="11" t="str">
        <f t="shared" si="290"/>
        <v>theater</v>
      </c>
      <c r="R3105" s="11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2">
        <f t="shared" si="288"/>
        <v>30</v>
      </c>
      <c r="P3106" s="13">
        <f t="shared" si="289"/>
        <v>237</v>
      </c>
      <c r="Q3106" s="11" t="str">
        <f t="shared" si="290"/>
        <v>theater</v>
      </c>
      <c r="R3106" s="11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2">
        <f t="shared" si="288"/>
        <v>42</v>
      </c>
      <c r="P3107" s="13">
        <f t="shared" si="289"/>
        <v>79.870967741935488</v>
      </c>
      <c r="Q3107" s="11" t="str">
        <f t="shared" si="290"/>
        <v>theater</v>
      </c>
      <c r="R3107" s="11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2">
        <f t="shared" si="288"/>
        <v>4</v>
      </c>
      <c r="P3108" s="13">
        <f t="shared" si="289"/>
        <v>10.25</v>
      </c>
      <c r="Q3108" s="11" t="str">
        <f t="shared" si="290"/>
        <v>theater</v>
      </c>
      <c r="R3108" s="11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2">
        <f t="shared" si="288"/>
        <v>20</v>
      </c>
      <c r="P3109" s="13">
        <f t="shared" si="289"/>
        <v>272.58620689655174</v>
      </c>
      <c r="Q3109" s="11" t="str">
        <f t="shared" si="290"/>
        <v>theater</v>
      </c>
      <c r="R3109" s="11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2">
        <f t="shared" si="288"/>
        <v>0</v>
      </c>
      <c r="P3110" s="13">
        <f t="shared" si="289"/>
        <v>13</v>
      </c>
      <c r="Q3110" s="11" t="str">
        <f t="shared" si="290"/>
        <v>theater</v>
      </c>
      <c r="R3110" s="11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2">
        <f t="shared" si="288"/>
        <v>25</v>
      </c>
      <c r="P3111" s="13">
        <f t="shared" si="289"/>
        <v>58.184210526315788</v>
      </c>
      <c r="Q3111" s="11" t="str">
        <f t="shared" si="290"/>
        <v>theater</v>
      </c>
      <c r="R3111" s="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2">
        <f t="shared" si="288"/>
        <v>0</v>
      </c>
      <c r="P3112" s="13">
        <f t="shared" si="289"/>
        <v>10</v>
      </c>
      <c r="Q3112" s="11" t="str">
        <f t="shared" si="290"/>
        <v>theater</v>
      </c>
      <c r="R3112" s="11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2">
        <f t="shared" si="288"/>
        <v>27</v>
      </c>
      <c r="P3113" s="13">
        <f t="shared" si="289"/>
        <v>70.10526315789474</v>
      </c>
      <c r="Q3113" s="11" t="str">
        <f t="shared" si="290"/>
        <v>theater</v>
      </c>
      <c r="R3113" s="11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2">
        <f t="shared" si="288"/>
        <v>5</v>
      </c>
      <c r="P3114" s="13">
        <f t="shared" si="289"/>
        <v>57.888888888888886</v>
      </c>
      <c r="Q3114" s="11" t="str">
        <f t="shared" si="290"/>
        <v>theater</v>
      </c>
      <c r="R3114" s="11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2">
        <f t="shared" si="288"/>
        <v>4</v>
      </c>
      <c r="P3115" s="13">
        <f t="shared" si="289"/>
        <v>125.27027027027027</v>
      </c>
      <c r="Q3115" s="11" t="str">
        <f t="shared" si="290"/>
        <v>theater</v>
      </c>
      <c r="R3115" s="11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2">
        <f t="shared" si="288"/>
        <v>0</v>
      </c>
      <c r="P3116" s="13" t="str">
        <f t="shared" si="289"/>
        <v>n/a</v>
      </c>
      <c r="Q3116" s="11" t="str">
        <f t="shared" si="290"/>
        <v>theater</v>
      </c>
      <c r="R3116" s="11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2">
        <f t="shared" si="288"/>
        <v>3</v>
      </c>
      <c r="P3117" s="13">
        <f t="shared" si="289"/>
        <v>300</v>
      </c>
      <c r="Q3117" s="11" t="str">
        <f t="shared" si="290"/>
        <v>theater</v>
      </c>
      <c r="R3117" s="11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2">
        <f t="shared" si="288"/>
        <v>57</v>
      </c>
      <c r="P3118" s="13">
        <f t="shared" si="289"/>
        <v>43</v>
      </c>
      <c r="Q3118" s="11" t="str">
        <f t="shared" si="290"/>
        <v>theater</v>
      </c>
      <c r="R3118" s="11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2">
        <f t="shared" si="288"/>
        <v>0</v>
      </c>
      <c r="P3119" s="13">
        <f t="shared" si="289"/>
        <v>1</v>
      </c>
      <c r="Q3119" s="11" t="str">
        <f t="shared" si="290"/>
        <v>theater</v>
      </c>
      <c r="R3119" s="11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2">
        <f t="shared" si="288"/>
        <v>0</v>
      </c>
      <c r="P3120" s="13">
        <f t="shared" si="289"/>
        <v>775</v>
      </c>
      <c r="Q3120" s="11" t="str">
        <f t="shared" si="290"/>
        <v>theater</v>
      </c>
      <c r="R3120" s="11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2">
        <f t="shared" si="288"/>
        <v>0</v>
      </c>
      <c r="P3121" s="13">
        <f t="shared" si="289"/>
        <v>5</v>
      </c>
      <c r="Q3121" s="11" t="str">
        <f t="shared" si="290"/>
        <v>theater</v>
      </c>
      <c r="R3121" s="1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2">
        <f t="shared" si="288"/>
        <v>0</v>
      </c>
      <c r="P3122" s="13">
        <f t="shared" si="289"/>
        <v>12.8</v>
      </c>
      <c r="Q3122" s="11" t="str">
        <f t="shared" si="290"/>
        <v>theater</v>
      </c>
      <c r="R3122" s="11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2">
        <f t="shared" si="288"/>
        <v>1</v>
      </c>
      <c r="P3123" s="13">
        <f t="shared" si="289"/>
        <v>10</v>
      </c>
      <c r="Q3123" s="11" t="str">
        <f t="shared" si="290"/>
        <v>theater</v>
      </c>
      <c r="R3123" s="11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2">
        <f t="shared" si="288"/>
        <v>58</v>
      </c>
      <c r="P3124" s="13">
        <f t="shared" si="289"/>
        <v>58</v>
      </c>
      <c r="Q3124" s="11" t="str">
        <f t="shared" si="290"/>
        <v>theater</v>
      </c>
      <c r="R3124" s="11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2">
        <f t="shared" si="288"/>
        <v>68</v>
      </c>
      <c r="P3125" s="13">
        <f t="shared" si="289"/>
        <v>244.80459770114942</v>
      </c>
      <c r="Q3125" s="11" t="str">
        <f t="shared" si="290"/>
        <v>theater</v>
      </c>
      <c r="R3125" s="11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2">
        <f t="shared" si="288"/>
        <v>0</v>
      </c>
      <c r="P3126" s="13">
        <f t="shared" si="289"/>
        <v>6.5</v>
      </c>
      <c r="Q3126" s="11" t="str">
        <f t="shared" si="290"/>
        <v>theater</v>
      </c>
      <c r="R3126" s="11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2">
        <f t="shared" si="288"/>
        <v>0</v>
      </c>
      <c r="P3127" s="13" t="str">
        <f t="shared" si="289"/>
        <v>n/a</v>
      </c>
      <c r="Q3127" s="11" t="str">
        <f t="shared" si="290"/>
        <v>theater</v>
      </c>
      <c r="R3127" s="11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2">
        <f t="shared" si="288"/>
        <v>4</v>
      </c>
      <c r="P3128" s="13">
        <f t="shared" si="289"/>
        <v>61.176470588235297</v>
      </c>
      <c r="Q3128" s="11" t="str">
        <f t="shared" si="290"/>
        <v>theater</v>
      </c>
      <c r="R3128" s="11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2">
        <f t="shared" si="288"/>
        <v>0</v>
      </c>
      <c r="P3129" s="13" t="str">
        <f t="shared" si="289"/>
        <v>n/a</v>
      </c>
      <c r="Q3129" s="11" t="str">
        <f t="shared" si="290"/>
        <v>theater</v>
      </c>
      <c r="R3129" s="11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11">
        <v>15000</v>
      </c>
      <c r="E3130" s="11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8271</v>
      </c>
      <c r="O3130" s="12">
        <f t="shared" si="288"/>
        <v>109</v>
      </c>
      <c r="P3130" s="13">
        <f t="shared" si="289"/>
        <v>139.23931623931625</v>
      </c>
      <c r="Q3130" s="11" t="str">
        <f t="shared" si="290"/>
        <v>theater</v>
      </c>
      <c r="R3130" s="11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11">
        <v>1250</v>
      </c>
      <c r="E3131" s="11">
        <v>10</v>
      </c>
      <c r="F3131" s="11" t="s">
        <v>8222</v>
      </c>
      <c r="G3131" s="11" t="s">
        <v>8224</v>
      </c>
      <c r="H3131" s="11" t="s">
        <v>8246</v>
      </c>
      <c r="I3131" s="11">
        <v>1492542819</v>
      </c>
      <c r="J3131" s="11">
        <v>1489090419</v>
      </c>
      <c r="K3131" s="11" t="b">
        <v>0</v>
      </c>
      <c r="L3131" s="11">
        <v>1</v>
      </c>
      <c r="M3131" s="11" t="b">
        <v>0</v>
      </c>
      <c r="N3131" s="11" t="s">
        <v>8271</v>
      </c>
      <c r="O3131" s="12">
        <f t="shared" si="288"/>
        <v>1</v>
      </c>
      <c r="P3131" s="13">
        <f t="shared" si="289"/>
        <v>10</v>
      </c>
      <c r="Q3131" s="11" t="str">
        <f t="shared" si="290"/>
        <v>theater</v>
      </c>
      <c r="R3131" s="1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11">
        <v>10000</v>
      </c>
      <c r="E3132" s="11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8271</v>
      </c>
      <c r="O3132" s="12">
        <f t="shared" si="288"/>
        <v>4</v>
      </c>
      <c r="P3132" s="13">
        <f t="shared" si="289"/>
        <v>93.75</v>
      </c>
      <c r="Q3132" s="11" t="str">
        <f t="shared" si="290"/>
        <v>theater</v>
      </c>
      <c r="R3132" s="11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11">
        <v>4100</v>
      </c>
      <c r="E3133" s="11">
        <v>645</v>
      </c>
      <c r="F3133" s="11" t="s">
        <v>8222</v>
      </c>
      <c r="G3133" s="11" t="s">
        <v>8224</v>
      </c>
      <c r="H3133" s="11" t="s">
        <v>8246</v>
      </c>
      <c r="I3133" s="11">
        <v>1491656045</v>
      </c>
      <c r="J3133" s="11">
        <v>1489067645</v>
      </c>
      <c r="K3133" s="11" t="b">
        <v>0</v>
      </c>
      <c r="L3133" s="11">
        <v>12</v>
      </c>
      <c r="M3133" s="11" t="b">
        <v>0</v>
      </c>
      <c r="N3133" s="11" t="s">
        <v>8271</v>
      </c>
      <c r="O3133" s="12">
        <f t="shared" si="288"/>
        <v>16</v>
      </c>
      <c r="P3133" s="13">
        <f t="shared" si="289"/>
        <v>53.75</v>
      </c>
      <c r="Q3133" s="11" t="str">
        <f t="shared" si="290"/>
        <v>theater</v>
      </c>
      <c r="R3133" s="11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11">
        <v>30000</v>
      </c>
      <c r="E3134" s="11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2">
        <f t="shared" si="288"/>
        <v>0</v>
      </c>
      <c r="P3134" s="13">
        <f t="shared" si="289"/>
        <v>10</v>
      </c>
      <c r="Q3134" s="11" t="str">
        <f t="shared" si="290"/>
        <v>theater</v>
      </c>
      <c r="R3134" s="11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11">
        <v>500</v>
      </c>
      <c r="E3135" s="11">
        <v>540</v>
      </c>
      <c r="F3135" s="11" t="s">
        <v>8222</v>
      </c>
      <c r="G3135" s="11" t="s">
        <v>8225</v>
      </c>
      <c r="H3135" s="11" t="s">
        <v>8247</v>
      </c>
      <c r="I3135" s="11">
        <v>1490358834</v>
      </c>
      <c r="J3135" s="11">
        <v>1487770434</v>
      </c>
      <c r="K3135" s="11" t="b">
        <v>0</v>
      </c>
      <c r="L3135" s="11">
        <v>16</v>
      </c>
      <c r="M3135" s="11" t="b">
        <v>0</v>
      </c>
      <c r="N3135" s="11" t="s">
        <v>8271</v>
      </c>
      <c r="O3135" s="12">
        <f t="shared" si="288"/>
        <v>108</v>
      </c>
      <c r="P3135" s="13">
        <f t="shared" si="289"/>
        <v>33.75</v>
      </c>
      <c r="Q3135" s="11" t="str">
        <f t="shared" si="290"/>
        <v>theater</v>
      </c>
      <c r="R3135" s="11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11">
        <v>1000</v>
      </c>
      <c r="E3136" s="11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8271</v>
      </c>
      <c r="O3136" s="12">
        <f t="shared" si="288"/>
        <v>23</v>
      </c>
      <c r="P3136" s="13">
        <f t="shared" si="289"/>
        <v>18.75</v>
      </c>
      <c r="Q3136" s="11" t="str">
        <f t="shared" si="290"/>
        <v>theater</v>
      </c>
      <c r="R3136" s="11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11">
        <v>777</v>
      </c>
      <c r="E3137" s="11">
        <v>162</v>
      </c>
      <c r="F3137" s="11" t="s">
        <v>8222</v>
      </c>
      <c r="G3137" s="11" t="s">
        <v>8224</v>
      </c>
      <c r="H3137" s="11" t="s">
        <v>8246</v>
      </c>
      <c r="I3137" s="11">
        <v>1491277121</v>
      </c>
      <c r="J3137" s="11">
        <v>1489376321</v>
      </c>
      <c r="K3137" s="11" t="b">
        <v>0</v>
      </c>
      <c r="L3137" s="11">
        <v>7</v>
      </c>
      <c r="M3137" s="11" t="b">
        <v>0</v>
      </c>
      <c r="N3137" s="11" t="s">
        <v>8271</v>
      </c>
      <c r="O3137" s="12">
        <f t="shared" si="288"/>
        <v>21</v>
      </c>
      <c r="P3137" s="13">
        <f t="shared" si="289"/>
        <v>23.142857142857142</v>
      </c>
      <c r="Q3137" s="11" t="str">
        <f t="shared" si="290"/>
        <v>theater</v>
      </c>
      <c r="R3137" s="11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11">
        <v>500</v>
      </c>
      <c r="E3138" s="11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8271</v>
      </c>
      <c r="O3138" s="12">
        <f t="shared" si="288"/>
        <v>128</v>
      </c>
      <c r="P3138" s="13">
        <f t="shared" si="289"/>
        <v>29.045454545454547</v>
      </c>
      <c r="Q3138" s="11" t="str">
        <f t="shared" si="290"/>
        <v>theater</v>
      </c>
      <c r="R3138" s="11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11">
        <v>1500</v>
      </c>
      <c r="E3139" s="11">
        <v>50</v>
      </c>
      <c r="F3139" s="11" t="s">
        <v>8222</v>
      </c>
      <c r="G3139" s="11" t="s">
        <v>8224</v>
      </c>
      <c r="H3139" s="11" t="s">
        <v>8246</v>
      </c>
      <c r="I3139" s="11">
        <v>1493838720</v>
      </c>
      <c r="J3139" s="11">
        <v>1489439669</v>
      </c>
      <c r="K3139" s="11" t="b">
        <v>0</v>
      </c>
      <c r="L3139" s="11">
        <v>1</v>
      </c>
      <c r="M3139" s="11" t="b">
        <v>0</v>
      </c>
      <c r="N3139" s="11" t="s">
        <v>8271</v>
      </c>
      <c r="O3139" s="12">
        <f t="shared" ref="O3139:O3202" si="294">ROUND((E:E/D:D)*100,0)</f>
        <v>3</v>
      </c>
      <c r="P3139" s="13">
        <f t="shared" ref="P3139:P3202" si="295">IF(L3139&lt;&gt;0,E3139/L3139,"n/a")</f>
        <v>50</v>
      </c>
      <c r="Q3139" s="11" t="str">
        <f t="shared" ref="Q3139:Q3202" si="296">LEFT(N3139,SEARCH("/",N3139,1)-1)</f>
        <v>theater</v>
      </c>
      <c r="R3139" s="11" t="str">
        <f t="shared" ref="R3139:R3202" si="297">RIGHT(N3139,LEN(N3139)-SEARCH("/",N3139))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11">
        <v>200</v>
      </c>
      <c r="E3140" s="11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8271</v>
      </c>
      <c r="O3140" s="12">
        <f t="shared" si="294"/>
        <v>0</v>
      </c>
      <c r="P3140" s="13" t="str">
        <f t="shared" si="295"/>
        <v>n/a</v>
      </c>
      <c r="Q3140" s="11" t="str">
        <f t="shared" si="296"/>
        <v>theater</v>
      </c>
      <c r="R3140" s="11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11">
        <v>50000</v>
      </c>
      <c r="E3141" s="11">
        <v>2700</v>
      </c>
      <c r="F3141" s="11" t="s">
        <v>8222</v>
      </c>
      <c r="G3141" s="11" t="s">
        <v>8238</v>
      </c>
      <c r="H3141" s="11" t="s">
        <v>8256</v>
      </c>
      <c r="I3141" s="11">
        <v>1490416380</v>
      </c>
      <c r="J3141" s="11">
        <v>1487485760</v>
      </c>
      <c r="K3141" s="11" t="b">
        <v>0</v>
      </c>
      <c r="L3141" s="11">
        <v>6</v>
      </c>
      <c r="M3141" s="11" t="b">
        <v>0</v>
      </c>
      <c r="N3141" s="11" t="s">
        <v>8271</v>
      </c>
      <c r="O3141" s="12">
        <f t="shared" si="294"/>
        <v>5</v>
      </c>
      <c r="P3141" s="13">
        <f t="shared" si="295"/>
        <v>450</v>
      </c>
      <c r="Q3141" s="11" t="str">
        <f t="shared" si="296"/>
        <v>theater</v>
      </c>
      <c r="R3141" s="1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11">
        <v>10000</v>
      </c>
      <c r="E3142" s="11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8271</v>
      </c>
      <c r="O3142" s="12">
        <f t="shared" si="294"/>
        <v>1</v>
      </c>
      <c r="P3142" s="13">
        <f t="shared" si="295"/>
        <v>24</v>
      </c>
      <c r="Q3142" s="11" t="str">
        <f t="shared" si="296"/>
        <v>theater</v>
      </c>
      <c r="R3142" s="11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11">
        <v>500</v>
      </c>
      <c r="E3143" s="11">
        <v>258</v>
      </c>
      <c r="F3143" s="11" t="s">
        <v>8222</v>
      </c>
      <c r="G3143" s="11" t="s">
        <v>8233</v>
      </c>
      <c r="H3143" s="11" t="s">
        <v>8249</v>
      </c>
      <c r="I3143" s="11">
        <v>1492372800</v>
      </c>
      <c r="J3143" s="11">
        <v>1488823488</v>
      </c>
      <c r="K3143" s="11" t="b">
        <v>0</v>
      </c>
      <c r="L3143" s="11">
        <v>8</v>
      </c>
      <c r="M3143" s="11" t="b">
        <v>0</v>
      </c>
      <c r="N3143" s="11" t="s">
        <v>8271</v>
      </c>
      <c r="O3143" s="12">
        <f t="shared" si="294"/>
        <v>52</v>
      </c>
      <c r="P3143" s="13">
        <f t="shared" si="295"/>
        <v>32.25</v>
      </c>
      <c r="Q3143" s="11" t="str">
        <f t="shared" si="296"/>
        <v>theater</v>
      </c>
      <c r="R3143" s="11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11">
        <v>2750</v>
      </c>
      <c r="E3144" s="11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8271</v>
      </c>
      <c r="O3144" s="12">
        <f t="shared" si="294"/>
        <v>2</v>
      </c>
      <c r="P3144" s="13">
        <f t="shared" si="295"/>
        <v>15</v>
      </c>
      <c r="Q3144" s="11" t="str">
        <f t="shared" si="296"/>
        <v>theater</v>
      </c>
      <c r="R3144" s="11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11">
        <v>700</v>
      </c>
      <c r="E3145" s="11">
        <v>0</v>
      </c>
      <c r="F3145" s="11" t="s">
        <v>8222</v>
      </c>
      <c r="G3145" s="11" t="s">
        <v>8225</v>
      </c>
      <c r="H3145" s="11" t="s">
        <v>8247</v>
      </c>
      <c r="I3145" s="11">
        <v>1491726956</v>
      </c>
      <c r="J3145" s="11">
        <v>1489480556</v>
      </c>
      <c r="K3145" s="11" t="b">
        <v>0</v>
      </c>
      <c r="L3145" s="11">
        <v>0</v>
      </c>
      <c r="M3145" s="11" t="b">
        <v>0</v>
      </c>
      <c r="N3145" s="11" t="s">
        <v>8271</v>
      </c>
      <c r="O3145" s="12">
        <f t="shared" si="294"/>
        <v>0</v>
      </c>
      <c r="P3145" s="13" t="str">
        <f t="shared" si="295"/>
        <v>n/a</v>
      </c>
      <c r="Q3145" s="11" t="str">
        <f t="shared" si="296"/>
        <v>theater</v>
      </c>
      <c r="R3145" s="11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11">
        <v>10000</v>
      </c>
      <c r="E3146" s="11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8271</v>
      </c>
      <c r="O3146" s="12">
        <f t="shared" si="294"/>
        <v>75</v>
      </c>
      <c r="P3146" s="13">
        <f t="shared" si="295"/>
        <v>251.33333333333334</v>
      </c>
      <c r="Q3146" s="11" t="str">
        <f t="shared" si="296"/>
        <v>theater</v>
      </c>
      <c r="R3146" s="11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11">
        <v>25000</v>
      </c>
      <c r="E3147" s="11">
        <v>0</v>
      </c>
      <c r="F3147" s="11" t="s">
        <v>8222</v>
      </c>
      <c r="G3147" s="11" t="s">
        <v>8224</v>
      </c>
      <c r="H3147" s="11" t="s">
        <v>8246</v>
      </c>
      <c r="I3147" s="11">
        <v>1490659134</v>
      </c>
      <c r="J3147" s="11">
        <v>1485478734</v>
      </c>
      <c r="K3147" s="11" t="b">
        <v>0</v>
      </c>
      <c r="L3147" s="11">
        <v>0</v>
      </c>
      <c r="M3147" s="11" t="b">
        <v>0</v>
      </c>
      <c r="N3147" s="11" t="s">
        <v>8271</v>
      </c>
      <c r="O3147" s="12">
        <f t="shared" si="294"/>
        <v>0</v>
      </c>
      <c r="P3147" s="13" t="str">
        <f t="shared" si="295"/>
        <v>n/a</v>
      </c>
      <c r="Q3147" s="11" t="str">
        <f t="shared" si="296"/>
        <v>theater</v>
      </c>
      <c r="R3147" s="11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11">
        <v>50000</v>
      </c>
      <c r="E3148" s="11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8271</v>
      </c>
      <c r="O3148" s="12">
        <f t="shared" si="294"/>
        <v>11</v>
      </c>
      <c r="P3148" s="13">
        <f t="shared" si="295"/>
        <v>437.5</v>
      </c>
      <c r="Q3148" s="11" t="str">
        <f t="shared" si="296"/>
        <v>theater</v>
      </c>
      <c r="R3148" s="11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2">
        <f t="shared" si="294"/>
        <v>118</v>
      </c>
      <c r="P3149" s="13">
        <f t="shared" si="295"/>
        <v>110.35211267605634</v>
      </c>
      <c r="Q3149" s="11" t="str">
        <f t="shared" si="296"/>
        <v>theater</v>
      </c>
      <c r="R3149" s="11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2">
        <f t="shared" si="294"/>
        <v>131</v>
      </c>
      <c r="P3150" s="13">
        <f t="shared" si="295"/>
        <v>41.421052631578945</v>
      </c>
      <c r="Q3150" s="11" t="str">
        <f t="shared" si="296"/>
        <v>theater</v>
      </c>
      <c r="R3150" s="11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2">
        <f t="shared" si="294"/>
        <v>104</v>
      </c>
      <c r="P3151" s="13">
        <f t="shared" si="295"/>
        <v>52</v>
      </c>
      <c r="Q3151" s="11" t="str">
        <f t="shared" si="296"/>
        <v>theater</v>
      </c>
      <c r="R3151" s="1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2">
        <f t="shared" si="294"/>
        <v>101</v>
      </c>
      <c r="P3152" s="13">
        <f t="shared" si="295"/>
        <v>33.990384615384613</v>
      </c>
      <c r="Q3152" s="11" t="str">
        <f t="shared" si="296"/>
        <v>theater</v>
      </c>
      <c r="R3152" s="11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2">
        <f t="shared" si="294"/>
        <v>100</v>
      </c>
      <c r="P3153" s="13">
        <f t="shared" si="295"/>
        <v>103.35294117647059</v>
      </c>
      <c r="Q3153" s="11" t="str">
        <f t="shared" si="296"/>
        <v>theater</v>
      </c>
      <c r="R3153" s="11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2">
        <f t="shared" si="294"/>
        <v>106</v>
      </c>
      <c r="P3154" s="13">
        <f t="shared" si="295"/>
        <v>34.791044776119406</v>
      </c>
      <c r="Q3154" s="11" t="str">
        <f t="shared" si="296"/>
        <v>theater</v>
      </c>
      <c r="R3154" s="11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2">
        <f t="shared" si="294"/>
        <v>336</v>
      </c>
      <c r="P3155" s="13">
        <f t="shared" si="295"/>
        <v>41.773858921161825</v>
      </c>
      <c r="Q3155" s="11" t="str">
        <f t="shared" si="296"/>
        <v>theater</v>
      </c>
      <c r="R3155" s="11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2">
        <f t="shared" si="294"/>
        <v>113</v>
      </c>
      <c r="P3156" s="13">
        <f t="shared" si="295"/>
        <v>64.268292682926827</v>
      </c>
      <c r="Q3156" s="11" t="str">
        <f t="shared" si="296"/>
        <v>theater</v>
      </c>
      <c r="R3156" s="11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2">
        <f t="shared" si="294"/>
        <v>189</v>
      </c>
      <c r="P3157" s="13">
        <f t="shared" si="295"/>
        <v>31.209370860927152</v>
      </c>
      <c r="Q3157" s="11" t="str">
        <f t="shared" si="296"/>
        <v>theater</v>
      </c>
      <c r="R3157" s="11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2">
        <f t="shared" si="294"/>
        <v>102</v>
      </c>
      <c r="P3158" s="13">
        <f t="shared" si="295"/>
        <v>62.921348314606739</v>
      </c>
      <c r="Q3158" s="11" t="str">
        <f t="shared" si="296"/>
        <v>theater</v>
      </c>
      <c r="R3158" s="11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2">
        <f t="shared" si="294"/>
        <v>101</v>
      </c>
      <c r="P3159" s="13">
        <f t="shared" si="295"/>
        <v>98.536585365853654</v>
      </c>
      <c r="Q3159" s="11" t="str">
        <f t="shared" si="296"/>
        <v>theater</v>
      </c>
      <c r="R3159" s="11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2">
        <f t="shared" si="294"/>
        <v>114</v>
      </c>
      <c r="P3160" s="13">
        <f t="shared" si="295"/>
        <v>82.608695652173907</v>
      </c>
      <c r="Q3160" s="11" t="str">
        <f t="shared" si="296"/>
        <v>theater</v>
      </c>
      <c r="R3160" s="11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2">
        <f t="shared" si="294"/>
        <v>133</v>
      </c>
      <c r="P3161" s="13">
        <f t="shared" si="295"/>
        <v>38.504230769230773</v>
      </c>
      <c r="Q3161" s="11" t="str">
        <f t="shared" si="296"/>
        <v>theater</v>
      </c>
      <c r="R3161" s="1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2">
        <f t="shared" si="294"/>
        <v>102</v>
      </c>
      <c r="P3162" s="13">
        <f t="shared" si="295"/>
        <v>80.15789473684211</v>
      </c>
      <c r="Q3162" s="11" t="str">
        <f t="shared" si="296"/>
        <v>theater</v>
      </c>
      <c r="R3162" s="11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2">
        <f t="shared" si="294"/>
        <v>105</v>
      </c>
      <c r="P3163" s="13">
        <f t="shared" si="295"/>
        <v>28.405405405405407</v>
      </c>
      <c r="Q3163" s="11" t="str">
        <f t="shared" si="296"/>
        <v>theater</v>
      </c>
      <c r="R3163" s="11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2">
        <f t="shared" si="294"/>
        <v>127</v>
      </c>
      <c r="P3164" s="13">
        <f t="shared" si="295"/>
        <v>80.730158730158735</v>
      </c>
      <c r="Q3164" s="11" t="str">
        <f t="shared" si="296"/>
        <v>theater</v>
      </c>
      <c r="R3164" s="11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2">
        <f t="shared" si="294"/>
        <v>111</v>
      </c>
      <c r="P3165" s="13">
        <f t="shared" si="295"/>
        <v>200.69444444444446</v>
      </c>
      <c r="Q3165" s="11" t="str">
        <f t="shared" si="296"/>
        <v>theater</v>
      </c>
      <c r="R3165" s="11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2">
        <f t="shared" si="294"/>
        <v>107</v>
      </c>
      <c r="P3166" s="13">
        <f t="shared" si="295"/>
        <v>37.591549295774648</v>
      </c>
      <c r="Q3166" s="11" t="str">
        <f t="shared" si="296"/>
        <v>theater</v>
      </c>
      <c r="R3166" s="11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2">
        <f t="shared" si="294"/>
        <v>163</v>
      </c>
      <c r="P3167" s="13">
        <f t="shared" si="295"/>
        <v>58.095238095238095</v>
      </c>
      <c r="Q3167" s="11" t="str">
        <f t="shared" si="296"/>
        <v>theater</v>
      </c>
      <c r="R3167" s="11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2">
        <f t="shared" si="294"/>
        <v>160</v>
      </c>
      <c r="P3168" s="13">
        <f t="shared" si="295"/>
        <v>60.300892473118282</v>
      </c>
      <c r="Q3168" s="11" t="str">
        <f t="shared" si="296"/>
        <v>theater</v>
      </c>
      <c r="R3168" s="11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2">
        <f t="shared" si="294"/>
        <v>116</v>
      </c>
      <c r="P3169" s="13">
        <f t="shared" si="295"/>
        <v>63.363636363636367</v>
      </c>
      <c r="Q3169" s="11" t="str">
        <f t="shared" si="296"/>
        <v>theater</v>
      </c>
      <c r="R3169" s="11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2">
        <f t="shared" si="294"/>
        <v>124</v>
      </c>
      <c r="P3170" s="13">
        <f t="shared" si="295"/>
        <v>50.901639344262293</v>
      </c>
      <c r="Q3170" s="11" t="str">
        <f t="shared" si="296"/>
        <v>theater</v>
      </c>
      <c r="R3170" s="11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2">
        <f t="shared" si="294"/>
        <v>103</v>
      </c>
      <c r="P3171" s="13">
        <f t="shared" si="295"/>
        <v>100.5</v>
      </c>
      <c r="Q3171" s="11" t="str">
        <f t="shared" si="296"/>
        <v>theater</v>
      </c>
      <c r="R3171" s="1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2">
        <f t="shared" si="294"/>
        <v>112</v>
      </c>
      <c r="P3172" s="13">
        <f t="shared" si="295"/>
        <v>31.619718309859156</v>
      </c>
      <c r="Q3172" s="11" t="str">
        <f t="shared" si="296"/>
        <v>theater</v>
      </c>
      <c r="R3172" s="11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2">
        <f t="shared" si="294"/>
        <v>109</v>
      </c>
      <c r="P3173" s="13">
        <f t="shared" si="295"/>
        <v>65.102564102564102</v>
      </c>
      <c r="Q3173" s="11" t="str">
        <f t="shared" si="296"/>
        <v>theater</v>
      </c>
      <c r="R3173" s="11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2">
        <f t="shared" si="294"/>
        <v>115</v>
      </c>
      <c r="P3174" s="13">
        <f t="shared" si="295"/>
        <v>79.310344827586206</v>
      </c>
      <c r="Q3174" s="11" t="str">
        <f t="shared" si="296"/>
        <v>theater</v>
      </c>
      <c r="R3174" s="11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2">
        <f t="shared" si="294"/>
        <v>103</v>
      </c>
      <c r="P3175" s="13">
        <f t="shared" si="295"/>
        <v>139.18918918918919</v>
      </c>
      <c r="Q3175" s="11" t="str">
        <f t="shared" si="296"/>
        <v>theater</v>
      </c>
      <c r="R3175" s="11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2">
        <f t="shared" si="294"/>
        <v>101</v>
      </c>
      <c r="P3176" s="13">
        <f t="shared" si="295"/>
        <v>131.91304347826087</v>
      </c>
      <c r="Q3176" s="11" t="str">
        <f t="shared" si="296"/>
        <v>theater</v>
      </c>
      <c r="R3176" s="11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2">
        <f t="shared" si="294"/>
        <v>110</v>
      </c>
      <c r="P3177" s="13">
        <f t="shared" si="295"/>
        <v>91.3</v>
      </c>
      <c r="Q3177" s="11" t="str">
        <f t="shared" si="296"/>
        <v>theater</v>
      </c>
      <c r="R3177" s="11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2">
        <f t="shared" si="294"/>
        <v>115</v>
      </c>
      <c r="P3178" s="13">
        <f t="shared" si="295"/>
        <v>39.672727272727272</v>
      </c>
      <c r="Q3178" s="11" t="str">
        <f t="shared" si="296"/>
        <v>theater</v>
      </c>
      <c r="R3178" s="11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2">
        <f t="shared" si="294"/>
        <v>117</v>
      </c>
      <c r="P3179" s="13">
        <f t="shared" si="295"/>
        <v>57.549019607843135</v>
      </c>
      <c r="Q3179" s="11" t="str">
        <f t="shared" si="296"/>
        <v>theater</v>
      </c>
      <c r="R3179" s="11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2">
        <f t="shared" si="294"/>
        <v>172</v>
      </c>
      <c r="P3180" s="13">
        <f t="shared" si="295"/>
        <v>33.025641025641029</v>
      </c>
      <c r="Q3180" s="11" t="str">
        <f t="shared" si="296"/>
        <v>theater</v>
      </c>
      <c r="R3180" s="11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2">
        <f t="shared" si="294"/>
        <v>114</v>
      </c>
      <c r="P3181" s="13">
        <f t="shared" si="295"/>
        <v>77.335806451612896</v>
      </c>
      <c r="Q3181" s="11" t="str">
        <f t="shared" si="296"/>
        <v>theater</v>
      </c>
      <c r="R3181" s="1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2">
        <f t="shared" si="294"/>
        <v>120</v>
      </c>
      <c r="P3182" s="13">
        <f t="shared" si="295"/>
        <v>31.933333333333334</v>
      </c>
      <c r="Q3182" s="11" t="str">
        <f t="shared" si="296"/>
        <v>theater</v>
      </c>
      <c r="R3182" s="11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2">
        <f t="shared" si="294"/>
        <v>109</v>
      </c>
      <c r="P3183" s="13">
        <f t="shared" si="295"/>
        <v>36.333333333333336</v>
      </c>
      <c r="Q3183" s="11" t="str">
        <f t="shared" si="296"/>
        <v>theater</v>
      </c>
      <c r="R3183" s="11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2">
        <f t="shared" si="294"/>
        <v>101</v>
      </c>
      <c r="P3184" s="13">
        <f t="shared" si="295"/>
        <v>46.768211920529801</v>
      </c>
      <c r="Q3184" s="11" t="str">
        <f t="shared" si="296"/>
        <v>theater</v>
      </c>
      <c r="R3184" s="11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2">
        <f t="shared" si="294"/>
        <v>109</v>
      </c>
      <c r="P3185" s="13">
        <f t="shared" si="295"/>
        <v>40.073529411764703</v>
      </c>
      <c r="Q3185" s="11" t="str">
        <f t="shared" si="296"/>
        <v>theater</v>
      </c>
      <c r="R3185" s="11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2">
        <f t="shared" si="294"/>
        <v>107</v>
      </c>
      <c r="P3186" s="13">
        <f t="shared" si="295"/>
        <v>100.21739130434783</v>
      </c>
      <c r="Q3186" s="11" t="str">
        <f t="shared" si="296"/>
        <v>theater</v>
      </c>
      <c r="R3186" s="11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2">
        <f t="shared" si="294"/>
        <v>100</v>
      </c>
      <c r="P3187" s="13">
        <f t="shared" si="295"/>
        <v>41.666666666666664</v>
      </c>
      <c r="Q3187" s="11" t="str">
        <f t="shared" si="296"/>
        <v>theater</v>
      </c>
      <c r="R3187" s="11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2">
        <f t="shared" si="294"/>
        <v>102</v>
      </c>
      <c r="P3188" s="13">
        <f t="shared" si="295"/>
        <v>46.714285714285715</v>
      </c>
      <c r="Q3188" s="11" t="str">
        <f t="shared" si="296"/>
        <v>theater</v>
      </c>
      <c r="R3188" s="11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2">
        <f t="shared" si="294"/>
        <v>116</v>
      </c>
      <c r="P3189" s="13">
        <f t="shared" si="295"/>
        <v>71.491803278688522</v>
      </c>
      <c r="Q3189" s="11" t="str">
        <f t="shared" si="296"/>
        <v>theater</v>
      </c>
      <c r="R3189" s="11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2">
        <f t="shared" si="294"/>
        <v>65</v>
      </c>
      <c r="P3190" s="13">
        <f t="shared" si="295"/>
        <v>14.444444444444445</v>
      </c>
      <c r="Q3190" s="11" t="str">
        <f t="shared" si="296"/>
        <v>theater</v>
      </c>
      <c r="R3190" s="11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2">
        <f t="shared" si="294"/>
        <v>12</v>
      </c>
      <c r="P3191" s="13">
        <f t="shared" si="295"/>
        <v>356.84210526315792</v>
      </c>
      <c r="Q3191" s="11" t="str">
        <f t="shared" si="296"/>
        <v>theater</v>
      </c>
      <c r="R3191" s="1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2">
        <f t="shared" si="294"/>
        <v>0</v>
      </c>
      <c r="P3192" s="13" t="str">
        <f t="shared" si="295"/>
        <v>n/a</v>
      </c>
      <c r="Q3192" s="11" t="str">
        <f t="shared" si="296"/>
        <v>theater</v>
      </c>
      <c r="R3192" s="11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2">
        <f t="shared" si="294"/>
        <v>4</v>
      </c>
      <c r="P3193" s="13">
        <f t="shared" si="295"/>
        <v>37.75</v>
      </c>
      <c r="Q3193" s="11" t="str">
        <f t="shared" si="296"/>
        <v>theater</v>
      </c>
      <c r="R3193" s="11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2">
        <f t="shared" si="294"/>
        <v>1</v>
      </c>
      <c r="P3194" s="13">
        <f t="shared" si="295"/>
        <v>12.75</v>
      </c>
      <c r="Q3194" s="11" t="str">
        <f t="shared" si="296"/>
        <v>theater</v>
      </c>
      <c r="R3194" s="11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2">
        <f t="shared" si="294"/>
        <v>12</v>
      </c>
      <c r="P3195" s="13">
        <f t="shared" si="295"/>
        <v>24.458333333333332</v>
      </c>
      <c r="Q3195" s="11" t="str">
        <f t="shared" si="296"/>
        <v>theater</v>
      </c>
      <c r="R3195" s="11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2">
        <f t="shared" si="294"/>
        <v>0</v>
      </c>
      <c r="P3196" s="13" t="str">
        <f t="shared" si="295"/>
        <v>n/a</v>
      </c>
      <c r="Q3196" s="11" t="str">
        <f t="shared" si="296"/>
        <v>theater</v>
      </c>
      <c r="R3196" s="11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2">
        <f t="shared" si="294"/>
        <v>59</v>
      </c>
      <c r="P3197" s="13">
        <f t="shared" si="295"/>
        <v>53.07692307692308</v>
      </c>
      <c r="Q3197" s="11" t="str">
        <f t="shared" si="296"/>
        <v>theater</v>
      </c>
      <c r="R3197" s="11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2">
        <f t="shared" si="294"/>
        <v>0</v>
      </c>
      <c r="P3198" s="13">
        <f t="shared" si="295"/>
        <v>300</v>
      </c>
      <c r="Q3198" s="11" t="str">
        <f t="shared" si="296"/>
        <v>theater</v>
      </c>
      <c r="R3198" s="11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2">
        <f t="shared" si="294"/>
        <v>11</v>
      </c>
      <c r="P3199" s="13">
        <f t="shared" si="295"/>
        <v>286.25</v>
      </c>
      <c r="Q3199" s="11" t="str">
        <f t="shared" si="296"/>
        <v>theater</v>
      </c>
      <c r="R3199" s="11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2">
        <f t="shared" si="294"/>
        <v>0</v>
      </c>
      <c r="P3200" s="13">
        <f t="shared" si="295"/>
        <v>36.666666666666664</v>
      </c>
      <c r="Q3200" s="11" t="str">
        <f t="shared" si="296"/>
        <v>theater</v>
      </c>
      <c r="R3200" s="11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2">
        <f t="shared" si="294"/>
        <v>52</v>
      </c>
      <c r="P3201" s="13">
        <f t="shared" si="295"/>
        <v>49.20754716981132</v>
      </c>
      <c r="Q3201" s="11" t="str">
        <f t="shared" si="296"/>
        <v>theater</v>
      </c>
      <c r="R3201" s="1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2">
        <f t="shared" si="294"/>
        <v>0</v>
      </c>
      <c r="P3202" s="13">
        <f t="shared" si="295"/>
        <v>1</v>
      </c>
      <c r="Q3202" s="11" t="str">
        <f t="shared" si="296"/>
        <v>theater</v>
      </c>
      <c r="R3202" s="11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2">
        <f t="shared" ref="O3203:O3266" si="300">ROUND((E:E/D:D)*100,0)</f>
        <v>1</v>
      </c>
      <c r="P3203" s="13">
        <f t="shared" ref="P3203:P3266" si="301">IF(L3203&lt;&gt;0,E3203/L3203,"n/a")</f>
        <v>12.5</v>
      </c>
      <c r="Q3203" s="11" t="str">
        <f t="shared" ref="Q3203:Q3266" si="302">LEFT(N3203,SEARCH("/",N3203,1)-1)</f>
        <v>theater</v>
      </c>
      <c r="R3203" s="11" t="str">
        <f t="shared" ref="R3203:R3266" si="303">RIGHT(N3203,LEN(N3203)-SEARCH("/",N3203))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2">
        <f t="shared" si="300"/>
        <v>55</v>
      </c>
      <c r="P3204" s="13">
        <f t="shared" si="301"/>
        <v>109.04</v>
      </c>
      <c r="Q3204" s="11" t="str">
        <f t="shared" si="302"/>
        <v>theater</v>
      </c>
      <c r="R3204" s="11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2">
        <f t="shared" si="300"/>
        <v>25</v>
      </c>
      <c r="P3205" s="13">
        <f t="shared" si="301"/>
        <v>41.666666666666664</v>
      </c>
      <c r="Q3205" s="11" t="str">
        <f t="shared" si="302"/>
        <v>theater</v>
      </c>
      <c r="R3205" s="11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2">
        <f t="shared" si="300"/>
        <v>0</v>
      </c>
      <c r="P3206" s="13" t="str">
        <f t="shared" si="301"/>
        <v>n/a</v>
      </c>
      <c r="Q3206" s="11" t="str">
        <f t="shared" si="302"/>
        <v>theater</v>
      </c>
      <c r="R3206" s="11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2">
        <f t="shared" si="300"/>
        <v>3</v>
      </c>
      <c r="P3207" s="13">
        <f t="shared" si="301"/>
        <v>22.75</v>
      </c>
      <c r="Q3207" s="11" t="str">
        <f t="shared" si="302"/>
        <v>theater</v>
      </c>
      <c r="R3207" s="11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2">
        <f t="shared" si="300"/>
        <v>0</v>
      </c>
      <c r="P3208" s="13" t="str">
        <f t="shared" si="301"/>
        <v>n/a</v>
      </c>
      <c r="Q3208" s="11" t="str">
        <f t="shared" si="302"/>
        <v>theater</v>
      </c>
      <c r="R3208" s="11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2">
        <f t="shared" si="300"/>
        <v>46</v>
      </c>
      <c r="P3209" s="13">
        <f t="shared" si="301"/>
        <v>70.833333333333329</v>
      </c>
      <c r="Q3209" s="11" t="str">
        <f t="shared" si="302"/>
        <v>theater</v>
      </c>
      <c r="R3209" s="11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2">
        <f t="shared" si="300"/>
        <v>104</v>
      </c>
      <c r="P3210" s="13">
        <f t="shared" si="301"/>
        <v>63.109756097560975</v>
      </c>
      <c r="Q3210" s="11" t="str">
        <f t="shared" si="302"/>
        <v>theater</v>
      </c>
      <c r="R3210" s="11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2">
        <f t="shared" si="300"/>
        <v>119</v>
      </c>
      <c r="P3211" s="13">
        <f t="shared" si="301"/>
        <v>50.157964601769912</v>
      </c>
      <c r="Q3211" s="11" t="str">
        <f t="shared" si="302"/>
        <v>theater</v>
      </c>
      <c r="R3211" s="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2">
        <f t="shared" si="300"/>
        <v>126</v>
      </c>
      <c r="P3212" s="13">
        <f t="shared" si="301"/>
        <v>62.883333333333333</v>
      </c>
      <c r="Q3212" s="11" t="str">
        <f t="shared" si="302"/>
        <v>theater</v>
      </c>
      <c r="R3212" s="11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2">
        <f t="shared" si="300"/>
        <v>120</v>
      </c>
      <c r="P3213" s="13">
        <f t="shared" si="301"/>
        <v>85.531055900621112</v>
      </c>
      <c r="Q3213" s="11" t="str">
        <f t="shared" si="302"/>
        <v>theater</v>
      </c>
      <c r="R3213" s="11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2">
        <f t="shared" si="300"/>
        <v>126</v>
      </c>
      <c r="P3214" s="13">
        <f t="shared" si="301"/>
        <v>53.723404255319146</v>
      </c>
      <c r="Q3214" s="11" t="str">
        <f t="shared" si="302"/>
        <v>theater</v>
      </c>
      <c r="R3214" s="11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2">
        <f t="shared" si="300"/>
        <v>100</v>
      </c>
      <c r="P3215" s="13">
        <f t="shared" si="301"/>
        <v>127.80851063829788</v>
      </c>
      <c r="Q3215" s="11" t="str">
        <f t="shared" si="302"/>
        <v>theater</v>
      </c>
      <c r="R3215" s="11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2">
        <f t="shared" si="300"/>
        <v>102</v>
      </c>
      <c r="P3216" s="13">
        <f t="shared" si="301"/>
        <v>106.57391304347826</v>
      </c>
      <c r="Q3216" s="11" t="str">
        <f t="shared" si="302"/>
        <v>theater</v>
      </c>
      <c r="R3216" s="11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2">
        <f t="shared" si="300"/>
        <v>100</v>
      </c>
      <c r="P3217" s="13">
        <f t="shared" si="301"/>
        <v>262.11194029850748</v>
      </c>
      <c r="Q3217" s="11" t="str">
        <f t="shared" si="302"/>
        <v>theater</v>
      </c>
      <c r="R3217" s="11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2">
        <f t="shared" si="300"/>
        <v>100</v>
      </c>
      <c r="P3218" s="13">
        <f t="shared" si="301"/>
        <v>57.171428571428571</v>
      </c>
      <c r="Q3218" s="11" t="str">
        <f t="shared" si="302"/>
        <v>theater</v>
      </c>
      <c r="R3218" s="11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2">
        <f t="shared" si="300"/>
        <v>116</v>
      </c>
      <c r="P3219" s="13">
        <f t="shared" si="301"/>
        <v>50.20192307692308</v>
      </c>
      <c r="Q3219" s="11" t="str">
        <f t="shared" si="302"/>
        <v>theater</v>
      </c>
      <c r="R3219" s="11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2">
        <f t="shared" si="300"/>
        <v>102</v>
      </c>
      <c r="P3220" s="13">
        <f t="shared" si="301"/>
        <v>66.586956521739125</v>
      </c>
      <c r="Q3220" s="11" t="str">
        <f t="shared" si="302"/>
        <v>theater</v>
      </c>
      <c r="R3220" s="11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2">
        <f t="shared" si="300"/>
        <v>100</v>
      </c>
      <c r="P3221" s="13">
        <f t="shared" si="301"/>
        <v>168.25210084033614</v>
      </c>
      <c r="Q3221" s="11" t="str">
        <f t="shared" si="302"/>
        <v>theater</v>
      </c>
      <c r="R3221" s="1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2">
        <f t="shared" si="300"/>
        <v>101</v>
      </c>
      <c r="P3222" s="13">
        <f t="shared" si="301"/>
        <v>256.37288135593218</v>
      </c>
      <c r="Q3222" s="11" t="str">
        <f t="shared" si="302"/>
        <v>theater</v>
      </c>
      <c r="R3222" s="11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2">
        <f t="shared" si="300"/>
        <v>103</v>
      </c>
      <c r="P3223" s="13">
        <f t="shared" si="301"/>
        <v>36.610619469026545</v>
      </c>
      <c r="Q3223" s="11" t="str">
        <f t="shared" si="302"/>
        <v>theater</v>
      </c>
      <c r="R3223" s="11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2">
        <f t="shared" si="300"/>
        <v>125</v>
      </c>
      <c r="P3224" s="13">
        <f t="shared" si="301"/>
        <v>37.142857142857146</v>
      </c>
      <c r="Q3224" s="11" t="str">
        <f t="shared" si="302"/>
        <v>theater</v>
      </c>
      <c r="R3224" s="11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2">
        <f t="shared" si="300"/>
        <v>110</v>
      </c>
      <c r="P3225" s="13">
        <f t="shared" si="301"/>
        <v>45.878378378378379</v>
      </c>
      <c r="Q3225" s="11" t="str">
        <f t="shared" si="302"/>
        <v>theater</v>
      </c>
      <c r="R3225" s="11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2">
        <f t="shared" si="300"/>
        <v>102</v>
      </c>
      <c r="P3226" s="13">
        <f t="shared" si="301"/>
        <v>141.71296296296296</v>
      </c>
      <c r="Q3226" s="11" t="str">
        <f t="shared" si="302"/>
        <v>theater</v>
      </c>
      <c r="R3226" s="11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2">
        <f t="shared" si="300"/>
        <v>102</v>
      </c>
      <c r="P3227" s="13">
        <f t="shared" si="301"/>
        <v>52.487179487179489</v>
      </c>
      <c r="Q3227" s="11" t="str">
        <f t="shared" si="302"/>
        <v>theater</v>
      </c>
      <c r="R3227" s="11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2">
        <f t="shared" si="300"/>
        <v>104</v>
      </c>
      <c r="P3228" s="13">
        <f t="shared" si="301"/>
        <v>59.523809523809526</v>
      </c>
      <c r="Q3228" s="11" t="str">
        <f t="shared" si="302"/>
        <v>theater</v>
      </c>
      <c r="R3228" s="11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2">
        <f t="shared" si="300"/>
        <v>125</v>
      </c>
      <c r="P3229" s="13">
        <f t="shared" si="301"/>
        <v>50</v>
      </c>
      <c r="Q3229" s="11" t="str">
        <f t="shared" si="302"/>
        <v>theater</v>
      </c>
      <c r="R3229" s="11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2">
        <f t="shared" si="300"/>
        <v>102</v>
      </c>
      <c r="P3230" s="13">
        <f t="shared" si="301"/>
        <v>193.62162162162161</v>
      </c>
      <c r="Q3230" s="11" t="str">
        <f t="shared" si="302"/>
        <v>theater</v>
      </c>
      <c r="R3230" s="11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2">
        <f t="shared" si="300"/>
        <v>108</v>
      </c>
      <c r="P3231" s="13">
        <f t="shared" si="301"/>
        <v>106.79702970297029</v>
      </c>
      <c r="Q3231" s="11" t="str">
        <f t="shared" si="302"/>
        <v>theater</v>
      </c>
      <c r="R3231" s="1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2">
        <f t="shared" si="300"/>
        <v>110</v>
      </c>
      <c r="P3232" s="13">
        <f t="shared" si="301"/>
        <v>77.21621621621621</v>
      </c>
      <c r="Q3232" s="11" t="str">
        <f t="shared" si="302"/>
        <v>theater</v>
      </c>
      <c r="R3232" s="11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2">
        <f t="shared" si="300"/>
        <v>161</v>
      </c>
      <c r="P3233" s="13">
        <f t="shared" si="301"/>
        <v>57.5</v>
      </c>
      <c r="Q3233" s="11" t="str">
        <f t="shared" si="302"/>
        <v>theater</v>
      </c>
      <c r="R3233" s="11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2">
        <f t="shared" si="300"/>
        <v>131</v>
      </c>
      <c r="P3234" s="13">
        <f t="shared" si="301"/>
        <v>50.46153846153846</v>
      </c>
      <c r="Q3234" s="11" t="str">
        <f t="shared" si="302"/>
        <v>theater</v>
      </c>
      <c r="R3234" s="11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2">
        <f t="shared" si="300"/>
        <v>119</v>
      </c>
      <c r="P3235" s="13">
        <f t="shared" si="301"/>
        <v>97.377049180327873</v>
      </c>
      <c r="Q3235" s="11" t="str">
        <f t="shared" si="302"/>
        <v>theater</v>
      </c>
      <c r="R3235" s="11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2">
        <f t="shared" si="300"/>
        <v>100</v>
      </c>
      <c r="P3236" s="13">
        <f t="shared" si="301"/>
        <v>34.91921739130435</v>
      </c>
      <c r="Q3236" s="11" t="str">
        <f t="shared" si="302"/>
        <v>theater</v>
      </c>
      <c r="R3236" s="11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2">
        <f t="shared" si="300"/>
        <v>103</v>
      </c>
      <c r="P3237" s="13">
        <f t="shared" si="301"/>
        <v>85.530386740331494</v>
      </c>
      <c r="Q3237" s="11" t="str">
        <f t="shared" si="302"/>
        <v>theater</v>
      </c>
      <c r="R3237" s="11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2">
        <f t="shared" si="300"/>
        <v>101</v>
      </c>
      <c r="P3238" s="13">
        <f t="shared" si="301"/>
        <v>182.90909090909091</v>
      </c>
      <c r="Q3238" s="11" t="str">
        <f t="shared" si="302"/>
        <v>theater</v>
      </c>
      <c r="R3238" s="11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2">
        <f t="shared" si="300"/>
        <v>101</v>
      </c>
      <c r="P3239" s="13">
        <f t="shared" si="301"/>
        <v>131.13620817843866</v>
      </c>
      <c r="Q3239" s="11" t="str">
        <f t="shared" si="302"/>
        <v>theater</v>
      </c>
      <c r="R3239" s="11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2">
        <f t="shared" si="300"/>
        <v>112</v>
      </c>
      <c r="P3240" s="13">
        <f t="shared" si="301"/>
        <v>39.810126582278478</v>
      </c>
      <c r="Q3240" s="11" t="str">
        <f t="shared" si="302"/>
        <v>theater</v>
      </c>
      <c r="R3240" s="11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2">
        <f t="shared" si="300"/>
        <v>106</v>
      </c>
      <c r="P3241" s="13">
        <f t="shared" si="301"/>
        <v>59.701730769230764</v>
      </c>
      <c r="Q3241" s="11" t="str">
        <f t="shared" si="302"/>
        <v>theater</v>
      </c>
      <c r="R3241" s="1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2">
        <f t="shared" si="300"/>
        <v>101</v>
      </c>
      <c r="P3242" s="13">
        <f t="shared" si="301"/>
        <v>88.735294117647058</v>
      </c>
      <c r="Q3242" s="11" t="str">
        <f t="shared" si="302"/>
        <v>theater</v>
      </c>
      <c r="R3242" s="11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2">
        <f t="shared" si="300"/>
        <v>115</v>
      </c>
      <c r="P3243" s="13">
        <f t="shared" si="301"/>
        <v>58.688622754491021</v>
      </c>
      <c r="Q3243" s="11" t="str">
        <f t="shared" si="302"/>
        <v>theater</v>
      </c>
      <c r="R3243" s="11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2">
        <f t="shared" si="300"/>
        <v>127</v>
      </c>
      <c r="P3244" s="13">
        <f t="shared" si="301"/>
        <v>69.56513661202186</v>
      </c>
      <c r="Q3244" s="11" t="str">
        <f t="shared" si="302"/>
        <v>theater</v>
      </c>
      <c r="R3244" s="11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2">
        <f t="shared" si="300"/>
        <v>103</v>
      </c>
      <c r="P3245" s="13">
        <f t="shared" si="301"/>
        <v>115.87323943661971</v>
      </c>
      <c r="Q3245" s="11" t="str">
        <f t="shared" si="302"/>
        <v>theater</v>
      </c>
      <c r="R3245" s="11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2">
        <f t="shared" si="300"/>
        <v>103</v>
      </c>
      <c r="P3246" s="13">
        <f t="shared" si="301"/>
        <v>23.869565217391305</v>
      </c>
      <c r="Q3246" s="11" t="str">
        <f t="shared" si="302"/>
        <v>theater</v>
      </c>
      <c r="R3246" s="11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2">
        <f t="shared" si="300"/>
        <v>104</v>
      </c>
      <c r="P3247" s="13">
        <f t="shared" si="301"/>
        <v>81.125925925925927</v>
      </c>
      <c r="Q3247" s="11" t="str">
        <f t="shared" si="302"/>
        <v>theater</v>
      </c>
      <c r="R3247" s="11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2">
        <f t="shared" si="300"/>
        <v>111</v>
      </c>
      <c r="P3248" s="13">
        <f t="shared" si="301"/>
        <v>57.626943005181346</v>
      </c>
      <c r="Q3248" s="11" t="str">
        <f t="shared" si="302"/>
        <v>theater</v>
      </c>
      <c r="R3248" s="11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2">
        <f t="shared" si="300"/>
        <v>106</v>
      </c>
      <c r="P3249" s="13">
        <f t="shared" si="301"/>
        <v>46.429824561403507</v>
      </c>
      <c r="Q3249" s="11" t="str">
        <f t="shared" si="302"/>
        <v>theater</v>
      </c>
      <c r="R3249" s="11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2">
        <f t="shared" si="300"/>
        <v>101</v>
      </c>
      <c r="P3250" s="13">
        <f t="shared" si="301"/>
        <v>60.475000000000001</v>
      </c>
      <c r="Q3250" s="11" t="str">
        <f t="shared" si="302"/>
        <v>theater</v>
      </c>
      <c r="R3250" s="11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2">
        <f t="shared" si="300"/>
        <v>105</v>
      </c>
      <c r="P3251" s="13">
        <f t="shared" si="301"/>
        <v>65.579545454545453</v>
      </c>
      <c r="Q3251" s="11" t="str">
        <f t="shared" si="302"/>
        <v>theater</v>
      </c>
      <c r="R3251" s="1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2">
        <f t="shared" si="300"/>
        <v>102</v>
      </c>
      <c r="P3252" s="13">
        <f t="shared" si="301"/>
        <v>119.1924882629108</v>
      </c>
      <c r="Q3252" s="11" t="str">
        <f t="shared" si="302"/>
        <v>theater</v>
      </c>
      <c r="R3252" s="11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2">
        <f t="shared" si="300"/>
        <v>111</v>
      </c>
      <c r="P3253" s="13">
        <f t="shared" si="301"/>
        <v>83.05</v>
      </c>
      <c r="Q3253" s="11" t="str">
        <f t="shared" si="302"/>
        <v>theater</v>
      </c>
      <c r="R3253" s="11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2">
        <f t="shared" si="300"/>
        <v>128</v>
      </c>
      <c r="P3254" s="13">
        <f t="shared" si="301"/>
        <v>57.52</v>
      </c>
      <c r="Q3254" s="11" t="str">
        <f t="shared" si="302"/>
        <v>theater</v>
      </c>
      <c r="R3254" s="11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2">
        <f t="shared" si="300"/>
        <v>102</v>
      </c>
      <c r="P3255" s="13">
        <f t="shared" si="301"/>
        <v>177.08695652173913</v>
      </c>
      <c r="Q3255" s="11" t="str">
        <f t="shared" si="302"/>
        <v>theater</v>
      </c>
      <c r="R3255" s="11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2">
        <f t="shared" si="300"/>
        <v>101</v>
      </c>
      <c r="P3256" s="13">
        <f t="shared" si="301"/>
        <v>70.771505376344081</v>
      </c>
      <c r="Q3256" s="11" t="str">
        <f t="shared" si="302"/>
        <v>theater</v>
      </c>
      <c r="R3256" s="11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2">
        <f t="shared" si="300"/>
        <v>175</v>
      </c>
      <c r="P3257" s="13">
        <f t="shared" si="301"/>
        <v>29.166666666666668</v>
      </c>
      <c r="Q3257" s="11" t="str">
        <f t="shared" si="302"/>
        <v>theater</v>
      </c>
      <c r="R3257" s="11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2">
        <f t="shared" si="300"/>
        <v>128</v>
      </c>
      <c r="P3258" s="13">
        <f t="shared" si="301"/>
        <v>72.76136363636364</v>
      </c>
      <c r="Q3258" s="11" t="str">
        <f t="shared" si="302"/>
        <v>theater</v>
      </c>
      <c r="R3258" s="11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2">
        <f t="shared" si="300"/>
        <v>106</v>
      </c>
      <c r="P3259" s="13">
        <f t="shared" si="301"/>
        <v>51.853414634146333</v>
      </c>
      <c r="Q3259" s="11" t="str">
        <f t="shared" si="302"/>
        <v>theater</v>
      </c>
      <c r="R3259" s="11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2">
        <f t="shared" si="300"/>
        <v>105</v>
      </c>
      <c r="P3260" s="13">
        <f t="shared" si="301"/>
        <v>98.2</v>
      </c>
      <c r="Q3260" s="11" t="str">
        <f t="shared" si="302"/>
        <v>theater</v>
      </c>
      <c r="R3260" s="11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2">
        <f t="shared" si="300"/>
        <v>106</v>
      </c>
      <c r="P3261" s="13">
        <f t="shared" si="301"/>
        <v>251.7381443298969</v>
      </c>
      <c r="Q3261" s="11" t="str">
        <f t="shared" si="302"/>
        <v>theater</v>
      </c>
      <c r="R3261" s="1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2">
        <f t="shared" si="300"/>
        <v>109</v>
      </c>
      <c r="P3262" s="13">
        <f t="shared" si="301"/>
        <v>74.821917808219183</v>
      </c>
      <c r="Q3262" s="11" t="str">
        <f t="shared" si="302"/>
        <v>theater</v>
      </c>
      <c r="R3262" s="11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2">
        <f t="shared" si="300"/>
        <v>100</v>
      </c>
      <c r="P3263" s="13">
        <f t="shared" si="301"/>
        <v>67.65306122448979</v>
      </c>
      <c r="Q3263" s="11" t="str">
        <f t="shared" si="302"/>
        <v>theater</v>
      </c>
      <c r="R3263" s="11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2">
        <f t="shared" si="300"/>
        <v>103</v>
      </c>
      <c r="P3264" s="13">
        <f t="shared" si="301"/>
        <v>93.81343283582089</v>
      </c>
      <c r="Q3264" s="11" t="str">
        <f t="shared" si="302"/>
        <v>theater</v>
      </c>
      <c r="R3264" s="11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2">
        <f t="shared" si="300"/>
        <v>112</v>
      </c>
      <c r="P3265" s="13">
        <f t="shared" si="301"/>
        <v>41.237647058823526</v>
      </c>
      <c r="Q3265" s="11" t="str">
        <f t="shared" si="302"/>
        <v>theater</v>
      </c>
      <c r="R3265" s="11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2">
        <f t="shared" si="300"/>
        <v>103</v>
      </c>
      <c r="P3266" s="13">
        <f t="shared" si="301"/>
        <v>52.551020408163268</v>
      </c>
      <c r="Q3266" s="11" t="str">
        <f t="shared" si="302"/>
        <v>theater</v>
      </c>
      <c r="R3266" s="11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2">
        <f t="shared" ref="O3267:O3330" si="306">ROUND((E:E/D:D)*100,0)</f>
        <v>164</v>
      </c>
      <c r="P3267" s="13">
        <f t="shared" ref="P3267:P3330" si="307">IF(L3267&lt;&gt;0,E3267/L3267,"n/a")</f>
        <v>70.285714285714292</v>
      </c>
      <c r="Q3267" s="11" t="str">
        <f t="shared" ref="Q3267:Q3330" si="308">LEFT(N3267,SEARCH("/",N3267,1)-1)</f>
        <v>theater</v>
      </c>
      <c r="R3267" s="11" t="str">
        <f t="shared" ref="R3267:R3330" si="309">RIGHT(N3267,LEN(N3267)-SEARCH("/",N3267))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2">
        <f t="shared" si="306"/>
        <v>131</v>
      </c>
      <c r="P3268" s="13">
        <f t="shared" si="307"/>
        <v>48.325153374233132</v>
      </c>
      <c r="Q3268" s="11" t="str">
        <f t="shared" si="308"/>
        <v>theater</v>
      </c>
      <c r="R3268" s="11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2">
        <f t="shared" si="306"/>
        <v>102</v>
      </c>
      <c r="P3269" s="13">
        <f t="shared" si="307"/>
        <v>53.177083333333336</v>
      </c>
      <c r="Q3269" s="11" t="str">
        <f t="shared" si="308"/>
        <v>theater</v>
      </c>
      <c r="R3269" s="11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2">
        <f t="shared" si="306"/>
        <v>128</v>
      </c>
      <c r="P3270" s="13">
        <f t="shared" si="307"/>
        <v>60.952380952380949</v>
      </c>
      <c r="Q3270" s="11" t="str">
        <f t="shared" si="308"/>
        <v>theater</v>
      </c>
      <c r="R3270" s="11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2">
        <f t="shared" si="306"/>
        <v>102</v>
      </c>
      <c r="P3271" s="13">
        <f t="shared" si="307"/>
        <v>116</v>
      </c>
      <c r="Q3271" s="11" t="str">
        <f t="shared" si="308"/>
        <v>theater</v>
      </c>
      <c r="R3271" s="1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2">
        <f t="shared" si="306"/>
        <v>102</v>
      </c>
      <c r="P3272" s="13">
        <f t="shared" si="307"/>
        <v>61</v>
      </c>
      <c r="Q3272" s="11" t="str">
        <f t="shared" si="308"/>
        <v>theater</v>
      </c>
      <c r="R3272" s="11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2">
        <f t="shared" si="306"/>
        <v>130</v>
      </c>
      <c r="P3273" s="13">
        <f t="shared" si="307"/>
        <v>38.235294117647058</v>
      </c>
      <c r="Q3273" s="11" t="str">
        <f t="shared" si="308"/>
        <v>theater</v>
      </c>
      <c r="R3273" s="11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2">
        <f t="shared" si="306"/>
        <v>154</v>
      </c>
      <c r="P3274" s="13">
        <f t="shared" si="307"/>
        <v>106.50344827586207</v>
      </c>
      <c r="Q3274" s="11" t="str">
        <f t="shared" si="308"/>
        <v>theater</v>
      </c>
      <c r="R3274" s="11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2">
        <f t="shared" si="306"/>
        <v>107</v>
      </c>
      <c r="P3275" s="13">
        <f t="shared" si="307"/>
        <v>204.57142857142858</v>
      </c>
      <c r="Q3275" s="11" t="str">
        <f t="shared" si="308"/>
        <v>theater</v>
      </c>
      <c r="R3275" s="11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2">
        <f t="shared" si="306"/>
        <v>101</v>
      </c>
      <c r="P3276" s="13">
        <f t="shared" si="307"/>
        <v>54.912587412587413</v>
      </c>
      <c r="Q3276" s="11" t="str">
        <f t="shared" si="308"/>
        <v>theater</v>
      </c>
      <c r="R3276" s="11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2">
        <f t="shared" si="306"/>
        <v>100</v>
      </c>
      <c r="P3277" s="13">
        <f t="shared" si="307"/>
        <v>150.41666666666666</v>
      </c>
      <c r="Q3277" s="11" t="str">
        <f t="shared" si="308"/>
        <v>theater</v>
      </c>
      <c r="R3277" s="11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2">
        <f t="shared" si="306"/>
        <v>117</v>
      </c>
      <c r="P3278" s="13">
        <f t="shared" si="307"/>
        <v>52.58</v>
      </c>
      <c r="Q3278" s="11" t="str">
        <f t="shared" si="308"/>
        <v>theater</v>
      </c>
      <c r="R3278" s="11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2">
        <f t="shared" si="306"/>
        <v>109</v>
      </c>
      <c r="P3279" s="13">
        <f t="shared" si="307"/>
        <v>54.3</v>
      </c>
      <c r="Q3279" s="11" t="str">
        <f t="shared" si="308"/>
        <v>theater</v>
      </c>
      <c r="R3279" s="11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2">
        <f t="shared" si="306"/>
        <v>103</v>
      </c>
      <c r="P3280" s="13">
        <f t="shared" si="307"/>
        <v>76.029411764705884</v>
      </c>
      <c r="Q3280" s="11" t="str">
        <f t="shared" si="308"/>
        <v>theater</v>
      </c>
      <c r="R3280" s="11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2">
        <f t="shared" si="306"/>
        <v>114</v>
      </c>
      <c r="P3281" s="13">
        <f t="shared" si="307"/>
        <v>105.2063492063492</v>
      </c>
      <c r="Q3281" s="11" t="str">
        <f t="shared" si="308"/>
        <v>theater</v>
      </c>
      <c r="R3281" s="1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2">
        <f t="shared" si="306"/>
        <v>103</v>
      </c>
      <c r="P3282" s="13">
        <f t="shared" si="307"/>
        <v>68.666666666666671</v>
      </c>
      <c r="Q3282" s="11" t="str">
        <f t="shared" si="308"/>
        <v>theater</v>
      </c>
      <c r="R3282" s="11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2">
        <f t="shared" si="306"/>
        <v>122</v>
      </c>
      <c r="P3283" s="13">
        <f t="shared" si="307"/>
        <v>129.36170212765958</v>
      </c>
      <c r="Q3283" s="11" t="str">
        <f t="shared" si="308"/>
        <v>theater</v>
      </c>
      <c r="R3283" s="11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2">
        <f t="shared" si="306"/>
        <v>103</v>
      </c>
      <c r="P3284" s="13">
        <f t="shared" si="307"/>
        <v>134.26371308016877</v>
      </c>
      <c r="Q3284" s="11" t="str">
        <f t="shared" si="308"/>
        <v>theater</v>
      </c>
      <c r="R3284" s="11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2">
        <f t="shared" si="306"/>
        <v>105</v>
      </c>
      <c r="P3285" s="13">
        <f t="shared" si="307"/>
        <v>17.829787234042552</v>
      </c>
      <c r="Q3285" s="11" t="str">
        <f t="shared" si="308"/>
        <v>theater</v>
      </c>
      <c r="R3285" s="11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2">
        <f t="shared" si="306"/>
        <v>102</v>
      </c>
      <c r="P3286" s="13">
        <f t="shared" si="307"/>
        <v>203.2</v>
      </c>
      <c r="Q3286" s="11" t="str">
        <f t="shared" si="308"/>
        <v>theater</v>
      </c>
      <c r="R3286" s="11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2">
        <f t="shared" si="306"/>
        <v>112</v>
      </c>
      <c r="P3287" s="13">
        <f t="shared" si="307"/>
        <v>69.18518518518519</v>
      </c>
      <c r="Q3287" s="11" t="str">
        <f t="shared" si="308"/>
        <v>theater</v>
      </c>
      <c r="R3287" s="11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2">
        <f t="shared" si="306"/>
        <v>102</v>
      </c>
      <c r="P3288" s="13">
        <f t="shared" si="307"/>
        <v>125.12295081967213</v>
      </c>
      <c r="Q3288" s="11" t="str">
        <f t="shared" si="308"/>
        <v>theater</v>
      </c>
      <c r="R3288" s="11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2">
        <f t="shared" si="306"/>
        <v>100</v>
      </c>
      <c r="P3289" s="13">
        <f t="shared" si="307"/>
        <v>73.529411764705884</v>
      </c>
      <c r="Q3289" s="11" t="str">
        <f t="shared" si="308"/>
        <v>theater</v>
      </c>
      <c r="R3289" s="11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2">
        <f t="shared" si="306"/>
        <v>100</v>
      </c>
      <c r="P3290" s="13">
        <f t="shared" si="307"/>
        <v>48.437149758454105</v>
      </c>
      <c r="Q3290" s="11" t="str">
        <f t="shared" si="308"/>
        <v>theater</v>
      </c>
      <c r="R3290" s="11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2">
        <f t="shared" si="306"/>
        <v>133</v>
      </c>
      <c r="P3291" s="13">
        <f t="shared" si="307"/>
        <v>26.608400000000003</v>
      </c>
      <c r="Q3291" s="11" t="str">
        <f t="shared" si="308"/>
        <v>theater</v>
      </c>
      <c r="R3291" s="1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2">
        <f t="shared" si="306"/>
        <v>121</v>
      </c>
      <c r="P3292" s="13">
        <f t="shared" si="307"/>
        <v>33.666666666666664</v>
      </c>
      <c r="Q3292" s="11" t="str">
        <f t="shared" si="308"/>
        <v>theater</v>
      </c>
      <c r="R3292" s="11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2">
        <f t="shared" si="306"/>
        <v>114</v>
      </c>
      <c r="P3293" s="13">
        <f t="shared" si="307"/>
        <v>40.714285714285715</v>
      </c>
      <c r="Q3293" s="11" t="str">
        <f t="shared" si="308"/>
        <v>theater</v>
      </c>
      <c r="R3293" s="11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2">
        <f t="shared" si="306"/>
        <v>286</v>
      </c>
      <c r="P3294" s="13">
        <f t="shared" si="307"/>
        <v>19.266666666666666</v>
      </c>
      <c r="Q3294" s="11" t="str">
        <f t="shared" si="308"/>
        <v>theater</v>
      </c>
      <c r="R3294" s="11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2">
        <f t="shared" si="306"/>
        <v>170</v>
      </c>
      <c r="P3295" s="13">
        <f t="shared" si="307"/>
        <v>84.285714285714292</v>
      </c>
      <c r="Q3295" s="11" t="str">
        <f t="shared" si="308"/>
        <v>theater</v>
      </c>
      <c r="R3295" s="11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2">
        <f t="shared" si="306"/>
        <v>118</v>
      </c>
      <c r="P3296" s="13">
        <f t="shared" si="307"/>
        <v>29.583333333333332</v>
      </c>
      <c r="Q3296" s="11" t="str">
        <f t="shared" si="308"/>
        <v>theater</v>
      </c>
      <c r="R3296" s="11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2">
        <f t="shared" si="306"/>
        <v>103</v>
      </c>
      <c r="P3297" s="13">
        <f t="shared" si="307"/>
        <v>26.667037037037037</v>
      </c>
      <c r="Q3297" s="11" t="str">
        <f t="shared" si="308"/>
        <v>theater</v>
      </c>
      <c r="R3297" s="11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2">
        <f t="shared" si="306"/>
        <v>144</v>
      </c>
      <c r="P3298" s="13">
        <f t="shared" si="307"/>
        <v>45.978723404255319</v>
      </c>
      <c r="Q3298" s="11" t="str">
        <f t="shared" si="308"/>
        <v>theater</v>
      </c>
      <c r="R3298" s="11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2">
        <f t="shared" si="306"/>
        <v>100</v>
      </c>
      <c r="P3299" s="13">
        <f t="shared" si="307"/>
        <v>125.09090909090909</v>
      </c>
      <c r="Q3299" s="11" t="str">
        <f t="shared" si="308"/>
        <v>theater</v>
      </c>
      <c r="R3299" s="11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2">
        <f t="shared" si="306"/>
        <v>102</v>
      </c>
      <c r="P3300" s="13">
        <f t="shared" si="307"/>
        <v>141.29166666666666</v>
      </c>
      <c r="Q3300" s="11" t="str">
        <f t="shared" si="308"/>
        <v>theater</v>
      </c>
      <c r="R3300" s="11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2">
        <f t="shared" si="306"/>
        <v>116</v>
      </c>
      <c r="P3301" s="13">
        <f t="shared" si="307"/>
        <v>55.333333333333336</v>
      </c>
      <c r="Q3301" s="11" t="str">
        <f t="shared" si="308"/>
        <v>theater</v>
      </c>
      <c r="R3301" s="1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2">
        <f t="shared" si="306"/>
        <v>136</v>
      </c>
      <c r="P3302" s="13">
        <f t="shared" si="307"/>
        <v>46.420454545454547</v>
      </c>
      <c r="Q3302" s="11" t="str">
        <f t="shared" si="308"/>
        <v>theater</v>
      </c>
      <c r="R3302" s="11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2">
        <f t="shared" si="306"/>
        <v>133</v>
      </c>
      <c r="P3303" s="13">
        <f t="shared" si="307"/>
        <v>57.2</v>
      </c>
      <c r="Q3303" s="11" t="str">
        <f t="shared" si="308"/>
        <v>theater</v>
      </c>
      <c r="R3303" s="11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2">
        <f t="shared" si="306"/>
        <v>103</v>
      </c>
      <c r="P3304" s="13">
        <f t="shared" si="307"/>
        <v>173.7</v>
      </c>
      <c r="Q3304" s="11" t="str">
        <f t="shared" si="308"/>
        <v>theater</v>
      </c>
      <c r="R3304" s="11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2">
        <f t="shared" si="306"/>
        <v>116</v>
      </c>
      <c r="P3305" s="13">
        <f t="shared" si="307"/>
        <v>59.6</v>
      </c>
      <c r="Q3305" s="11" t="str">
        <f t="shared" si="308"/>
        <v>theater</v>
      </c>
      <c r="R3305" s="11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2">
        <f t="shared" si="306"/>
        <v>105</v>
      </c>
      <c r="P3306" s="13">
        <f t="shared" si="307"/>
        <v>89.585714285714289</v>
      </c>
      <c r="Q3306" s="11" t="str">
        <f t="shared" si="308"/>
        <v>theater</v>
      </c>
      <c r="R3306" s="11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2">
        <f t="shared" si="306"/>
        <v>102</v>
      </c>
      <c r="P3307" s="13">
        <f t="shared" si="307"/>
        <v>204.05</v>
      </c>
      <c r="Q3307" s="11" t="str">
        <f t="shared" si="308"/>
        <v>theater</v>
      </c>
      <c r="R3307" s="11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2">
        <f t="shared" si="306"/>
        <v>175</v>
      </c>
      <c r="P3308" s="13">
        <f t="shared" si="307"/>
        <v>48.703703703703702</v>
      </c>
      <c r="Q3308" s="11" t="str">
        <f t="shared" si="308"/>
        <v>theater</v>
      </c>
      <c r="R3308" s="11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2">
        <f t="shared" si="306"/>
        <v>107</v>
      </c>
      <c r="P3309" s="13">
        <f t="shared" si="307"/>
        <v>53.339999999999996</v>
      </c>
      <c r="Q3309" s="11" t="str">
        <f t="shared" si="308"/>
        <v>theater</v>
      </c>
      <c r="R3309" s="11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2">
        <f t="shared" si="306"/>
        <v>122</v>
      </c>
      <c r="P3310" s="13">
        <f t="shared" si="307"/>
        <v>75.087719298245617</v>
      </c>
      <c r="Q3310" s="11" t="str">
        <f t="shared" si="308"/>
        <v>theater</v>
      </c>
      <c r="R3310" s="11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2">
        <f t="shared" si="306"/>
        <v>159</v>
      </c>
      <c r="P3311" s="13">
        <f t="shared" si="307"/>
        <v>18</v>
      </c>
      <c r="Q3311" s="11" t="str">
        <f t="shared" si="308"/>
        <v>theater</v>
      </c>
      <c r="R3311" s="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2">
        <f t="shared" si="306"/>
        <v>100</v>
      </c>
      <c r="P3312" s="13">
        <f t="shared" si="307"/>
        <v>209.83870967741936</v>
      </c>
      <c r="Q3312" s="11" t="str">
        <f t="shared" si="308"/>
        <v>theater</v>
      </c>
      <c r="R3312" s="11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2">
        <f t="shared" si="306"/>
        <v>110</v>
      </c>
      <c r="P3313" s="13">
        <f t="shared" si="307"/>
        <v>61.022222222222226</v>
      </c>
      <c r="Q3313" s="11" t="str">
        <f t="shared" si="308"/>
        <v>theater</v>
      </c>
      <c r="R3313" s="11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2">
        <f t="shared" si="306"/>
        <v>100</v>
      </c>
      <c r="P3314" s="13">
        <f t="shared" si="307"/>
        <v>61</v>
      </c>
      <c r="Q3314" s="11" t="str">
        <f t="shared" si="308"/>
        <v>theater</v>
      </c>
      <c r="R3314" s="11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2">
        <f t="shared" si="306"/>
        <v>116</v>
      </c>
      <c r="P3315" s="13">
        <f t="shared" si="307"/>
        <v>80.034482758620683</v>
      </c>
      <c r="Q3315" s="11" t="str">
        <f t="shared" si="308"/>
        <v>theater</v>
      </c>
      <c r="R3315" s="11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2">
        <f t="shared" si="306"/>
        <v>211</v>
      </c>
      <c r="P3316" s="13">
        <f t="shared" si="307"/>
        <v>29.068965517241381</v>
      </c>
      <c r="Q3316" s="11" t="str">
        <f t="shared" si="308"/>
        <v>theater</v>
      </c>
      <c r="R3316" s="11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2">
        <f t="shared" si="306"/>
        <v>110</v>
      </c>
      <c r="P3317" s="13">
        <f t="shared" si="307"/>
        <v>49.438202247191015</v>
      </c>
      <c r="Q3317" s="11" t="str">
        <f t="shared" si="308"/>
        <v>theater</v>
      </c>
      <c r="R3317" s="11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2">
        <f t="shared" si="306"/>
        <v>100</v>
      </c>
      <c r="P3318" s="13">
        <f t="shared" si="307"/>
        <v>93.977440000000001</v>
      </c>
      <c r="Q3318" s="11" t="str">
        <f t="shared" si="308"/>
        <v>theater</v>
      </c>
      <c r="R3318" s="11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2">
        <f t="shared" si="306"/>
        <v>106</v>
      </c>
      <c r="P3319" s="13">
        <f t="shared" si="307"/>
        <v>61.944444444444443</v>
      </c>
      <c r="Q3319" s="11" t="str">
        <f t="shared" si="308"/>
        <v>theater</v>
      </c>
      <c r="R3319" s="11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2">
        <f t="shared" si="306"/>
        <v>126</v>
      </c>
      <c r="P3320" s="13">
        <f t="shared" si="307"/>
        <v>78.5</v>
      </c>
      <c r="Q3320" s="11" t="str">
        <f t="shared" si="308"/>
        <v>theater</v>
      </c>
      <c r="R3320" s="11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2">
        <f t="shared" si="306"/>
        <v>108</v>
      </c>
      <c r="P3321" s="13">
        <f t="shared" si="307"/>
        <v>33.75</v>
      </c>
      <c r="Q3321" s="11" t="str">
        <f t="shared" si="308"/>
        <v>theater</v>
      </c>
      <c r="R3321" s="1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2">
        <f t="shared" si="306"/>
        <v>101</v>
      </c>
      <c r="P3322" s="13">
        <f t="shared" si="307"/>
        <v>66.44736842105263</v>
      </c>
      <c r="Q3322" s="11" t="str">
        <f t="shared" si="308"/>
        <v>theater</v>
      </c>
      <c r="R3322" s="11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2">
        <f t="shared" si="306"/>
        <v>107</v>
      </c>
      <c r="P3323" s="13">
        <f t="shared" si="307"/>
        <v>35.799999999999997</v>
      </c>
      <c r="Q3323" s="11" t="str">
        <f t="shared" si="308"/>
        <v>theater</v>
      </c>
      <c r="R3323" s="11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2">
        <f t="shared" si="306"/>
        <v>102</v>
      </c>
      <c r="P3324" s="13">
        <f t="shared" si="307"/>
        <v>145.65217391304347</v>
      </c>
      <c r="Q3324" s="11" t="str">
        <f t="shared" si="308"/>
        <v>theater</v>
      </c>
      <c r="R3324" s="11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2">
        <f t="shared" si="306"/>
        <v>126</v>
      </c>
      <c r="P3325" s="13">
        <f t="shared" si="307"/>
        <v>25.693877551020407</v>
      </c>
      <c r="Q3325" s="11" t="str">
        <f t="shared" si="308"/>
        <v>theater</v>
      </c>
      <c r="R3325" s="11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2">
        <f t="shared" si="306"/>
        <v>102</v>
      </c>
      <c r="P3326" s="13">
        <f t="shared" si="307"/>
        <v>152.5</v>
      </c>
      <c r="Q3326" s="11" t="str">
        <f t="shared" si="308"/>
        <v>theater</v>
      </c>
      <c r="R3326" s="11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2">
        <f t="shared" si="306"/>
        <v>113</v>
      </c>
      <c r="P3327" s="13">
        <f t="shared" si="307"/>
        <v>30</v>
      </c>
      <c r="Q3327" s="11" t="str">
        <f t="shared" si="308"/>
        <v>theater</v>
      </c>
      <c r="R3327" s="11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2">
        <f t="shared" si="306"/>
        <v>101</v>
      </c>
      <c r="P3328" s="13">
        <f t="shared" si="307"/>
        <v>142.28070175438597</v>
      </c>
      <c r="Q3328" s="11" t="str">
        <f t="shared" si="308"/>
        <v>theater</v>
      </c>
      <c r="R3328" s="11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2">
        <f t="shared" si="306"/>
        <v>101</v>
      </c>
      <c r="P3329" s="13">
        <f t="shared" si="307"/>
        <v>24.545454545454547</v>
      </c>
      <c r="Q3329" s="11" t="str">
        <f t="shared" si="308"/>
        <v>theater</v>
      </c>
      <c r="R3329" s="11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2">
        <f t="shared" si="306"/>
        <v>146</v>
      </c>
      <c r="P3330" s="13">
        <f t="shared" si="307"/>
        <v>292.77777777777777</v>
      </c>
      <c r="Q3330" s="11" t="str">
        <f t="shared" si="308"/>
        <v>theater</v>
      </c>
      <c r="R3330" s="11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2">
        <f t="shared" ref="O3331:O3394" si="312">ROUND((E:E/D:D)*100,0)</f>
        <v>117</v>
      </c>
      <c r="P3331" s="13">
        <f t="shared" ref="P3331:P3394" si="313">IF(L3331&lt;&gt;0,E3331/L3331,"n/a")</f>
        <v>44.92307692307692</v>
      </c>
      <c r="Q3331" s="11" t="str">
        <f t="shared" ref="Q3331:Q3394" si="314">LEFT(N3331,SEARCH("/",N3331,1)-1)</f>
        <v>theater</v>
      </c>
      <c r="R3331" s="11" t="str">
        <f t="shared" ref="R3331:R3394" si="315">RIGHT(N3331,LEN(N3331)-SEARCH("/",N3331))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2">
        <f t="shared" si="312"/>
        <v>106</v>
      </c>
      <c r="P3332" s="13">
        <f t="shared" si="313"/>
        <v>23.10144927536232</v>
      </c>
      <c r="Q3332" s="11" t="str">
        <f t="shared" si="314"/>
        <v>theater</v>
      </c>
      <c r="R3332" s="11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2">
        <f t="shared" si="312"/>
        <v>105</v>
      </c>
      <c r="P3333" s="13">
        <f t="shared" si="313"/>
        <v>80.400000000000006</v>
      </c>
      <c r="Q3333" s="11" t="str">
        <f t="shared" si="314"/>
        <v>theater</v>
      </c>
      <c r="R3333" s="11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2">
        <f t="shared" si="312"/>
        <v>100</v>
      </c>
      <c r="P3334" s="13">
        <f t="shared" si="313"/>
        <v>72.289156626506028</v>
      </c>
      <c r="Q3334" s="11" t="str">
        <f t="shared" si="314"/>
        <v>theater</v>
      </c>
      <c r="R3334" s="11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2">
        <f t="shared" si="312"/>
        <v>105</v>
      </c>
      <c r="P3335" s="13">
        <f t="shared" si="313"/>
        <v>32.972972972972975</v>
      </c>
      <c r="Q3335" s="11" t="str">
        <f t="shared" si="314"/>
        <v>theater</v>
      </c>
      <c r="R3335" s="11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2">
        <f t="shared" si="312"/>
        <v>139</v>
      </c>
      <c r="P3336" s="13">
        <f t="shared" si="313"/>
        <v>116.65217391304348</v>
      </c>
      <c r="Q3336" s="11" t="str">
        <f t="shared" si="314"/>
        <v>theater</v>
      </c>
      <c r="R3336" s="11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2">
        <f t="shared" si="312"/>
        <v>100</v>
      </c>
      <c r="P3337" s="13">
        <f t="shared" si="313"/>
        <v>79.61904761904762</v>
      </c>
      <c r="Q3337" s="11" t="str">
        <f t="shared" si="314"/>
        <v>theater</v>
      </c>
      <c r="R3337" s="11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2">
        <f t="shared" si="312"/>
        <v>100</v>
      </c>
      <c r="P3338" s="13">
        <f t="shared" si="313"/>
        <v>27.777777777777779</v>
      </c>
      <c r="Q3338" s="11" t="str">
        <f t="shared" si="314"/>
        <v>theater</v>
      </c>
      <c r="R3338" s="11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2">
        <f t="shared" si="312"/>
        <v>110</v>
      </c>
      <c r="P3339" s="13">
        <f t="shared" si="313"/>
        <v>81.029411764705884</v>
      </c>
      <c r="Q3339" s="11" t="str">
        <f t="shared" si="314"/>
        <v>theater</v>
      </c>
      <c r="R3339" s="11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2">
        <f t="shared" si="312"/>
        <v>102</v>
      </c>
      <c r="P3340" s="13">
        <f t="shared" si="313"/>
        <v>136.84821428571428</v>
      </c>
      <c r="Q3340" s="11" t="str">
        <f t="shared" si="314"/>
        <v>theater</v>
      </c>
      <c r="R3340" s="11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2">
        <f t="shared" si="312"/>
        <v>104</v>
      </c>
      <c r="P3341" s="13">
        <f t="shared" si="313"/>
        <v>177.61702127659575</v>
      </c>
      <c r="Q3341" s="11" t="str">
        <f t="shared" si="314"/>
        <v>theater</v>
      </c>
      <c r="R3341" s="1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2">
        <f t="shared" si="312"/>
        <v>138</v>
      </c>
      <c r="P3342" s="13">
        <f t="shared" si="313"/>
        <v>109.07894736842105</v>
      </c>
      <c r="Q3342" s="11" t="str">
        <f t="shared" si="314"/>
        <v>theater</v>
      </c>
      <c r="R3342" s="11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2">
        <f t="shared" si="312"/>
        <v>100</v>
      </c>
      <c r="P3343" s="13">
        <f t="shared" si="313"/>
        <v>119.64285714285714</v>
      </c>
      <c r="Q3343" s="11" t="str">
        <f t="shared" si="314"/>
        <v>theater</v>
      </c>
      <c r="R3343" s="11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2">
        <f t="shared" si="312"/>
        <v>102</v>
      </c>
      <c r="P3344" s="13">
        <f t="shared" si="313"/>
        <v>78.205128205128204</v>
      </c>
      <c r="Q3344" s="11" t="str">
        <f t="shared" si="314"/>
        <v>theater</v>
      </c>
      <c r="R3344" s="11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2">
        <f t="shared" si="312"/>
        <v>171</v>
      </c>
      <c r="P3345" s="13">
        <f t="shared" si="313"/>
        <v>52.173913043478258</v>
      </c>
      <c r="Q3345" s="11" t="str">
        <f t="shared" si="314"/>
        <v>theater</v>
      </c>
      <c r="R3345" s="11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2">
        <f t="shared" si="312"/>
        <v>101</v>
      </c>
      <c r="P3346" s="13">
        <f t="shared" si="313"/>
        <v>114.125</v>
      </c>
      <c r="Q3346" s="11" t="str">
        <f t="shared" si="314"/>
        <v>theater</v>
      </c>
      <c r="R3346" s="11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2">
        <f t="shared" si="312"/>
        <v>130</v>
      </c>
      <c r="P3347" s="13">
        <f t="shared" si="313"/>
        <v>50</v>
      </c>
      <c r="Q3347" s="11" t="str">
        <f t="shared" si="314"/>
        <v>theater</v>
      </c>
      <c r="R3347" s="11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2">
        <f t="shared" si="312"/>
        <v>110</v>
      </c>
      <c r="P3348" s="13">
        <f t="shared" si="313"/>
        <v>91.666666666666671</v>
      </c>
      <c r="Q3348" s="11" t="str">
        <f t="shared" si="314"/>
        <v>theater</v>
      </c>
      <c r="R3348" s="11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2">
        <f t="shared" si="312"/>
        <v>119</v>
      </c>
      <c r="P3349" s="13">
        <f t="shared" si="313"/>
        <v>108.59090909090909</v>
      </c>
      <c r="Q3349" s="11" t="str">
        <f t="shared" si="314"/>
        <v>theater</v>
      </c>
      <c r="R3349" s="11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2">
        <f t="shared" si="312"/>
        <v>100</v>
      </c>
      <c r="P3350" s="13">
        <f t="shared" si="313"/>
        <v>69.822784810126578</v>
      </c>
      <c r="Q3350" s="11" t="str">
        <f t="shared" si="314"/>
        <v>theater</v>
      </c>
      <c r="R3350" s="11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2">
        <f t="shared" si="312"/>
        <v>153</v>
      </c>
      <c r="P3351" s="13">
        <f t="shared" si="313"/>
        <v>109.57142857142857</v>
      </c>
      <c r="Q3351" s="11" t="str">
        <f t="shared" si="314"/>
        <v>theater</v>
      </c>
      <c r="R3351" s="1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2">
        <f t="shared" si="312"/>
        <v>104</v>
      </c>
      <c r="P3352" s="13">
        <f t="shared" si="313"/>
        <v>71.666666666666671</v>
      </c>
      <c r="Q3352" s="11" t="str">
        <f t="shared" si="314"/>
        <v>theater</v>
      </c>
      <c r="R3352" s="11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2">
        <f t="shared" si="312"/>
        <v>101</v>
      </c>
      <c r="P3353" s="13">
        <f t="shared" si="313"/>
        <v>93.611111111111114</v>
      </c>
      <c r="Q3353" s="11" t="str">
        <f t="shared" si="314"/>
        <v>theater</v>
      </c>
      <c r="R3353" s="11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2">
        <f t="shared" si="312"/>
        <v>108</v>
      </c>
      <c r="P3354" s="13">
        <f t="shared" si="313"/>
        <v>76.8</v>
      </c>
      <c r="Q3354" s="11" t="str">
        <f t="shared" si="314"/>
        <v>theater</v>
      </c>
      <c r="R3354" s="11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2">
        <f t="shared" si="312"/>
        <v>315</v>
      </c>
      <c r="P3355" s="13">
        <f t="shared" si="313"/>
        <v>35.795454545454547</v>
      </c>
      <c r="Q3355" s="11" t="str">
        <f t="shared" si="314"/>
        <v>theater</v>
      </c>
      <c r="R3355" s="11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2">
        <f t="shared" si="312"/>
        <v>102</v>
      </c>
      <c r="P3356" s="13">
        <f t="shared" si="313"/>
        <v>55.6</v>
      </c>
      <c r="Q3356" s="11" t="str">
        <f t="shared" si="314"/>
        <v>theater</v>
      </c>
      <c r="R3356" s="11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2">
        <f t="shared" si="312"/>
        <v>126</v>
      </c>
      <c r="P3357" s="13">
        <f t="shared" si="313"/>
        <v>147.33333333333334</v>
      </c>
      <c r="Q3357" s="11" t="str">
        <f t="shared" si="314"/>
        <v>theater</v>
      </c>
      <c r="R3357" s="11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2">
        <f t="shared" si="312"/>
        <v>101</v>
      </c>
      <c r="P3358" s="13">
        <f t="shared" si="313"/>
        <v>56.333333333333336</v>
      </c>
      <c r="Q3358" s="11" t="str">
        <f t="shared" si="314"/>
        <v>theater</v>
      </c>
      <c r="R3358" s="11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2">
        <f t="shared" si="312"/>
        <v>101</v>
      </c>
      <c r="P3359" s="13">
        <f t="shared" si="313"/>
        <v>96.19047619047619</v>
      </c>
      <c r="Q3359" s="11" t="str">
        <f t="shared" si="314"/>
        <v>theater</v>
      </c>
      <c r="R3359" s="11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2">
        <f t="shared" si="312"/>
        <v>103</v>
      </c>
      <c r="P3360" s="13">
        <f t="shared" si="313"/>
        <v>63.574074074074076</v>
      </c>
      <c r="Q3360" s="11" t="str">
        <f t="shared" si="314"/>
        <v>theater</v>
      </c>
      <c r="R3360" s="11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2">
        <f t="shared" si="312"/>
        <v>106</v>
      </c>
      <c r="P3361" s="13">
        <f t="shared" si="313"/>
        <v>184.78260869565219</v>
      </c>
      <c r="Q3361" s="11" t="str">
        <f t="shared" si="314"/>
        <v>theater</v>
      </c>
      <c r="R3361" s="1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2">
        <f t="shared" si="312"/>
        <v>101</v>
      </c>
      <c r="P3362" s="13">
        <f t="shared" si="313"/>
        <v>126.72222222222223</v>
      </c>
      <c r="Q3362" s="11" t="str">
        <f t="shared" si="314"/>
        <v>theater</v>
      </c>
      <c r="R3362" s="11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2">
        <f t="shared" si="312"/>
        <v>113</v>
      </c>
      <c r="P3363" s="13">
        <f t="shared" si="313"/>
        <v>83.42647058823529</v>
      </c>
      <c r="Q3363" s="11" t="str">
        <f t="shared" si="314"/>
        <v>theater</v>
      </c>
      <c r="R3363" s="11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2">
        <f t="shared" si="312"/>
        <v>218</v>
      </c>
      <c r="P3364" s="13">
        <f t="shared" si="313"/>
        <v>54.5</v>
      </c>
      <c r="Q3364" s="11" t="str">
        <f t="shared" si="314"/>
        <v>theater</v>
      </c>
      <c r="R3364" s="11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2">
        <f t="shared" si="312"/>
        <v>101</v>
      </c>
      <c r="P3365" s="13">
        <f t="shared" si="313"/>
        <v>302.30769230769232</v>
      </c>
      <c r="Q3365" s="11" t="str">
        <f t="shared" si="314"/>
        <v>theater</v>
      </c>
      <c r="R3365" s="11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2">
        <f t="shared" si="312"/>
        <v>106</v>
      </c>
      <c r="P3366" s="13">
        <f t="shared" si="313"/>
        <v>44.138888888888886</v>
      </c>
      <c r="Q3366" s="11" t="str">
        <f t="shared" si="314"/>
        <v>theater</v>
      </c>
      <c r="R3366" s="11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2">
        <f t="shared" si="312"/>
        <v>104</v>
      </c>
      <c r="P3367" s="13">
        <f t="shared" si="313"/>
        <v>866.66666666666663</v>
      </c>
      <c r="Q3367" s="11" t="str">
        <f t="shared" si="314"/>
        <v>theater</v>
      </c>
      <c r="R3367" s="11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2">
        <f t="shared" si="312"/>
        <v>221</v>
      </c>
      <c r="P3368" s="13">
        <f t="shared" si="313"/>
        <v>61.388888888888886</v>
      </c>
      <c r="Q3368" s="11" t="str">
        <f t="shared" si="314"/>
        <v>theater</v>
      </c>
      <c r="R3368" s="11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2">
        <f t="shared" si="312"/>
        <v>119</v>
      </c>
      <c r="P3369" s="13">
        <f t="shared" si="313"/>
        <v>29.666666666666668</v>
      </c>
      <c r="Q3369" s="11" t="str">
        <f t="shared" si="314"/>
        <v>theater</v>
      </c>
      <c r="R3369" s="11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2">
        <f t="shared" si="312"/>
        <v>105</v>
      </c>
      <c r="P3370" s="13">
        <f t="shared" si="313"/>
        <v>45.478260869565219</v>
      </c>
      <c r="Q3370" s="11" t="str">
        <f t="shared" si="314"/>
        <v>theater</v>
      </c>
      <c r="R3370" s="11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2">
        <f t="shared" si="312"/>
        <v>104</v>
      </c>
      <c r="P3371" s="13">
        <f t="shared" si="313"/>
        <v>96.203703703703709</v>
      </c>
      <c r="Q3371" s="11" t="str">
        <f t="shared" si="314"/>
        <v>theater</v>
      </c>
      <c r="R3371" s="1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2">
        <f t="shared" si="312"/>
        <v>118</v>
      </c>
      <c r="P3372" s="13">
        <f t="shared" si="313"/>
        <v>67.92307692307692</v>
      </c>
      <c r="Q3372" s="11" t="str">
        <f t="shared" si="314"/>
        <v>theater</v>
      </c>
      <c r="R3372" s="11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2">
        <f t="shared" si="312"/>
        <v>139</v>
      </c>
      <c r="P3373" s="13">
        <f t="shared" si="313"/>
        <v>30.777777777777779</v>
      </c>
      <c r="Q3373" s="11" t="str">
        <f t="shared" si="314"/>
        <v>theater</v>
      </c>
      <c r="R3373" s="11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2">
        <f t="shared" si="312"/>
        <v>104</v>
      </c>
      <c r="P3374" s="13">
        <f t="shared" si="313"/>
        <v>38.333333333333336</v>
      </c>
      <c r="Q3374" s="11" t="str">
        <f t="shared" si="314"/>
        <v>theater</v>
      </c>
      <c r="R3374" s="11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2">
        <f t="shared" si="312"/>
        <v>100</v>
      </c>
      <c r="P3375" s="13">
        <f t="shared" si="313"/>
        <v>66.833333333333329</v>
      </c>
      <c r="Q3375" s="11" t="str">
        <f t="shared" si="314"/>
        <v>theater</v>
      </c>
      <c r="R3375" s="11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2">
        <f t="shared" si="312"/>
        <v>107</v>
      </c>
      <c r="P3376" s="13">
        <f t="shared" si="313"/>
        <v>71.730769230769226</v>
      </c>
      <c r="Q3376" s="11" t="str">
        <f t="shared" si="314"/>
        <v>theater</v>
      </c>
      <c r="R3376" s="11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2">
        <f t="shared" si="312"/>
        <v>100</v>
      </c>
      <c r="P3377" s="13">
        <f t="shared" si="313"/>
        <v>176.47058823529412</v>
      </c>
      <c r="Q3377" s="11" t="str">
        <f t="shared" si="314"/>
        <v>theater</v>
      </c>
      <c r="R3377" s="11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2">
        <f t="shared" si="312"/>
        <v>100</v>
      </c>
      <c r="P3378" s="13">
        <f t="shared" si="313"/>
        <v>421.10526315789474</v>
      </c>
      <c r="Q3378" s="11" t="str">
        <f t="shared" si="314"/>
        <v>theater</v>
      </c>
      <c r="R3378" s="11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2">
        <f t="shared" si="312"/>
        <v>101</v>
      </c>
      <c r="P3379" s="13">
        <f t="shared" si="313"/>
        <v>104.98701298701299</v>
      </c>
      <c r="Q3379" s="11" t="str">
        <f t="shared" si="314"/>
        <v>theater</v>
      </c>
      <c r="R3379" s="11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2">
        <f t="shared" si="312"/>
        <v>108</v>
      </c>
      <c r="P3380" s="13">
        <f t="shared" si="313"/>
        <v>28.19047619047619</v>
      </c>
      <c r="Q3380" s="11" t="str">
        <f t="shared" si="314"/>
        <v>theater</v>
      </c>
      <c r="R3380" s="11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2">
        <f t="shared" si="312"/>
        <v>104</v>
      </c>
      <c r="P3381" s="13">
        <f t="shared" si="313"/>
        <v>54.55263157894737</v>
      </c>
      <c r="Q3381" s="11" t="str">
        <f t="shared" si="314"/>
        <v>theater</v>
      </c>
      <c r="R3381" s="1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2">
        <f t="shared" si="312"/>
        <v>104</v>
      </c>
      <c r="P3382" s="13">
        <f t="shared" si="313"/>
        <v>111.89285714285714</v>
      </c>
      <c r="Q3382" s="11" t="str">
        <f t="shared" si="314"/>
        <v>theater</v>
      </c>
      <c r="R3382" s="11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2">
        <f t="shared" si="312"/>
        <v>102</v>
      </c>
      <c r="P3383" s="13">
        <f t="shared" si="313"/>
        <v>85.208333333333329</v>
      </c>
      <c r="Q3383" s="11" t="str">
        <f t="shared" si="314"/>
        <v>theater</v>
      </c>
      <c r="R3383" s="11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2">
        <f t="shared" si="312"/>
        <v>101</v>
      </c>
      <c r="P3384" s="13">
        <f t="shared" si="313"/>
        <v>76.652173913043484</v>
      </c>
      <c r="Q3384" s="11" t="str">
        <f t="shared" si="314"/>
        <v>theater</v>
      </c>
      <c r="R3384" s="11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2">
        <f t="shared" si="312"/>
        <v>112</v>
      </c>
      <c r="P3385" s="13">
        <f t="shared" si="313"/>
        <v>65.166666666666671</v>
      </c>
      <c r="Q3385" s="11" t="str">
        <f t="shared" si="314"/>
        <v>theater</v>
      </c>
      <c r="R3385" s="11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2">
        <f t="shared" si="312"/>
        <v>100</v>
      </c>
      <c r="P3386" s="13">
        <f t="shared" si="313"/>
        <v>93.760312499999998</v>
      </c>
      <c r="Q3386" s="11" t="str">
        <f t="shared" si="314"/>
        <v>theater</v>
      </c>
      <c r="R3386" s="11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2">
        <f t="shared" si="312"/>
        <v>100</v>
      </c>
      <c r="P3387" s="13">
        <f t="shared" si="313"/>
        <v>133.33333333333334</v>
      </c>
      <c r="Q3387" s="11" t="str">
        <f t="shared" si="314"/>
        <v>theater</v>
      </c>
      <c r="R3387" s="11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2">
        <f t="shared" si="312"/>
        <v>105</v>
      </c>
      <c r="P3388" s="13">
        <f t="shared" si="313"/>
        <v>51.219512195121951</v>
      </c>
      <c r="Q3388" s="11" t="str">
        <f t="shared" si="314"/>
        <v>theater</v>
      </c>
      <c r="R3388" s="11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2">
        <f t="shared" si="312"/>
        <v>117</v>
      </c>
      <c r="P3389" s="13">
        <f t="shared" si="313"/>
        <v>100.17142857142858</v>
      </c>
      <c r="Q3389" s="11" t="str">
        <f t="shared" si="314"/>
        <v>theater</v>
      </c>
      <c r="R3389" s="11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2">
        <f t="shared" si="312"/>
        <v>104</v>
      </c>
      <c r="P3390" s="13">
        <f t="shared" si="313"/>
        <v>34.6</v>
      </c>
      <c r="Q3390" s="11" t="str">
        <f t="shared" si="314"/>
        <v>theater</v>
      </c>
      <c r="R3390" s="11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2">
        <f t="shared" si="312"/>
        <v>115</v>
      </c>
      <c r="P3391" s="13">
        <f t="shared" si="313"/>
        <v>184.67741935483872</v>
      </c>
      <c r="Q3391" s="11" t="str">
        <f t="shared" si="314"/>
        <v>theater</v>
      </c>
      <c r="R3391" s="1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2">
        <f t="shared" si="312"/>
        <v>102</v>
      </c>
      <c r="P3392" s="13">
        <f t="shared" si="313"/>
        <v>69.818181818181813</v>
      </c>
      <c r="Q3392" s="11" t="str">
        <f t="shared" si="314"/>
        <v>theater</v>
      </c>
      <c r="R3392" s="11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2">
        <f t="shared" si="312"/>
        <v>223</v>
      </c>
      <c r="P3393" s="13">
        <f t="shared" si="313"/>
        <v>61.944444444444443</v>
      </c>
      <c r="Q3393" s="11" t="str">
        <f t="shared" si="314"/>
        <v>theater</v>
      </c>
      <c r="R3393" s="11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2">
        <f t="shared" si="312"/>
        <v>100</v>
      </c>
      <c r="P3394" s="13">
        <f t="shared" si="313"/>
        <v>41.666666666666664</v>
      </c>
      <c r="Q3394" s="11" t="str">
        <f t="shared" si="314"/>
        <v>theater</v>
      </c>
      <c r="R3394" s="11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2">
        <f t="shared" ref="O3395:O3458" si="318">ROUND((E:E/D:D)*100,0)</f>
        <v>106</v>
      </c>
      <c r="P3395" s="13">
        <f t="shared" ref="P3395:P3458" si="319">IF(L3395&lt;&gt;0,E3395/L3395,"n/a")</f>
        <v>36.06818181818182</v>
      </c>
      <c r="Q3395" s="11" t="str">
        <f t="shared" ref="Q3395:Q3458" si="320">LEFT(N3395,SEARCH("/",N3395,1)-1)</f>
        <v>theater</v>
      </c>
      <c r="R3395" s="11" t="str">
        <f t="shared" ref="R3395:R3458" si="321">RIGHT(N3395,LEN(N3395)-SEARCH("/",N3395))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2">
        <f t="shared" si="318"/>
        <v>142</v>
      </c>
      <c r="P3396" s="13">
        <f t="shared" si="319"/>
        <v>29</v>
      </c>
      <c r="Q3396" s="11" t="str">
        <f t="shared" si="320"/>
        <v>theater</v>
      </c>
      <c r="R3396" s="11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2">
        <f t="shared" si="318"/>
        <v>184</v>
      </c>
      <c r="P3397" s="13">
        <f t="shared" si="319"/>
        <v>24.210526315789473</v>
      </c>
      <c r="Q3397" s="11" t="str">
        <f t="shared" si="320"/>
        <v>theater</v>
      </c>
      <c r="R3397" s="11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2">
        <f t="shared" si="318"/>
        <v>104</v>
      </c>
      <c r="P3398" s="13">
        <f t="shared" si="319"/>
        <v>55.892857142857146</v>
      </c>
      <c r="Q3398" s="11" t="str">
        <f t="shared" si="320"/>
        <v>theater</v>
      </c>
      <c r="R3398" s="11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2">
        <f t="shared" si="318"/>
        <v>112</v>
      </c>
      <c r="P3399" s="13">
        <f t="shared" si="319"/>
        <v>11.666666666666666</v>
      </c>
      <c r="Q3399" s="11" t="str">
        <f t="shared" si="320"/>
        <v>theater</v>
      </c>
      <c r="R3399" s="11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2">
        <f t="shared" si="318"/>
        <v>111</v>
      </c>
      <c r="P3400" s="13">
        <f t="shared" si="319"/>
        <v>68.353846153846149</v>
      </c>
      <c r="Q3400" s="11" t="str">
        <f t="shared" si="320"/>
        <v>theater</v>
      </c>
      <c r="R3400" s="11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2">
        <f t="shared" si="318"/>
        <v>104</v>
      </c>
      <c r="P3401" s="13">
        <f t="shared" si="319"/>
        <v>27.065217391304348</v>
      </c>
      <c r="Q3401" s="11" t="str">
        <f t="shared" si="320"/>
        <v>theater</v>
      </c>
      <c r="R3401" s="1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2">
        <f t="shared" si="318"/>
        <v>100</v>
      </c>
      <c r="P3402" s="13">
        <f t="shared" si="319"/>
        <v>118.12941176470588</v>
      </c>
      <c r="Q3402" s="11" t="str">
        <f t="shared" si="320"/>
        <v>theater</v>
      </c>
      <c r="R3402" s="11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2">
        <f t="shared" si="318"/>
        <v>102</v>
      </c>
      <c r="P3403" s="13">
        <f t="shared" si="319"/>
        <v>44.757575757575758</v>
      </c>
      <c r="Q3403" s="11" t="str">
        <f t="shared" si="320"/>
        <v>theater</v>
      </c>
      <c r="R3403" s="11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2">
        <f t="shared" si="318"/>
        <v>110</v>
      </c>
      <c r="P3404" s="13">
        <f t="shared" si="319"/>
        <v>99.787878787878782</v>
      </c>
      <c r="Q3404" s="11" t="str">
        <f t="shared" si="320"/>
        <v>theater</v>
      </c>
      <c r="R3404" s="11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2">
        <f t="shared" si="318"/>
        <v>100</v>
      </c>
      <c r="P3405" s="13">
        <f t="shared" si="319"/>
        <v>117.64705882352941</v>
      </c>
      <c r="Q3405" s="11" t="str">
        <f t="shared" si="320"/>
        <v>theater</v>
      </c>
      <c r="R3405" s="11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2">
        <f t="shared" si="318"/>
        <v>122</v>
      </c>
      <c r="P3406" s="13">
        <f t="shared" si="319"/>
        <v>203.33333333333334</v>
      </c>
      <c r="Q3406" s="11" t="str">
        <f t="shared" si="320"/>
        <v>theater</v>
      </c>
      <c r="R3406" s="11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2">
        <f t="shared" si="318"/>
        <v>138</v>
      </c>
      <c r="P3407" s="13">
        <f t="shared" si="319"/>
        <v>28.323529411764707</v>
      </c>
      <c r="Q3407" s="11" t="str">
        <f t="shared" si="320"/>
        <v>theater</v>
      </c>
      <c r="R3407" s="11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2">
        <f t="shared" si="318"/>
        <v>100</v>
      </c>
      <c r="P3408" s="13">
        <f t="shared" si="319"/>
        <v>110.23076923076923</v>
      </c>
      <c r="Q3408" s="11" t="str">
        <f t="shared" si="320"/>
        <v>theater</v>
      </c>
      <c r="R3408" s="11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2">
        <f t="shared" si="318"/>
        <v>107</v>
      </c>
      <c r="P3409" s="13">
        <f t="shared" si="319"/>
        <v>31.970149253731343</v>
      </c>
      <c r="Q3409" s="11" t="str">
        <f t="shared" si="320"/>
        <v>theater</v>
      </c>
      <c r="R3409" s="11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2">
        <f t="shared" si="318"/>
        <v>211</v>
      </c>
      <c r="P3410" s="13">
        <f t="shared" si="319"/>
        <v>58.611111111111114</v>
      </c>
      <c r="Q3410" s="11" t="str">
        <f t="shared" si="320"/>
        <v>theater</v>
      </c>
      <c r="R3410" s="11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2">
        <f t="shared" si="318"/>
        <v>124</v>
      </c>
      <c r="P3411" s="13">
        <f t="shared" si="319"/>
        <v>29.428571428571427</v>
      </c>
      <c r="Q3411" s="11" t="str">
        <f t="shared" si="320"/>
        <v>theater</v>
      </c>
      <c r="R3411" s="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2">
        <f t="shared" si="318"/>
        <v>109</v>
      </c>
      <c r="P3412" s="13">
        <f t="shared" si="319"/>
        <v>81.375</v>
      </c>
      <c r="Q3412" s="11" t="str">
        <f t="shared" si="320"/>
        <v>theater</v>
      </c>
      <c r="R3412" s="11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2">
        <f t="shared" si="318"/>
        <v>104</v>
      </c>
      <c r="P3413" s="13">
        <f t="shared" si="319"/>
        <v>199.16666666666666</v>
      </c>
      <c r="Q3413" s="11" t="str">
        <f t="shared" si="320"/>
        <v>theater</v>
      </c>
      <c r="R3413" s="11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2">
        <f t="shared" si="318"/>
        <v>100</v>
      </c>
      <c r="P3414" s="13">
        <f t="shared" si="319"/>
        <v>115.38461538461539</v>
      </c>
      <c r="Q3414" s="11" t="str">
        <f t="shared" si="320"/>
        <v>theater</v>
      </c>
      <c r="R3414" s="11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2">
        <f t="shared" si="318"/>
        <v>130</v>
      </c>
      <c r="P3415" s="13">
        <f t="shared" si="319"/>
        <v>46.428571428571431</v>
      </c>
      <c r="Q3415" s="11" t="str">
        <f t="shared" si="320"/>
        <v>theater</v>
      </c>
      <c r="R3415" s="11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2">
        <f t="shared" si="318"/>
        <v>104</v>
      </c>
      <c r="P3416" s="13">
        <f t="shared" si="319"/>
        <v>70.568181818181813</v>
      </c>
      <c r="Q3416" s="11" t="str">
        <f t="shared" si="320"/>
        <v>theater</v>
      </c>
      <c r="R3416" s="11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2">
        <f t="shared" si="318"/>
        <v>100</v>
      </c>
      <c r="P3417" s="13">
        <f t="shared" si="319"/>
        <v>22.222222222222221</v>
      </c>
      <c r="Q3417" s="11" t="str">
        <f t="shared" si="320"/>
        <v>theater</v>
      </c>
      <c r="R3417" s="11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2">
        <f t="shared" si="318"/>
        <v>120</v>
      </c>
      <c r="P3418" s="13">
        <f t="shared" si="319"/>
        <v>159.46666666666667</v>
      </c>
      <c r="Q3418" s="11" t="str">
        <f t="shared" si="320"/>
        <v>theater</v>
      </c>
      <c r="R3418" s="11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2">
        <f t="shared" si="318"/>
        <v>100</v>
      </c>
      <c r="P3419" s="13">
        <f t="shared" si="319"/>
        <v>37.777999999999999</v>
      </c>
      <c r="Q3419" s="11" t="str">
        <f t="shared" si="320"/>
        <v>theater</v>
      </c>
      <c r="R3419" s="11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2">
        <f t="shared" si="318"/>
        <v>101</v>
      </c>
      <c r="P3420" s="13">
        <f t="shared" si="319"/>
        <v>72.053571428571431</v>
      </c>
      <c r="Q3420" s="11" t="str">
        <f t="shared" si="320"/>
        <v>theater</v>
      </c>
      <c r="R3420" s="11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2">
        <f t="shared" si="318"/>
        <v>107</v>
      </c>
      <c r="P3421" s="13">
        <f t="shared" si="319"/>
        <v>63.695652173913047</v>
      </c>
      <c r="Q3421" s="11" t="str">
        <f t="shared" si="320"/>
        <v>theater</v>
      </c>
      <c r="R3421" s="1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2">
        <f t="shared" si="318"/>
        <v>138</v>
      </c>
      <c r="P3422" s="13">
        <f t="shared" si="319"/>
        <v>28.411764705882351</v>
      </c>
      <c r="Q3422" s="11" t="str">
        <f t="shared" si="320"/>
        <v>theater</v>
      </c>
      <c r="R3422" s="11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2">
        <f t="shared" si="318"/>
        <v>101</v>
      </c>
      <c r="P3423" s="13">
        <f t="shared" si="319"/>
        <v>103.21428571428571</v>
      </c>
      <c r="Q3423" s="11" t="str">
        <f t="shared" si="320"/>
        <v>theater</v>
      </c>
      <c r="R3423" s="11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2">
        <f t="shared" si="318"/>
        <v>109</v>
      </c>
      <c r="P3424" s="13">
        <f t="shared" si="319"/>
        <v>71.152173913043484</v>
      </c>
      <c r="Q3424" s="11" t="str">
        <f t="shared" si="320"/>
        <v>theater</v>
      </c>
      <c r="R3424" s="11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2">
        <f t="shared" si="318"/>
        <v>140</v>
      </c>
      <c r="P3425" s="13">
        <f t="shared" si="319"/>
        <v>35</v>
      </c>
      <c r="Q3425" s="11" t="str">
        <f t="shared" si="320"/>
        <v>theater</v>
      </c>
      <c r="R3425" s="11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2">
        <f t="shared" si="318"/>
        <v>104</v>
      </c>
      <c r="P3426" s="13">
        <f t="shared" si="319"/>
        <v>81.776315789473685</v>
      </c>
      <c r="Q3426" s="11" t="str">
        <f t="shared" si="320"/>
        <v>theater</v>
      </c>
      <c r="R3426" s="11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2">
        <f t="shared" si="318"/>
        <v>103</v>
      </c>
      <c r="P3427" s="13">
        <f t="shared" si="319"/>
        <v>297.02980769230766</v>
      </c>
      <c r="Q3427" s="11" t="str">
        <f t="shared" si="320"/>
        <v>theater</v>
      </c>
      <c r="R3427" s="11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2">
        <f t="shared" si="318"/>
        <v>108</v>
      </c>
      <c r="P3428" s="13">
        <f t="shared" si="319"/>
        <v>46.609195402298852</v>
      </c>
      <c r="Q3428" s="11" t="str">
        <f t="shared" si="320"/>
        <v>theater</v>
      </c>
      <c r="R3428" s="11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2">
        <f t="shared" si="318"/>
        <v>100</v>
      </c>
      <c r="P3429" s="13">
        <f t="shared" si="319"/>
        <v>51.724137931034484</v>
      </c>
      <c r="Q3429" s="11" t="str">
        <f t="shared" si="320"/>
        <v>theater</v>
      </c>
      <c r="R3429" s="11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2">
        <f t="shared" si="318"/>
        <v>103</v>
      </c>
      <c r="P3430" s="13">
        <f t="shared" si="319"/>
        <v>40.294117647058826</v>
      </c>
      <c r="Q3430" s="11" t="str">
        <f t="shared" si="320"/>
        <v>theater</v>
      </c>
      <c r="R3430" s="11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2">
        <f t="shared" si="318"/>
        <v>130</v>
      </c>
      <c r="P3431" s="13">
        <f t="shared" si="319"/>
        <v>16.25</v>
      </c>
      <c r="Q3431" s="11" t="str">
        <f t="shared" si="320"/>
        <v>theater</v>
      </c>
      <c r="R3431" s="1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2">
        <f t="shared" si="318"/>
        <v>109</v>
      </c>
      <c r="P3432" s="13">
        <f t="shared" si="319"/>
        <v>30.152638888888887</v>
      </c>
      <c r="Q3432" s="11" t="str">
        <f t="shared" si="320"/>
        <v>theater</v>
      </c>
      <c r="R3432" s="11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2">
        <f t="shared" si="318"/>
        <v>100</v>
      </c>
      <c r="P3433" s="13">
        <f t="shared" si="319"/>
        <v>95.238095238095241</v>
      </c>
      <c r="Q3433" s="11" t="str">
        <f t="shared" si="320"/>
        <v>theater</v>
      </c>
      <c r="R3433" s="11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2">
        <f t="shared" si="318"/>
        <v>110</v>
      </c>
      <c r="P3434" s="13">
        <f t="shared" si="319"/>
        <v>52.214285714285715</v>
      </c>
      <c r="Q3434" s="11" t="str">
        <f t="shared" si="320"/>
        <v>theater</v>
      </c>
      <c r="R3434" s="11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2">
        <f t="shared" si="318"/>
        <v>100</v>
      </c>
      <c r="P3435" s="13">
        <f t="shared" si="319"/>
        <v>134.1549295774648</v>
      </c>
      <c r="Q3435" s="11" t="str">
        <f t="shared" si="320"/>
        <v>theater</v>
      </c>
      <c r="R3435" s="11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2">
        <f t="shared" si="318"/>
        <v>106</v>
      </c>
      <c r="P3436" s="13">
        <f t="shared" si="319"/>
        <v>62.827380952380949</v>
      </c>
      <c r="Q3436" s="11" t="str">
        <f t="shared" si="320"/>
        <v>theater</v>
      </c>
      <c r="R3436" s="11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2">
        <f t="shared" si="318"/>
        <v>112</v>
      </c>
      <c r="P3437" s="13">
        <f t="shared" si="319"/>
        <v>58.94736842105263</v>
      </c>
      <c r="Q3437" s="11" t="str">
        <f t="shared" si="320"/>
        <v>theater</v>
      </c>
      <c r="R3437" s="11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2">
        <f t="shared" si="318"/>
        <v>106</v>
      </c>
      <c r="P3438" s="13">
        <f t="shared" si="319"/>
        <v>143.1081081081081</v>
      </c>
      <c r="Q3438" s="11" t="str">
        <f t="shared" si="320"/>
        <v>theater</v>
      </c>
      <c r="R3438" s="11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2">
        <f t="shared" si="318"/>
        <v>101</v>
      </c>
      <c r="P3439" s="13">
        <f t="shared" si="319"/>
        <v>84.166666666666671</v>
      </c>
      <c r="Q3439" s="11" t="str">
        <f t="shared" si="320"/>
        <v>theater</v>
      </c>
      <c r="R3439" s="11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2">
        <f t="shared" si="318"/>
        <v>104</v>
      </c>
      <c r="P3440" s="13">
        <f t="shared" si="319"/>
        <v>186.07142857142858</v>
      </c>
      <c r="Q3440" s="11" t="str">
        <f t="shared" si="320"/>
        <v>theater</v>
      </c>
      <c r="R3440" s="11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2">
        <f t="shared" si="318"/>
        <v>135</v>
      </c>
      <c r="P3441" s="13">
        <f t="shared" si="319"/>
        <v>89.785555555555561</v>
      </c>
      <c r="Q3441" s="11" t="str">
        <f t="shared" si="320"/>
        <v>theater</v>
      </c>
      <c r="R3441" s="1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2">
        <f t="shared" si="318"/>
        <v>105</v>
      </c>
      <c r="P3442" s="13">
        <f t="shared" si="319"/>
        <v>64.157560975609755</v>
      </c>
      <c r="Q3442" s="11" t="str">
        <f t="shared" si="320"/>
        <v>theater</v>
      </c>
      <c r="R3442" s="11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2">
        <f t="shared" si="318"/>
        <v>103</v>
      </c>
      <c r="P3443" s="13">
        <f t="shared" si="319"/>
        <v>59.651162790697676</v>
      </c>
      <c r="Q3443" s="11" t="str">
        <f t="shared" si="320"/>
        <v>theater</v>
      </c>
      <c r="R3443" s="11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2">
        <f t="shared" si="318"/>
        <v>100</v>
      </c>
      <c r="P3444" s="13">
        <f t="shared" si="319"/>
        <v>31.25</v>
      </c>
      <c r="Q3444" s="11" t="str">
        <f t="shared" si="320"/>
        <v>theater</v>
      </c>
      <c r="R3444" s="11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2">
        <f t="shared" si="318"/>
        <v>186</v>
      </c>
      <c r="P3445" s="13">
        <f t="shared" si="319"/>
        <v>41.222222222222221</v>
      </c>
      <c r="Q3445" s="11" t="str">
        <f t="shared" si="320"/>
        <v>theater</v>
      </c>
      <c r="R3445" s="11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2">
        <f t="shared" si="318"/>
        <v>289</v>
      </c>
      <c r="P3446" s="13">
        <f t="shared" si="319"/>
        <v>43.35</v>
      </c>
      <c r="Q3446" s="11" t="str">
        <f t="shared" si="320"/>
        <v>theater</v>
      </c>
      <c r="R3446" s="11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2">
        <f t="shared" si="318"/>
        <v>100</v>
      </c>
      <c r="P3447" s="13">
        <f t="shared" si="319"/>
        <v>64.516129032258064</v>
      </c>
      <c r="Q3447" s="11" t="str">
        <f t="shared" si="320"/>
        <v>theater</v>
      </c>
      <c r="R3447" s="11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2">
        <f t="shared" si="318"/>
        <v>108</v>
      </c>
      <c r="P3448" s="13">
        <f t="shared" si="319"/>
        <v>43.28</v>
      </c>
      <c r="Q3448" s="11" t="str">
        <f t="shared" si="320"/>
        <v>theater</v>
      </c>
      <c r="R3448" s="11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2">
        <f t="shared" si="318"/>
        <v>108</v>
      </c>
      <c r="P3449" s="13">
        <f t="shared" si="319"/>
        <v>77</v>
      </c>
      <c r="Q3449" s="11" t="str">
        <f t="shared" si="320"/>
        <v>theater</v>
      </c>
      <c r="R3449" s="11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2">
        <f t="shared" si="318"/>
        <v>110</v>
      </c>
      <c r="P3450" s="13">
        <f t="shared" si="319"/>
        <v>51.222222222222221</v>
      </c>
      <c r="Q3450" s="11" t="str">
        <f t="shared" si="320"/>
        <v>theater</v>
      </c>
      <c r="R3450" s="11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2">
        <f t="shared" si="318"/>
        <v>171</v>
      </c>
      <c r="P3451" s="13">
        <f t="shared" si="319"/>
        <v>68.25</v>
      </c>
      <c r="Q3451" s="11" t="str">
        <f t="shared" si="320"/>
        <v>theater</v>
      </c>
      <c r="R3451" s="1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2">
        <f t="shared" si="318"/>
        <v>152</v>
      </c>
      <c r="P3452" s="13">
        <f t="shared" si="319"/>
        <v>19.487179487179485</v>
      </c>
      <c r="Q3452" s="11" t="str">
        <f t="shared" si="320"/>
        <v>theater</v>
      </c>
      <c r="R3452" s="11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2">
        <f t="shared" si="318"/>
        <v>101</v>
      </c>
      <c r="P3453" s="13">
        <f t="shared" si="319"/>
        <v>41.125</v>
      </c>
      <c r="Q3453" s="11" t="str">
        <f t="shared" si="320"/>
        <v>theater</v>
      </c>
      <c r="R3453" s="11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2">
        <f t="shared" si="318"/>
        <v>153</v>
      </c>
      <c r="P3454" s="13">
        <f t="shared" si="319"/>
        <v>41.405405405405403</v>
      </c>
      <c r="Q3454" s="11" t="str">
        <f t="shared" si="320"/>
        <v>theater</v>
      </c>
      <c r="R3454" s="11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2">
        <f t="shared" si="318"/>
        <v>128</v>
      </c>
      <c r="P3455" s="13">
        <f t="shared" si="319"/>
        <v>27.5</v>
      </c>
      <c r="Q3455" s="11" t="str">
        <f t="shared" si="320"/>
        <v>theater</v>
      </c>
      <c r="R3455" s="11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2">
        <f t="shared" si="318"/>
        <v>101</v>
      </c>
      <c r="P3456" s="13">
        <f t="shared" si="319"/>
        <v>33.571428571428569</v>
      </c>
      <c r="Q3456" s="11" t="str">
        <f t="shared" si="320"/>
        <v>theater</v>
      </c>
      <c r="R3456" s="11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2">
        <f t="shared" si="318"/>
        <v>101</v>
      </c>
      <c r="P3457" s="13">
        <f t="shared" si="319"/>
        <v>145.86956521739131</v>
      </c>
      <c r="Q3457" s="11" t="str">
        <f t="shared" si="320"/>
        <v>theater</v>
      </c>
      <c r="R3457" s="11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2">
        <f t="shared" si="318"/>
        <v>191</v>
      </c>
      <c r="P3458" s="13">
        <f t="shared" si="319"/>
        <v>358.6875</v>
      </c>
      <c r="Q3458" s="11" t="str">
        <f t="shared" si="320"/>
        <v>theater</v>
      </c>
      <c r="R3458" s="11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2">
        <f t="shared" ref="O3459:O3522" si="324">ROUND((E:E/D:D)*100,0)</f>
        <v>140</v>
      </c>
      <c r="P3459" s="13">
        <f t="shared" ref="P3459:P3522" si="325">IF(L3459&lt;&gt;0,E3459/L3459,"n/a")</f>
        <v>50.981818181818184</v>
      </c>
      <c r="Q3459" s="11" t="str">
        <f t="shared" ref="Q3459:Q3522" si="326">LEFT(N3459,SEARCH("/",N3459,1)-1)</f>
        <v>theater</v>
      </c>
      <c r="R3459" s="11" t="str">
        <f t="shared" ref="R3459:R3522" si="327">RIGHT(N3459,LEN(N3459)-SEARCH("/",N3459))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2">
        <f t="shared" si="324"/>
        <v>124</v>
      </c>
      <c r="P3460" s="13">
        <f t="shared" si="325"/>
        <v>45.037037037037038</v>
      </c>
      <c r="Q3460" s="11" t="str">
        <f t="shared" si="326"/>
        <v>theater</v>
      </c>
      <c r="R3460" s="11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2">
        <f t="shared" si="324"/>
        <v>126</v>
      </c>
      <c r="P3461" s="13">
        <f t="shared" si="325"/>
        <v>17.527777777777779</v>
      </c>
      <c r="Q3461" s="11" t="str">
        <f t="shared" si="326"/>
        <v>theater</v>
      </c>
      <c r="R3461" s="1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2">
        <f t="shared" si="324"/>
        <v>190</v>
      </c>
      <c r="P3462" s="13">
        <f t="shared" si="325"/>
        <v>50</v>
      </c>
      <c r="Q3462" s="11" t="str">
        <f t="shared" si="326"/>
        <v>theater</v>
      </c>
      <c r="R3462" s="11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2">
        <f t="shared" si="324"/>
        <v>139</v>
      </c>
      <c r="P3463" s="13">
        <f t="shared" si="325"/>
        <v>57.916666666666664</v>
      </c>
      <c r="Q3463" s="11" t="str">
        <f t="shared" si="326"/>
        <v>theater</v>
      </c>
      <c r="R3463" s="11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2">
        <f t="shared" si="324"/>
        <v>202</v>
      </c>
      <c r="P3464" s="13">
        <f t="shared" si="325"/>
        <v>29.705882352941178</v>
      </c>
      <c r="Q3464" s="11" t="str">
        <f t="shared" si="326"/>
        <v>theater</v>
      </c>
      <c r="R3464" s="11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2">
        <f t="shared" si="324"/>
        <v>103</v>
      </c>
      <c r="P3465" s="13">
        <f t="shared" si="325"/>
        <v>90.684210526315795</v>
      </c>
      <c r="Q3465" s="11" t="str">
        <f t="shared" si="326"/>
        <v>theater</v>
      </c>
      <c r="R3465" s="11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2">
        <f t="shared" si="324"/>
        <v>102</v>
      </c>
      <c r="P3466" s="13">
        <f t="shared" si="325"/>
        <v>55.012688172043013</v>
      </c>
      <c r="Q3466" s="11" t="str">
        <f t="shared" si="326"/>
        <v>theater</v>
      </c>
      <c r="R3466" s="11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2">
        <f t="shared" si="324"/>
        <v>103</v>
      </c>
      <c r="P3467" s="13">
        <f t="shared" si="325"/>
        <v>57.222222222222221</v>
      </c>
      <c r="Q3467" s="11" t="str">
        <f t="shared" si="326"/>
        <v>theater</v>
      </c>
      <c r="R3467" s="11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2">
        <f t="shared" si="324"/>
        <v>127</v>
      </c>
      <c r="P3468" s="13">
        <f t="shared" si="325"/>
        <v>72.950819672131146</v>
      </c>
      <c r="Q3468" s="11" t="str">
        <f t="shared" si="326"/>
        <v>theater</v>
      </c>
      <c r="R3468" s="11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2">
        <f t="shared" si="324"/>
        <v>101</v>
      </c>
      <c r="P3469" s="13">
        <f t="shared" si="325"/>
        <v>64.468085106382972</v>
      </c>
      <c r="Q3469" s="11" t="str">
        <f t="shared" si="326"/>
        <v>theater</v>
      </c>
      <c r="R3469" s="11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2">
        <f t="shared" si="324"/>
        <v>122</v>
      </c>
      <c r="P3470" s="13">
        <f t="shared" si="325"/>
        <v>716.35294117647061</v>
      </c>
      <c r="Q3470" s="11" t="str">
        <f t="shared" si="326"/>
        <v>theater</v>
      </c>
      <c r="R3470" s="11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2">
        <f t="shared" si="324"/>
        <v>113</v>
      </c>
      <c r="P3471" s="13">
        <f t="shared" si="325"/>
        <v>50.396825396825399</v>
      </c>
      <c r="Q3471" s="11" t="str">
        <f t="shared" si="326"/>
        <v>theater</v>
      </c>
      <c r="R3471" s="1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2">
        <f t="shared" si="324"/>
        <v>150</v>
      </c>
      <c r="P3472" s="13">
        <f t="shared" si="325"/>
        <v>41.666666666666664</v>
      </c>
      <c r="Q3472" s="11" t="str">
        <f t="shared" si="326"/>
        <v>theater</v>
      </c>
      <c r="R3472" s="11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2">
        <f t="shared" si="324"/>
        <v>215</v>
      </c>
      <c r="P3473" s="13">
        <f t="shared" si="325"/>
        <v>35.766666666666666</v>
      </c>
      <c r="Q3473" s="11" t="str">
        <f t="shared" si="326"/>
        <v>theater</v>
      </c>
      <c r="R3473" s="11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2">
        <f t="shared" si="324"/>
        <v>102</v>
      </c>
      <c r="P3474" s="13">
        <f t="shared" si="325"/>
        <v>88.739130434782609</v>
      </c>
      <c r="Q3474" s="11" t="str">
        <f t="shared" si="326"/>
        <v>theater</v>
      </c>
      <c r="R3474" s="11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2">
        <f t="shared" si="324"/>
        <v>100</v>
      </c>
      <c r="P3475" s="13">
        <f t="shared" si="325"/>
        <v>148.4848484848485</v>
      </c>
      <c r="Q3475" s="11" t="str">
        <f t="shared" si="326"/>
        <v>theater</v>
      </c>
      <c r="R3475" s="11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2">
        <f t="shared" si="324"/>
        <v>101</v>
      </c>
      <c r="P3476" s="13">
        <f t="shared" si="325"/>
        <v>51.794871794871796</v>
      </c>
      <c r="Q3476" s="11" t="str">
        <f t="shared" si="326"/>
        <v>theater</v>
      </c>
      <c r="R3476" s="11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2">
        <f t="shared" si="324"/>
        <v>113</v>
      </c>
      <c r="P3477" s="13">
        <f t="shared" si="325"/>
        <v>20</v>
      </c>
      <c r="Q3477" s="11" t="str">
        <f t="shared" si="326"/>
        <v>theater</v>
      </c>
      <c r="R3477" s="11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2">
        <f t="shared" si="324"/>
        <v>104</v>
      </c>
      <c r="P3478" s="13">
        <f t="shared" si="325"/>
        <v>52</v>
      </c>
      <c r="Q3478" s="11" t="str">
        <f t="shared" si="326"/>
        <v>theater</v>
      </c>
      <c r="R3478" s="11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2">
        <f t="shared" si="324"/>
        <v>115</v>
      </c>
      <c r="P3479" s="13">
        <f t="shared" si="325"/>
        <v>53.230769230769234</v>
      </c>
      <c r="Q3479" s="11" t="str">
        <f t="shared" si="326"/>
        <v>theater</v>
      </c>
      <c r="R3479" s="11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2">
        <f t="shared" si="324"/>
        <v>113</v>
      </c>
      <c r="P3480" s="13">
        <f t="shared" si="325"/>
        <v>39.596491228070178</v>
      </c>
      <c r="Q3480" s="11" t="str">
        <f t="shared" si="326"/>
        <v>theater</v>
      </c>
      <c r="R3480" s="11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2">
        <f t="shared" si="324"/>
        <v>128</v>
      </c>
      <c r="P3481" s="13">
        <f t="shared" si="325"/>
        <v>34.25</v>
      </c>
      <c r="Q3481" s="11" t="str">
        <f t="shared" si="326"/>
        <v>theater</v>
      </c>
      <c r="R3481" s="1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2">
        <f t="shared" si="324"/>
        <v>143</v>
      </c>
      <c r="P3482" s="13">
        <f t="shared" si="325"/>
        <v>164.61538461538461</v>
      </c>
      <c r="Q3482" s="11" t="str">
        <f t="shared" si="326"/>
        <v>theater</v>
      </c>
      <c r="R3482" s="11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2">
        <f t="shared" si="324"/>
        <v>119</v>
      </c>
      <c r="P3483" s="13">
        <f t="shared" si="325"/>
        <v>125.05263157894737</v>
      </c>
      <c r="Q3483" s="11" t="str">
        <f t="shared" si="326"/>
        <v>theater</v>
      </c>
      <c r="R3483" s="11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2">
        <f t="shared" si="324"/>
        <v>138</v>
      </c>
      <c r="P3484" s="13">
        <f t="shared" si="325"/>
        <v>51.875</v>
      </c>
      <c r="Q3484" s="11" t="str">
        <f t="shared" si="326"/>
        <v>theater</v>
      </c>
      <c r="R3484" s="11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2">
        <f t="shared" si="324"/>
        <v>160</v>
      </c>
      <c r="P3485" s="13">
        <f t="shared" si="325"/>
        <v>40.285714285714285</v>
      </c>
      <c r="Q3485" s="11" t="str">
        <f t="shared" si="326"/>
        <v>theater</v>
      </c>
      <c r="R3485" s="11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2">
        <f t="shared" si="324"/>
        <v>114</v>
      </c>
      <c r="P3486" s="13">
        <f t="shared" si="325"/>
        <v>64.909090909090907</v>
      </c>
      <c r="Q3486" s="11" t="str">
        <f t="shared" si="326"/>
        <v>theater</v>
      </c>
      <c r="R3486" s="11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2">
        <f t="shared" si="324"/>
        <v>101</v>
      </c>
      <c r="P3487" s="13">
        <f t="shared" si="325"/>
        <v>55.333333333333336</v>
      </c>
      <c r="Q3487" s="11" t="str">
        <f t="shared" si="326"/>
        <v>theater</v>
      </c>
      <c r="R3487" s="11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2">
        <f t="shared" si="324"/>
        <v>155</v>
      </c>
      <c r="P3488" s="13">
        <f t="shared" si="325"/>
        <v>83.142857142857139</v>
      </c>
      <c r="Q3488" s="11" t="str">
        <f t="shared" si="326"/>
        <v>theater</v>
      </c>
      <c r="R3488" s="11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2">
        <f t="shared" si="324"/>
        <v>128</v>
      </c>
      <c r="P3489" s="13">
        <f t="shared" si="325"/>
        <v>38.712121212121211</v>
      </c>
      <c r="Q3489" s="11" t="str">
        <f t="shared" si="326"/>
        <v>theater</v>
      </c>
      <c r="R3489" s="11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2">
        <f t="shared" si="324"/>
        <v>121</v>
      </c>
      <c r="P3490" s="13">
        <f t="shared" si="325"/>
        <v>125.37931034482759</v>
      </c>
      <c r="Q3490" s="11" t="str">
        <f t="shared" si="326"/>
        <v>theater</v>
      </c>
      <c r="R3490" s="11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2">
        <f t="shared" si="324"/>
        <v>113</v>
      </c>
      <c r="P3491" s="13">
        <f t="shared" si="325"/>
        <v>78.263888888888886</v>
      </c>
      <c r="Q3491" s="11" t="str">
        <f t="shared" si="326"/>
        <v>theater</v>
      </c>
      <c r="R3491" s="1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2">
        <f t="shared" si="324"/>
        <v>128</v>
      </c>
      <c r="P3492" s="13">
        <f t="shared" si="325"/>
        <v>47.222222222222221</v>
      </c>
      <c r="Q3492" s="11" t="str">
        <f t="shared" si="326"/>
        <v>theater</v>
      </c>
      <c r="R3492" s="11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2">
        <f t="shared" si="324"/>
        <v>158</v>
      </c>
      <c r="P3493" s="13">
        <f t="shared" si="325"/>
        <v>79.099999999999994</v>
      </c>
      <c r="Q3493" s="11" t="str">
        <f t="shared" si="326"/>
        <v>theater</v>
      </c>
      <c r="R3493" s="11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2">
        <f t="shared" si="324"/>
        <v>105</v>
      </c>
      <c r="P3494" s="13">
        <f t="shared" si="325"/>
        <v>114.29199999999999</v>
      </c>
      <c r="Q3494" s="11" t="str">
        <f t="shared" si="326"/>
        <v>theater</v>
      </c>
      <c r="R3494" s="11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2">
        <f t="shared" si="324"/>
        <v>100</v>
      </c>
      <c r="P3495" s="13">
        <f t="shared" si="325"/>
        <v>51.724137931034484</v>
      </c>
      <c r="Q3495" s="11" t="str">
        <f t="shared" si="326"/>
        <v>theater</v>
      </c>
      <c r="R3495" s="11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2">
        <f t="shared" si="324"/>
        <v>100</v>
      </c>
      <c r="P3496" s="13">
        <f t="shared" si="325"/>
        <v>30.76923076923077</v>
      </c>
      <c r="Q3496" s="11" t="str">
        <f t="shared" si="326"/>
        <v>theater</v>
      </c>
      <c r="R3496" s="11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2">
        <f t="shared" si="324"/>
        <v>107</v>
      </c>
      <c r="P3497" s="13">
        <f t="shared" si="325"/>
        <v>74.208333333333329</v>
      </c>
      <c r="Q3497" s="11" t="str">
        <f t="shared" si="326"/>
        <v>theater</v>
      </c>
      <c r="R3497" s="11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2">
        <f t="shared" si="324"/>
        <v>124</v>
      </c>
      <c r="P3498" s="13">
        <f t="shared" si="325"/>
        <v>47.846153846153847</v>
      </c>
      <c r="Q3498" s="11" t="str">
        <f t="shared" si="326"/>
        <v>theater</v>
      </c>
      <c r="R3498" s="11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2">
        <f t="shared" si="324"/>
        <v>109</v>
      </c>
      <c r="P3499" s="13">
        <f t="shared" si="325"/>
        <v>34.408163265306122</v>
      </c>
      <c r="Q3499" s="11" t="str">
        <f t="shared" si="326"/>
        <v>theater</v>
      </c>
      <c r="R3499" s="11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2">
        <f t="shared" si="324"/>
        <v>102</v>
      </c>
      <c r="P3500" s="13">
        <f t="shared" si="325"/>
        <v>40.238095238095241</v>
      </c>
      <c r="Q3500" s="11" t="str">
        <f t="shared" si="326"/>
        <v>theater</v>
      </c>
      <c r="R3500" s="11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2">
        <f t="shared" si="324"/>
        <v>106</v>
      </c>
      <c r="P3501" s="13">
        <f t="shared" si="325"/>
        <v>60.285714285714285</v>
      </c>
      <c r="Q3501" s="11" t="str">
        <f t="shared" si="326"/>
        <v>theater</v>
      </c>
      <c r="R3501" s="1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2">
        <f t="shared" si="324"/>
        <v>106</v>
      </c>
      <c r="P3502" s="13">
        <f t="shared" si="325"/>
        <v>25.30952380952381</v>
      </c>
      <c r="Q3502" s="11" t="str">
        <f t="shared" si="326"/>
        <v>theater</v>
      </c>
      <c r="R3502" s="11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2">
        <f t="shared" si="324"/>
        <v>101</v>
      </c>
      <c r="P3503" s="13">
        <f t="shared" si="325"/>
        <v>35.952380952380949</v>
      </c>
      <c r="Q3503" s="11" t="str">
        <f t="shared" si="326"/>
        <v>theater</v>
      </c>
      <c r="R3503" s="11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2">
        <f t="shared" si="324"/>
        <v>105</v>
      </c>
      <c r="P3504" s="13">
        <f t="shared" si="325"/>
        <v>136</v>
      </c>
      <c r="Q3504" s="11" t="str">
        <f t="shared" si="326"/>
        <v>theater</v>
      </c>
      <c r="R3504" s="11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2">
        <f t="shared" si="324"/>
        <v>108</v>
      </c>
      <c r="P3505" s="13">
        <f t="shared" si="325"/>
        <v>70.763157894736835</v>
      </c>
      <c r="Q3505" s="11" t="str">
        <f t="shared" si="326"/>
        <v>theater</v>
      </c>
      <c r="R3505" s="11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2">
        <f t="shared" si="324"/>
        <v>100</v>
      </c>
      <c r="P3506" s="13">
        <f t="shared" si="325"/>
        <v>125</v>
      </c>
      <c r="Q3506" s="11" t="str">
        <f t="shared" si="326"/>
        <v>theater</v>
      </c>
      <c r="R3506" s="11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2">
        <f t="shared" si="324"/>
        <v>104</v>
      </c>
      <c r="P3507" s="13">
        <f t="shared" si="325"/>
        <v>66.512820512820511</v>
      </c>
      <c r="Q3507" s="11" t="str">
        <f t="shared" si="326"/>
        <v>theater</v>
      </c>
      <c r="R3507" s="11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2">
        <f t="shared" si="324"/>
        <v>102</v>
      </c>
      <c r="P3508" s="13">
        <f t="shared" si="325"/>
        <v>105</v>
      </c>
      <c r="Q3508" s="11" t="str">
        <f t="shared" si="326"/>
        <v>theater</v>
      </c>
      <c r="R3508" s="11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2">
        <f t="shared" si="324"/>
        <v>104</v>
      </c>
      <c r="P3509" s="13">
        <f t="shared" si="325"/>
        <v>145</v>
      </c>
      <c r="Q3509" s="11" t="str">
        <f t="shared" si="326"/>
        <v>theater</v>
      </c>
      <c r="R3509" s="11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2">
        <f t="shared" si="324"/>
        <v>180</v>
      </c>
      <c r="P3510" s="13">
        <f t="shared" si="325"/>
        <v>12</v>
      </c>
      <c r="Q3510" s="11" t="str">
        <f t="shared" si="326"/>
        <v>theater</v>
      </c>
      <c r="R3510" s="11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2">
        <f t="shared" si="324"/>
        <v>106</v>
      </c>
      <c r="P3511" s="13">
        <f t="shared" si="325"/>
        <v>96.666666666666671</v>
      </c>
      <c r="Q3511" s="11" t="str">
        <f t="shared" si="326"/>
        <v>theater</v>
      </c>
      <c r="R3511" s="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2">
        <f t="shared" si="324"/>
        <v>101</v>
      </c>
      <c r="P3512" s="13">
        <f t="shared" si="325"/>
        <v>60.333333333333336</v>
      </c>
      <c r="Q3512" s="11" t="str">
        <f t="shared" si="326"/>
        <v>theater</v>
      </c>
      <c r="R3512" s="11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2">
        <f t="shared" si="324"/>
        <v>101</v>
      </c>
      <c r="P3513" s="13">
        <f t="shared" si="325"/>
        <v>79.89473684210526</v>
      </c>
      <c r="Q3513" s="11" t="str">
        <f t="shared" si="326"/>
        <v>theater</v>
      </c>
      <c r="R3513" s="11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2">
        <f t="shared" si="324"/>
        <v>100</v>
      </c>
      <c r="P3514" s="13">
        <f t="shared" si="325"/>
        <v>58.823529411764703</v>
      </c>
      <c r="Q3514" s="11" t="str">
        <f t="shared" si="326"/>
        <v>theater</v>
      </c>
      <c r="R3514" s="11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2">
        <f t="shared" si="324"/>
        <v>118</v>
      </c>
      <c r="P3515" s="13">
        <f t="shared" si="325"/>
        <v>75.340909090909093</v>
      </c>
      <c r="Q3515" s="11" t="str">
        <f t="shared" si="326"/>
        <v>theater</v>
      </c>
      <c r="R3515" s="11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2">
        <f t="shared" si="324"/>
        <v>110</v>
      </c>
      <c r="P3516" s="13">
        <f t="shared" si="325"/>
        <v>55</v>
      </c>
      <c r="Q3516" s="11" t="str">
        <f t="shared" si="326"/>
        <v>theater</v>
      </c>
      <c r="R3516" s="11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2">
        <f t="shared" si="324"/>
        <v>103</v>
      </c>
      <c r="P3517" s="13">
        <f t="shared" si="325"/>
        <v>66.956521739130437</v>
      </c>
      <c r="Q3517" s="11" t="str">
        <f t="shared" si="326"/>
        <v>theater</v>
      </c>
      <c r="R3517" s="11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2">
        <f t="shared" si="324"/>
        <v>100</v>
      </c>
      <c r="P3518" s="13">
        <f t="shared" si="325"/>
        <v>227.27272727272728</v>
      </c>
      <c r="Q3518" s="11" t="str">
        <f t="shared" si="326"/>
        <v>theater</v>
      </c>
      <c r="R3518" s="11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2">
        <f t="shared" si="324"/>
        <v>100</v>
      </c>
      <c r="P3519" s="13">
        <f t="shared" si="325"/>
        <v>307.69230769230768</v>
      </c>
      <c r="Q3519" s="11" t="str">
        <f t="shared" si="326"/>
        <v>theater</v>
      </c>
      <c r="R3519" s="11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2">
        <f t="shared" si="324"/>
        <v>110</v>
      </c>
      <c r="P3520" s="13">
        <f t="shared" si="325"/>
        <v>50.020909090909093</v>
      </c>
      <c r="Q3520" s="11" t="str">
        <f t="shared" si="326"/>
        <v>theater</v>
      </c>
      <c r="R3520" s="11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2">
        <f t="shared" si="324"/>
        <v>101</v>
      </c>
      <c r="P3521" s="13">
        <f t="shared" si="325"/>
        <v>72.392857142857139</v>
      </c>
      <c r="Q3521" s="11" t="str">
        <f t="shared" si="326"/>
        <v>theater</v>
      </c>
      <c r="R3521" s="1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2">
        <f t="shared" si="324"/>
        <v>101</v>
      </c>
      <c r="P3522" s="13">
        <f t="shared" si="325"/>
        <v>95.952380952380949</v>
      </c>
      <c r="Q3522" s="11" t="str">
        <f t="shared" si="326"/>
        <v>theater</v>
      </c>
      <c r="R3522" s="11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2">
        <f t="shared" ref="O3523:O3586" si="330">ROUND((E:E/D:D)*100,0)</f>
        <v>169</v>
      </c>
      <c r="P3523" s="13">
        <f t="shared" ref="P3523:P3586" si="331">IF(L3523&lt;&gt;0,E3523/L3523,"n/a")</f>
        <v>45.615384615384613</v>
      </c>
      <c r="Q3523" s="11" t="str">
        <f t="shared" ref="Q3523:Q3586" si="332">LEFT(N3523,SEARCH("/",N3523,1)-1)</f>
        <v>theater</v>
      </c>
      <c r="R3523" s="11" t="str">
        <f t="shared" ref="R3523:R3586" si="333">RIGHT(N3523,LEN(N3523)-SEARCH("/",N3523))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2">
        <f t="shared" si="330"/>
        <v>100</v>
      </c>
      <c r="P3524" s="13">
        <f t="shared" si="331"/>
        <v>41.029411764705884</v>
      </c>
      <c r="Q3524" s="11" t="str">
        <f t="shared" si="332"/>
        <v>theater</v>
      </c>
      <c r="R3524" s="11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2">
        <f t="shared" si="330"/>
        <v>114</v>
      </c>
      <c r="P3525" s="13">
        <f t="shared" si="331"/>
        <v>56.825000000000003</v>
      </c>
      <c r="Q3525" s="11" t="str">
        <f t="shared" si="332"/>
        <v>theater</v>
      </c>
      <c r="R3525" s="11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2">
        <f t="shared" si="330"/>
        <v>102</v>
      </c>
      <c r="P3526" s="13">
        <f t="shared" si="331"/>
        <v>137.24324324324326</v>
      </c>
      <c r="Q3526" s="11" t="str">
        <f t="shared" si="332"/>
        <v>theater</v>
      </c>
      <c r="R3526" s="11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2">
        <f t="shared" si="330"/>
        <v>106</v>
      </c>
      <c r="P3527" s="13">
        <f t="shared" si="331"/>
        <v>75.714285714285708</v>
      </c>
      <c r="Q3527" s="11" t="str">
        <f t="shared" si="332"/>
        <v>theater</v>
      </c>
      <c r="R3527" s="11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2">
        <f t="shared" si="330"/>
        <v>102</v>
      </c>
      <c r="P3528" s="13">
        <f t="shared" si="331"/>
        <v>99</v>
      </c>
      <c r="Q3528" s="11" t="str">
        <f t="shared" si="332"/>
        <v>theater</v>
      </c>
      <c r="R3528" s="11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2">
        <f t="shared" si="330"/>
        <v>117</v>
      </c>
      <c r="P3529" s="13">
        <f t="shared" si="331"/>
        <v>81.569767441860463</v>
      </c>
      <c r="Q3529" s="11" t="str">
        <f t="shared" si="332"/>
        <v>theater</v>
      </c>
      <c r="R3529" s="11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2">
        <f t="shared" si="330"/>
        <v>101</v>
      </c>
      <c r="P3530" s="13">
        <f t="shared" si="331"/>
        <v>45.108108108108105</v>
      </c>
      <c r="Q3530" s="11" t="str">
        <f t="shared" si="332"/>
        <v>theater</v>
      </c>
      <c r="R3530" s="11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2">
        <f t="shared" si="330"/>
        <v>132</v>
      </c>
      <c r="P3531" s="13">
        <f t="shared" si="331"/>
        <v>36.666666666666664</v>
      </c>
      <c r="Q3531" s="11" t="str">
        <f t="shared" si="332"/>
        <v>theater</v>
      </c>
      <c r="R3531" s="1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2">
        <f t="shared" si="330"/>
        <v>100</v>
      </c>
      <c r="P3532" s="13">
        <f t="shared" si="331"/>
        <v>125</v>
      </c>
      <c r="Q3532" s="11" t="str">
        <f t="shared" si="332"/>
        <v>theater</v>
      </c>
      <c r="R3532" s="11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2">
        <f t="shared" si="330"/>
        <v>128</v>
      </c>
      <c r="P3533" s="13">
        <f t="shared" si="331"/>
        <v>49.230769230769234</v>
      </c>
      <c r="Q3533" s="11" t="str">
        <f t="shared" si="332"/>
        <v>theater</v>
      </c>
      <c r="R3533" s="11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2">
        <f t="shared" si="330"/>
        <v>119</v>
      </c>
      <c r="P3534" s="13">
        <f t="shared" si="331"/>
        <v>42.296296296296298</v>
      </c>
      <c r="Q3534" s="11" t="str">
        <f t="shared" si="332"/>
        <v>theater</v>
      </c>
      <c r="R3534" s="11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2">
        <f t="shared" si="330"/>
        <v>126</v>
      </c>
      <c r="P3535" s="13">
        <f t="shared" si="331"/>
        <v>78.875</v>
      </c>
      <c r="Q3535" s="11" t="str">
        <f t="shared" si="332"/>
        <v>theater</v>
      </c>
      <c r="R3535" s="11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2">
        <f t="shared" si="330"/>
        <v>156</v>
      </c>
      <c r="P3536" s="13">
        <f t="shared" si="331"/>
        <v>38.284313725490193</v>
      </c>
      <c r="Q3536" s="11" t="str">
        <f t="shared" si="332"/>
        <v>theater</v>
      </c>
      <c r="R3536" s="11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2">
        <f t="shared" si="330"/>
        <v>103</v>
      </c>
      <c r="P3537" s="13">
        <f t="shared" si="331"/>
        <v>44.847826086956523</v>
      </c>
      <c r="Q3537" s="11" t="str">
        <f t="shared" si="332"/>
        <v>theater</v>
      </c>
      <c r="R3537" s="11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2">
        <f t="shared" si="330"/>
        <v>153</v>
      </c>
      <c r="P3538" s="13">
        <f t="shared" si="331"/>
        <v>13.529411764705882</v>
      </c>
      <c r="Q3538" s="11" t="str">
        <f t="shared" si="332"/>
        <v>theater</v>
      </c>
      <c r="R3538" s="11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2">
        <f t="shared" si="330"/>
        <v>180</v>
      </c>
      <c r="P3539" s="13">
        <f t="shared" si="331"/>
        <v>43.5</v>
      </c>
      <c r="Q3539" s="11" t="str">
        <f t="shared" si="332"/>
        <v>theater</v>
      </c>
      <c r="R3539" s="11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2">
        <f t="shared" si="330"/>
        <v>128</v>
      </c>
      <c r="P3540" s="13">
        <f t="shared" si="331"/>
        <v>30.951807228915662</v>
      </c>
      <c r="Q3540" s="11" t="str">
        <f t="shared" si="332"/>
        <v>theater</v>
      </c>
      <c r="R3540" s="11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2">
        <f t="shared" si="330"/>
        <v>120</v>
      </c>
      <c r="P3541" s="13">
        <f t="shared" si="331"/>
        <v>55.230769230769234</v>
      </c>
      <c r="Q3541" s="11" t="str">
        <f t="shared" si="332"/>
        <v>theater</v>
      </c>
      <c r="R3541" s="1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2">
        <f t="shared" si="330"/>
        <v>123</v>
      </c>
      <c r="P3542" s="13">
        <f t="shared" si="331"/>
        <v>46.125</v>
      </c>
      <c r="Q3542" s="11" t="str">
        <f t="shared" si="332"/>
        <v>theater</v>
      </c>
      <c r="R3542" s="11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2">
        <f t="shared" si="330"/>
        <v>105</v>
      </c>
      <c r="P3543" s="13">
        <f t="shared" si="331"/>
        <v>39.375</v>
      </c>
      <c r="Q3543" s="11" t="str">
        <f t="shared" si="332"/>
        <v>theater</v>
      </c>
      <c r="R3543" s="11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2">
        <f t="shared" si="330"/>
        <v>102</v>
      </c>
      <c r="P3544" s="13">
        <f t="shared" si="331"/>
        <v>66.152941176470591</v>
      </c>
      <c r="Q3544" s="11" t="str">
        <f t="shared" si="332"/>
        <v>theater</v>
      </c>
      <c r="R3544" s="11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2">
        <f t="shared" si="330"/>
        <v>105</v>
      </c>
      <c r="P3545" s="13">
        <f t="shared" si="331"/>
        <v>54.137931034482762</v>
      </c>
      <c r="Q3545" s="11" t="str">
        <f t="shared" si="332"/>
        <v>theater</v>
      </c>
      <c r="R3545" s="11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2">
        <f t="shared" si="330"/>
        <v>100</v>
      </c>
      <c r="P3546" s="13">
        <f t="shared" si="331"/>
        <v>104.16666666666667</v>
      </c>
      <c r="Q3546" s="11" t="str">
        <f t="shared" si="332"/>
        <v>theater</v>
      </c>
      <c r="R3546" s="11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2">
        <f t="shared" si="330"/>
        <v>100</v>
      </c>
      <c r="P3547" s="13">
        <f t="shared" si="331"/>
        <v>31.375</v>
      </c>
      <c r="Q3547" s="11" t="str">
        <f t="shared" si="332"/>
        <v>theater</v>
      </c>
      <c r="R3547" s="11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2">
        <f t="shared" si="330"/>
        <v>102</v>
      </c>
      <c r="P3548" s="13">
        <f t="shared" si="331"/>
        <v>59.210526315789473</v>
      </c>
      <c r="Q3548" s="11" t="str">
        <f t="shared" si="332"/>
        <v>theater</v>
      </c>
      <c r="R3548" s="11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2">
        <f t="shared" si="330"/>
        <v>114</v>
      </c>
      <c r="P3549" s="13">
        <f t="shared" si="331"/>
        <v>119.17633928571429</v>
      </c>
      <c r="Q3549" s="11" t="str">
        <f t="shared" si="332"/>
        <v>theater</v>
      </c>
      <c r="R3549" s="11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2">
        <f t="shared" si="330"/>
        <v>102</v>
      </c>
      <c r="P3550" s="13">
        <f t="shared" si="331"/>
        <v>164.61538461538461</v>
      </c>
      <c r="Q3550" s="11" t="str">
        <f t="shared" si="332"/>
        <v>theater</v>
      </c>
      <c r="R3550" s="11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2">
        <f t="shared" si="330"/>
        <v>102</v>
      </c>
      <c r="P3551" s="13">
        <f t="shared" si="331"/>
        <v>24.285714285714285</v>
      </c>
      <c r="Q3551" s="11" t="str">
        <f t="shared" si="332"/>
        <v>theater</v>
      </c>
      <c r="R3551" s="1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2">
        <f t="shared" si="330"/>
        <v>105</v>
      </c>
      <c r="P3552" s="13">
        <f t="shared" si="331"/>
        <v>40.9375</v>
      </c>
      <c r="Q3552" s="11" t="str">
        <f t="shared" si="332"/>
        <v>theater</v>
      </c>
      <c r="R3552" s="11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2">
        <f t="shared" si="330"/>
        <v>102</v>
      </c>
      <c r="P3553" s="13">
        <f t="shared" si="331"/>
        <v>61.1</v>
      </c>
      <c r="Q3553" s="11" t="str">
        <f t="shared" si="332"/>
        <v>theater</v>
      </c>
      <c r="R3553" s="11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2">
        <f t="shared" si="330"/>
        <v>100</v>
      </c>
      <c r="P3554" s="13">
        <f t="shared" si="331"/>
        <v>38.65</v>
      </c>
      <c r="Q3554" s="11" t="str">
        <f t="shared" si="332"/>
        <v>theater</v>
      </c>
      <c r="R3554" s="11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2">
        <f t="shared" si="330"/>
        <v>106</v>
      </c>
      <c r="P3555" s="13">
        <f t="shared" si="331"/>
        <v>56.20192307692308</v>
      </c>
      <c r="Q3555" s="11" t="str">
        <f t="shared" si="332"/>
        <v>theater</v>
      </c>
      <c r="R3555" s="11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2">
        <f t="shared" si="330"/>
        <v>113</v>
      </c>
      <c r="P3556" s="13">
        <f t="shared" si="331"/>
        <v>107.00207547169811</v>
      </c>
      <c r="Q3556" s="11" t="str">
        <f t="shared" si="332"/>
        <v>theater</v>
      </c>
      <c r="R3556" s="11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2">
        <f t="shared" si="330"/>
        <v>100</v>
      </c>
      <c r="P3557" s="13">
        <f t="shared" si="331"/>
        <v>171.42857142857142</v>
      </c>
      <c r="Q3557" s="11" t="str">
        <f t="shared" si="332"/>
        <v>theater</v>
      </c>
      <c r="R3557" s="11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2">
        <f t="shared" si="330"/>
        <v>100</v>
      </c>
      <c r="P3558" s="13">
        <f t="shared" si="331"/>
        <v>110.5</v>
      </c>
      <c r="Q3558" s="11" t="str">
        <f t="shared" si="332"/>
        <v>theater</v>
      </c>
      <c r="R3558" s="11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2">
        <f t="shared" si="330"/>
        <v>100</v>
      </c>
      <c r="P3559" s="13">
        <f t="shared" si="331"/>
        <v>179.27598566308242</v>
      </c>
      <c r="Q3559" s="11" t="str">
        <f t="shared" si="332"/>
        <v>theater</v>
      </c>
      <c r="R3559" s="11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2">
        <f t="shared" si="330"/>
        <v>144</v>
      </c>
      <c r="P3560" s="13">
        <f t="shared" si="331"/>
        <v>22.90909090909091</v>
      </c>
      <c r="Q3560" s="11" t="str">
        <f t="shared" si="332"/>
        <v>theater</v>
      </c>
      <c r="R3560" s="11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2">
        <f t="shared" si="330"/>
        <v>104</v>
      </c>
      <c r="P3561" s="13">
        <f t="shared" si="331"/>
        <v>43.125</v>
      </c>
      <c r="Q3561" s="11" t="str">
        <f t="shared" si="332"/>
        <v>theater</v>
      </c>
      <c r="R3561" s="1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2">
        <f t="shared" si="330"/>
        <v>108</v>
      </c>
      <c r="P3562" s="13">
        <f t="shared" si="331"/>
        <v>46.891891891891895</v>
      </c>
      <c r="Q3562" s="11" t="str">
        <f t="shared" si="332"/>
        <v>theater</v>
      </c>
      <c r="R3562" s="11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2">
        <f t="shared" si="330"/>
        <v>102</v>
      </c>
      <c r="P3563" s="13">
        <f t="shared" si="331"/>
        <v>47.407407407407405</v>
      </c>
      <c r="Q3563" s="11" t="str">
        <f t="shared" si="332"/>
        <v>theater</v>
      </c>
      <c r="R3563" s="11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2">
        <f t="shared" si="330"/>
        <v>149</v>
      </c>
      <c r="P3564" s="13">
        <f t="shared" si="331"/>
        <v>15.129032258064516</v>
      </c>
      <c r="Q3564" s="11" t="str">
        <f t="shared" si="332"/>
        <v>theater</v>
      </c>
      <c r="R3564" s="11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2">
        <f t="shared" si="330"/>
        <v>105</v>
      </c>
      <c r="P3565" s="13">
        <f t="shared" si="331"/>
        <v>21.098000000000003</v>
      </c>
      <c r="Q3565" s="11" t="str">
        <f t="shared" si="332"/>
        <v>theater</v>
      </c>
      <c r="R3565" s="11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2">
        <f t="shared" si="330"/>
        <v>101</v>
      </c>
      <c r="P3566" s="13">
        <f t="shared" si="331"/>
        <v>59.117647058823529</v>
      </c>
      <c r="Q3566" s="11" t="str">
        <f t="shared" si="332"/>
        <v>theater</v>
      </c>
      <c r="R3566" s="11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2">
        <f t="shared" si="330"/>
        <v>131</v>
      </c>
      <c r="P3567" s="13">
        <f t="shared" si="331"/>
        <v>97.916666666666671</v>
      </c>
      <c r="Q3567" s="11" t="str">
        <f t="shared" si="332"/>
        <v>theater</v>
      </c>
      <c r="R3567" s="11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2">
        <f t="shared" si="330"/>
        <v>105</v>
      </c>
      <c r="P3568" s="13">
        <f t="shared" si="331"/>
        <v>55.131578947368418</v>
      </c>
      <c r="Q3568" s="11" t="str">
        <f t="shared" si="332"/>
        <v>theater</v>
      </c>
      <c r="R3568" s="11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2">
        <f t="shared" si="330"/>
        <v>109</v>
      </c>
      <c r="P3569" s="13">
        <f t="shared" si="331"/>
        <v>26.536585365853657</v>
      </c>
      <c r="Q3569" s="11" t="str">
        <f t="shared" si="332"/>
        <v>theater</v>
      </c>
      <c r="R3569" s="11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2">
        <f t="shared" si="330"/>
        <v>111</v>
      </c>
      <c r="P3570" s="13">
        <f t="shared" si="331"/>
        <v>58.421052631578945</v>
      </c>
      <c r="Q3570" s="11" t="str">
        <f t="shared" si="332"/>
        <v>theater</v>
      </c>
      <c r="R3570" s="11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2">
        <f t="shared" si="330"/>
        <v>100</v>
      </c>
      <c r="P3571" s="13">
        <f t="shared" si="331"/>
        <v>122.53658536585365</v>
      </c>
      <c r="Q3571" s="11" t="str">
        <f t="shared" si="332"/>
        <v>theater</v>
      </c>
      <c r="R3571" s="1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2">
        <f t="shared" si="330"/>
        <v>114</v>
      </c>
      <c r="P3572" s="13">
        <f t="shared" si="331"/>
        <v>87.961538461538467</v>
      </c>
      <c r="Q3572" s="11" t="str">
        <f t="shared" si="332"/>
        <v>theater</v>
      </c>
      <c r="R3572" s="11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2">
        <f t="shared" si="330"/>
        <v>122</v>
      </c>
      <c r="P3573" s="13">
        <f t="shared" si="331"/>
        <v>73.239999999999995</v>
      </c>
      <c r="Q3573" s="11" t="str">
        <f t="shared" si="332"/>
        <v>theater</v>
      </c>
      <c r="R3573" s="11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2">
        <f t="shared" si="330"/>
        <v>100</v>
      </c>
      <c r="P3574" s="13">
        <f t="shared" si="331"/>
        <v>55.555555555555557</v>
      </c>
      <c r="Q3574" s="11" t="str">
        <f t="shared" si="332"/>
        <v>theater</v>
      </c>
      <c r="R3574" s="11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2">
        <f t="shared" si="330"/>
        <v>103</v>
      </c>
      <c r="P3575" s="13">
        <f t="shared" si="331"/>
        <v>39.53846153846154</v>
      </c>
      <c r="Q3575" s="11" t="str">
        <f t="shared" si="332"/>
        <v>theater</v>
      </c>
      <c r="R3575" s="11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2">
        <f t="shared" si="330"/>
        <v>106</v>
      </c>
      <c r="P3576" s="13">
        <f t="shared" si="331"/>
        <v>136.77777777777777</v>
      </c>
      <c r="Q3576" s="11" t="str">
        <f t="shared" si="332"/>
        <v>theater</v>
      </c>
      <c r="R3576" s="11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2">
        <f t="shared" si="330"/>
        <v>101</v>
      </c>
      <c r="P3577" s="13">
        <f t="shared" si="331"/>
        <v>99.343137254901961</v>
      </c>
      <c r="Q3577" s="11" t="str">
        <f t="shared" si="332"/>
        <v>theater</v>
      </c>
      <c r="R3577" s="11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2">
        <f t="shared" si="330"/>
        <v>100</v>
      </c>
      <c r="P3578" s="13">
        <f t="shared" si="331"/>
        <v>20</v>
      </c>
      <c r="Q3578" s="11" t="str">
        <f t="shared" si="332"/>
        <v>theater</v>
      </c>
      <c r="R3578" s="11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2">
        <f t="shared" si="330"/>
        <v>130</v>
      </c>
      <c r="P3579" s="13">
        <f t="shared" si="331"/>
        <v>28.888888888888889</v>
      </c>
      <c r="Q3579" s="11" t="str">
        <f t="shared" si="332"/>
        <v>theater</v>
      </c>
      <c r="R3579" s="11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2">
        <f t="shared" si="330"/>
        <v>100</v>
      </c>
      <c r="P3580" s="13">
        <f t="shared" si="331"/>
        <v>40.545945945945945</v>
      </c>
      <c r="Q3580" s="11" t="str">
        <f t="shared" si="332"/>
        <v>theater</v>
      </c>
      <c r="R3580" s="11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2">
        <f t="shared" si="330"/>
        <v>100</v>
      </c>
      <c r="P3581" s="13">
        <f t="shared" si="331"/>
        <v>35.714285714285715</v>
      </c>
      <c r="Q3581" s="11" t="str">
        <f t="shared" si="332"/>
        <v>theater</v>
      </c>
      <c r="R3581" s="1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2">
        <f t="shared" si="330"/>
        <v>114</v>
      </c>
      <c r="P3582" s="13">
        <f t="shared" si="331"/>
        <v>37.962962962962962</v>
      </c>
      <c r="Q3582" s="11" t="str">
        <f t="shared" si="332"/>
        <v>theater</v>
      </c>
      <c r="R3582" s="11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2">
        <f t="shared" si="330"/>
        <v>100</v>
      </c>
      <c r="P3583" s="13">
        <f t="shared" si="331"/>
        <v>33.333333333333336</v>
      </c>
      <c r="Q3583" s="11" t="str">
        <f t="shared" si="332"/>
        <v>theater</v>
      </c>
      <c r="R3583" s="11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2">
        <f t="shared" si="330"/>
        <v>287</v>
      </c>
      <c r="P3584" s="13">
        <f t="shared" si="331"/>
        <v>58.571428571428569</v>
      </c>
      <c r="Q3584" s="11" t="str">
        <f t="shared" si="332"/>
        <v>theater</v>
      </c>
      <c r="R3584" s="11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2">
        <f t="shared" si="330"/>
        <v>109</v>
      </c>
      <c r="P3585" s="13">
        <f t="shared" si="331"/>
        <v>135.625</v>
      </c>
      <c r="Q3585" s="11" t="str">
        <f t="shared" si="332"/>
        <v>theater</v>
      </c>
      <c r="R3585" s="11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2">
        <f t="shared" si="330"/>
        <v>116</v>
      </c>
      <c r="P3586" s="13">
        <f t="shared" si="331"/>
        <v>30.9375</v>
      </c>
      <c r="Q3586" s="11" t="str">
        <f t="shared" si="332"/>
        <v>theater</v>
      </c>
      <c r="R3586" s="11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2">
        <f t="shared" ref="O3587:O3650" si="336">ROUND((E:E/D:D)*100,0)</f>
        <v>119</v>
      </c>
      <c r="P3587" s="13">
        <f t="shared" ref="P3587:P3650" si="337">IF(L3587&lt;&gt;0,E3587/L3587,"n/a")</f>
        <v>176.08695652173913</v>
      </c>
      <c r="Q3587" s="11" t="str">
        <f t="shared" ref="Q3587:Q3650" si="338">LEFT(N3587,SEARCH("/",N3587,1)-1)</f>
        <v>theater</v>
      </c>
      <c r="R3587" s="11" t="str">
        <f t="shared" ref="R3587:R3650" si="339">RIGHT(N3587,LEN(N3587)-SEARCH("/",N3587))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2">
        <f t="shared" si="336"/>
        <v>109</v>
      </c>
      <c r="P3588" s="13">
        <f t="shared" si="337"/>
        <v>151.9814814814815</v>
      </c>
      <c r="Q3588" s="11" t="str">
        <f t="shared" si="338"/>
        <v>theater</v>
      </c>
      <c r="R3588" s="11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2">
        <f t="shared" si="336"/>
        <v>127</v>
      </c>
      <c r="P3589" s="13">
        <f t="shared" si="337"/>
        <v>22.607142857142858</v>
      </c>
      <c r="Q3589" s="11" t="str">
        <f t="shared" si="338"/>
        <v>theater</v>
      </c>
      <c r="R3589" s="11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2">
        <f t="shared" si="336"/>
        <v>101</v>
      </c>
      <c r="P3590" s="13">
        <f t="shared" si="337"/>
        <v>18.272727272727273</v>
      </c>
      <c r="Q3590" s="11" t="str">
        <f t="shared" si="338"/>
        <v>theater</v>
      </c>
      <c r="R3590" s="11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2">
        <f t="shared" si="336"/>
        <v>128</v>
      </c>
      <c r="P3591" s="13">
        <f t="shared" si="337"/>
        <v>82.258064516129039</v>
      </c>
      <c r="Q3591" s="11" t="str">
        <f t="shared" si="338"/>
        <v>theater</v>
      </c>
      <c r="R3591" s="1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2">
        <f t="shared" si="336"/>
        <v>100</v>
      </c>
      <c r="P3592" s="13">
        <f t="shared" si="337"/>
        <v>68.534246575342465</v>
      </c>
      <c r="Q3592" s="11" t="str">
        <f t="shared" si="338"/>
        <v>theater</v>
      </c>
      <c r="R3592" s="11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2">
        <f t="shared" si="336"/>
        <v>175</v>
      </c>
      <c r="P3593" s="13">
        <f t="shared" si="337"/>
        <v>68.055555555555557</v>
      </c>
      <c r="Q3593" s="11" t="str">
        <f t="shared" si="338"/>
        <v>theater</v>
      </c>
      <c r="R3593" s="11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2">
        <f t="shared" si="336"/>
        <v>127</v>
      </c>
      <c r="P3594" s="13">
        <f t="shared" si="337"/>
        <v>72.714285714285708</v>
      </c>
      <c r="Q3594" s="11" t="str">
        <f t="shared" si="338"/>
        <v>theater</v>
      </c>
      <c r="R3594" s="11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2">
        <f t="shared" si="336"/>
        <v>111</v>
      </c>
      <c r="P3595" s="13">
        <f t="shared" si="337"/>
        <v>77.186046511627907</v>
      </c>
      <c r="Q3595" s="11" t="str">
        <f t="shared" si="338"/>
        <v>theater</v>
      </c>
      <c r="R3595" s="11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2">
        <f t="shared" si="336"/>
        <v>126</v>
      </c>
      <c r="P3596" s="13">
        <f t="shared" si="337"/>
        <v>55.972222222222221</v>
      </c>
      <c r="Q3596" s="11" t="str">
        <f t="shared" si="338"/>
        <v>theater</v>
      </c>
      <c r="R3596" s="11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2">
        <f t="shared" si="336"/>
        <v>119</v>
      </c>
      <c r="P3597" s="13">
        <f t="shared" si="337"/>
        <v>49.693548387096776</v>
      </c>
      <c r="Q3597" s="11" t="str">
        <f t="shared" si="338"/>
        <v>theater</v>
      </c>
      <c r="R3597" s="11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2">
        <f t="shared" si="336"/>
        <v>108</v>
      </c>
      <c r="P3598" s="13">
        <f t="shared" si="337"/>
        <v>79</v>
      </c>
      <c r="Q3598" s="11" t="str">
        <f t="shared" si="338"/>
        <v>theater</v>
      </c>
      <c r="R3598" s="11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2">
        <f t="shared" si="336"/>
        <v>103</v>
      </c>
      <c r="P3599" s="13">
        <f t="shared" si="337"/>
        <v>77.727272727272734</v>
      </c>
      <c r="Q3599" s="11" t="str">
        <f t="shared" si="338"/>
        <v>theater</v>
      </c>
      <c r="R3599" s="11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2">
        <f t="shared" si="336"/>
        <v>110</v>
      </c>
      <c r="P3600" s="13">
        <f t="shared" si="337"/>
        <v>40.777777777777779</v>
      </c>
      <c r="Q3600" s="11" t="str">
        <f t="shared" si="338"/>
        <v>theater</v>
      </c>
      <c r="R3600" s="11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2">
        <f t="shared" si="336"/>
        <v>202</v>
      </c>
      <c r="P3601" s="13">
        <f t="shared" si="337"/>
        <v>59.411764705882355</v>
      </c>
      <c r="Q3601" s="11" t="str">
        <f t="shared" si="338"/>
        <v>theater</v>
      </c>
      <c r="R3601" s="1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2">
        <f t="shared" si="336"/>
        <v>130</v>
      </c>
      <c r="P3602" s="13">
        <f t="shared" si="337"/>
        <v>3.25</v>
      </c>
      <c r="Q3602" s="11" t="str">
        <f t="shared" si="338"/>
        <v>theater</v>
      </c>
      <c r="R3602" s="11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2">
        <f t="shared" si="336"/>
        <v>104</v>
      </c>
      <c r="P3603" s="13">
        <f t="shared" si="337"/>
        <v>39.377358490566039</v>
      </c>
      <c r="Q3603" s="11" t="str">
        <f t="shared" si="338"/>
        <v>theater</v>
      </c>
      <c r="R3603" s="11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2">
        <f t="shared" si="336"/>
        <v>100</v>
      </c>
      <c r="P3604" s="13">
        <f t="shared" si="337"/>
        <v>81.673469387755105</v>
      </c>
      <c r="Q3604" s="11" t="str">
        <f t="shared" si="338"/>
        <v>theater</v>
      </c>
      <c r="R3604" s="11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2">
        <f t="shared" si="336"/>
        <v>171</v>
      </c>
      <c r="P3605" s="13">
        <f t="shared" si="337"/>
        <v>44.912280701754383</v>
      </c>
      <c r="Q3605" s="11" t="str">
        <f t="shared" si="338"/>
        <v>theater</v>
      </c>
      <c r="R3605" s="11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2">
        <f t="shared" si="336"/>
        <v>113</v>
      </c>
      <c r="P3606" s="13">
        <f t="shared" si="337"/>
        <v>49.05797101449275</v>
      </c>
      <c r="Q3606" s="11" t="str">
        <f t="shared" si="338"/>
        <v>theater</v>
      </c>
      <c r="R3606" s="11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2">
        <f t="shared" si="336"/>
        <v>184</v>
      </c>
      <c r="P3607" s="13">
        <f t="shared" si="337"/>
        <v>30.666666666666668</v>
      </c>
      <c r="Q3607" s="11" t="str">
        <f t="shared" si="338"/>
        <v>theater</v>
      </c>
      <c r="R3607" s="11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2">
        <f t="shared" si="336"/>
        <v>130</v>
      </c>
      <c r="P3608" s="13">
        <f t="shared" si="337"/>
        <v>61.0625</v>
      </c>
      <c r="Q3608" s="11" t="str">
        <f t="shared" si="338"/>
        <v>theater</v>
      </c>
      <c r="R3608" s="11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2">
        <f t="shared" si="336"/>
        <v>105</v>
      </c>
      <c r="P3609" s="13">
        <f t="shared" si="337"/>
        <v>29</v>
      </c>
      <c r="Q3609" s="11" t="str">
        <f t="shared" si="338"/>
        <v>theater</v>
      </c>
      <c r="R3609" s="11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2">
        <f t="shared" si="336"/>
        <v>100</v>
      </c>
      <c r="P3610" s="13">
        <f t="shared" si="337"/>
        <v>29.62962962962963</v>
      </c>
      <c r="Q3610" s="11" t="str">
        <f t="shared" si="338"/>
        <v>theater</v>
      </c>
      <c r="R3610" s="11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2">
        <f t="shared" si="336"/>
        <v>153</v>
      </c>
      <c r="P3611" s="13">
        <f t="shared" si="337"/>
        <v>143.0952380952381</v>
      </c>
      <c r="Q3611" s="11" t="str">
        <f t="shared" si="338"/>
        <v>theater</v>
      </c>
      <c r="R3611" s="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2">
        <f t="shared" si="336"/>
        <v>162</v>
      </c>
      <c r="P3612" s="13">
        <f t="shared" si="337"/>
        <v>52.354838709677416</v>
      </c>
      <c r="Q3612" s="11" t="str">
        <f t="shared" si="338"/>
        <v>theater</v>
      </c>
      <c r="R3612" s="11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2">
        <f t="shared" si="336"/>
        <v>136</v>
      </c>
      <c r="P3613" s="13">
        <f t="shared" si="337"/>
        <v>66.666666666666671</v>
      </c>
      <c r="Q3613" s="11" t="str">
        <f t="shared" si="338"/>
        <v>theater</v>
      </c>
      <c r="R3613" s="11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2">
        <f t="shared" si="336"/>
        <v>144</v>
      </c>
      <c r="P3614" s="13">
        <f t="shared" si="337"/>
        <v>126.66666666666667</v>
      </c>
      <c r="Q3614" s="11" t="str">
        <f t="shared" si="338"/>
        <v>theater</v>
      </c>
      <c r="R3614" s="11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2">
        <f t="shared" si="336"/>
        <v>100</v>
      </c>
      <c r="P3615" s="13">
        <f t="shared" si="337"/>
        <v>62.5</v>
      </c>
      <c r="Q3615" s="11" t="str">
        <f t="shared" si="338"/>
        <v>theater</v>
      </c>
      <c r="R3615" s="11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2">
        <f t="shared" si="336"/>
        <v>101</v>
      </c>
      <c r="P3616" s="13">
        <f t="shared" si="337"/>
        <v>35.492957746478872</v>
      </c>
      <c r="Q3616" s="11" t="str">
        <f t="shared" si="338"/>
        <v>theater</v>
      </c>
      <c r="R3616" s="11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2">
        <f t="shared" si="336"/>
        <v>107</v>
      </c>
      <c r="P3617" s="13">
        <f t="shared" si="337"/>
        <v>37.083333333333336</v>
      </c>
      <c r="Q3617" s="11" t="str">
        <f t="shared" si="338"/>
        <v>theater</v>
      </c>
      <c r="R3617" s="11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2">
        <f t="shared" si="336"/>
        <v>125</v>
      </c>
      <c r="P3618" s="13">
        <f t="shared" si="337"/>
        <v>69.333333333333329</v>
      </c>
      <c r="Q3618" s="11" t="str">
        <f t="shared" si="338"/>
        <v>theater</v>
      </c>
      <c r="R3618" s="11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2">
        <f t="shared" si="336"/>
        <v>119</v>
      </c>
      <c r="P3619" s="13">
        <f t="shared" si="337"/>
        <v>17.254901960784313</v>
      </c>
      <c r="Q3619" s="11" t="str">
        <f t="shared" si="338"/>
        <v>theater</v>
      </c>
      <c r="R3619" s="11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2">
        <f t="shared" si="336"/>
        <v>101</v>
      </c>
      <c r="P3620" s="13">
        <f t="shared" si="337"/>
        <v>36.071428571428569</v>
      </c>
      <c r="Q3620" s="11" t="str">
        <f t="shared" si="338"/>
        <v>theater</v>
      </c>
      <c r="R3620" s="11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2">
        <f t="shared" si="336"/>
        <v>113</v>
      </c>
      <c r="P3621" s="13">
        <f t="shared" si="337"/>
        <v>66.470588235294116</v>
      </c>
      <c r="Q3621" s="11" t="str">
        <f t="shared" si="338"/>
        <v>theater</v>
      </c>
      <c r="R3621" s="1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2">
        <f t="shared" si="336"/>
        <v>105</v>
      </c>
      <c r="P3622" s="13">
        <f t="shared" si="337"/>
        <v>56.065989847715734</v>
      </c>
      <c r="Q3622" s="11" t="str">
        <f t="shared" si="338"/>
        <v>theater</v>
      </c>
      <c r="R3622" s="11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2">
        <f t="shared" si="336"/>
        <v>110</v>
      </c>
      <c r="P3623" s="13">
        <f t="shared" si="337"/>
        <v>47.028571428571432</v>
      </c>
      <c r="Q3623" s="11" t="str">
        <f t="shared" si="338"/>
        <v>theater</v>
      </c>
      <c r="R3623" s="11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2">
        <f t="shared" si="336"/>
        <v>100</v>
      </c>
      <c r="P3624" s="13">
        <f t="shared" si="337"/>
        <v>47.666190476190479</v>
      </c>
      <c r="Q3624" s="11" t="str">
        <f t="shared" si="338"/>
        <v>theater</v>
      </c>
      <c r="R3624" s="11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2">
        <f t="shared" si="336"/>
        <v>120</v>
      </c>
      <c r="P3625" s="13">
        <f t="shared" si="337"/>
        <v>88.235294117647058</v>
      </c>
      <c r="Q3625" s="11" t="str">
        <f t="shared" si="338"/>
        <v>theater</v>
      </c>
      <c r="R3625" s="11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2">
        <f t="shared" si="336"/>
        <v>105</v>
      </c>
      <c r="P3626" s="13">
        <f t="shared" si="337"/>
        <v>80.717948717948715</v>
      </c>
      <c r="Q3626" s="11" t="str">
        <f t="shared" si="338"/>
        <v>theater</v>
      </c>
      <c r="R3626" s="11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2">
        <f t="shared" si="336"/>
        <v>103</v>
      </c>
      <c r="P3627" s="13">
        <f t="shared" si="337"/>
        <v>39.487179487179489</v>
      </c>
      <c r="Q3627" s="11" t="str">
        <f t="shared" si="338"/>
        <v>theater</v>
      </c>
      <c r="R3627" s="11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2">
        <f t="shared" si="336"/>
        <v>102</v>
      </c>
      <c r="P3628" s="13">
        <f t="shared" si="337"/>
        <v>84.854166666666671</v>
      </c>
      <c r="Q3628" s="11" t="str">
        <f t="shared" si="338"/>
        <v>theater</v>
      </c>
      <c r="R3628" s="11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2">
        <f t="shared" si="336"/>
        <v>100</v>
      </c>
      <c r="P3629" s="13">
        <f t="shared" si="337"/>
        <v>68.965517241379317</v>
      </c>
      <c r="Q3629" s="11" t="str">
        <f t="shared" si="338"/>
        <v>theater</v>
      </c>
      <c r="R3629" s="11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2">
        <f t="shared" si="336"/>
        <v>0</v>
      </c>
      <c r="P3630" s="13" t="str">
        <f t="shared" si="337"/>
        <v>n/a</v>
      </c>
      <c r="Q3630" s="11" t="str">
        <f t="shared" si="338"/>
        <v>theater</v>
      </c>
      <c r="R3630" s="11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2">
        <f t="shared" si="336"/>
        <v>0</v>
      </c>
      <c r="P3631" s="13">
        <f t="shared" si="337"/>
        <v>1</v>
      </c>
      <c r="Q3631" s="11" t="str">
        <f t="shared" si="338"/>
        <v>theater</v>
      </c>
      <c r="R3631" s="1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2">
        <f t="shared" si="336"/>
        <v>0</v>
      </c>
      <c r="P3632" s="13">
        <f t="shared" si="337"/>
        <v>1</v>
      </c>
      <c r="Q3632" s="11" t="str">
        <f t="shared" si="338"/>
        <v>theater</v>
      </c>
      <c r="R3632" s="11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2">
        <f t="shared" si="336"/>
        <v>51</v>
      </c>
      <c r="P3633" s="13">
        <f t="shared" si="337"/>
        <v>147.88135593220338</v>
      </c>
      <c r="Q3633" s="11" t="str">
        <f t="shared" si="338"/>
        <v>theater</v>
      </c>
      <c r="R3633" s="11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2">
        <f t="shared" si="336"/>
        <v>20</v>
      </c>
      <c r="P3634" s="13">
        <f t="shared" si="337"/>
        <v>100</v>
      </c>
      <c r="Q3634" s="11" t="str">
        <f t="shared" si="338"/>
        <v>theater</v>
      </c>
      <c r="R3634" s="11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2">
        <f t="shared" si="336"/>
        <v>35</v>
      </c>
      <c r="P3635" s="13">
        <f t="shared" si="337"/>
        <v>56.838709677419352</v>
      </c>
      <c r="Q3635" s="11" t="str">
        <f t="shared" si="338"/>
        <v>theater</v>
      </c>
      <c r="R3635" s="11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2">
        <f t="shared" si="336"/>
        <v>4</v>
      </c>
      <c r="P3636" s="13">
        <f t="shared" si="337"/>
        <v>176.94444444444446</v>
      </c>
      <c r="Q3636" s="11" t="str">
        <f t="shared" si="338"/>
        <v>theater</v>
      </c>
      <c r="R3636" s="11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2">
        <f t="shared" si="336"/>
        <v>36</v>
      </c>
      <c r="P3637" s="13">
        <f t="shared" si="337"/>
        <v>127.6</v>
      </c>
      <c r="Q3637" s="11" t="str">
        <f t="shared" si="338"/>
        <v>theater</v>
      </c>
      <c r="R3637" s="11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2">
        <f t="shared" si="336"/>
        <v>0</v>
      </c>
      <c r="P3638" s="13" t="str">
        <f t="shared" si="337"/>
        <v>n/a</v>
      </c>
      <c r="Q3638" s="11" t="str">
        <f t="shared" si="338"/>
        <v>theater</v>
      </c>
      <c r="R3638" s="11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2">
        <f t="shared" si="336"/>
        <v>31</v>
      </c>
      <c r="P3639" s="13">
        <f t="shared" si="337"/>
        <v>66.142857142857139</v>
      </c>
      <c r="Q3639" s="11" t="str">
        <f t="shared" si="338"/>
        <v>theater</v>
      </c>
      <c r="R3639" s="11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2">
        <f t="shared" si="336"/>
        <v>7</v>
      </c>
      <c r="P3640" s="13">
        <f t="shared" si="337"/>
        <v>108</v>
      </c>
      <c r="Q3640" s="11" t="str">
        <f t="shared" si="338"/>
        <v>theater</v>
      </c>
      <c r="R3640" s="11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2">
        <f t="shared" si="336"/>
        <v>0</v>
      </c>
      <c r="P3641" s="13">
        <f t="shared" si="337"/>
        <v>1</v>
      </c>
      <c r="Q3641" s="11" t="str">
        <f t="shared" si="338"/>
        <v>theater</v>
      </c>
      <c r="R3641" s="1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2">
        <f t="shared" si="336"/>
        <v>6</v>
      </c>
      <c r="P3642" s="13">
        <f t="shared" si="337"/>
        <v>18.333333333333332</v>
      </c>
      <c r="Q3642" s="11" t="str">
        <f t="shared" si="338"/>
        <v>theater</v>
      </c>
      <c r="R3642" s="11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2">
        <f t="shared" si="336"/>
        <v>0</v>
      </c>
      <c r="P3643" s="13" t="str">
        <f t="shared" si="337"/>
        <v>n/a</v>
      </c>
      <c r="Q3643" s="11" t="str">
        <f t="shared" si="338"/>
        <v>theater</v>
      </c>
      <c r="R3643" s="11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2">
        <f t="shared" si="336"/>
        <v>2</v>
      </c>
      <c r="P3644" s="13">
        <f t="shared" si="337"/>
        <v>7.5</v>
      </c>
      <c r="Q3644" s="11" t="str">
        <f t="shared" si="338"/>
        <v>theater</v>
      </c>
      <c r="R3644" s="11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2">
        <f t="shared" si="336"/>
        <v>0</v>
      </c>
      <c r="P3645" s="13" t="str">
        <f t="shared" si="337"/>
        <v>n/a</v>
      </c>
      <c r="Q3645" s="11" t="str">
        <f t="shared" si="338"/>
        <v>theater</v>
      </c>
      <c r="R3645" s="11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2">
        <f t="shared" si="336"/>
        <v>16</v>
      </c>
      <c r="P3646" s="13">
        <f t="shared" si="337"/>
        <v>68.416666666666671</v>
      </c>
      <c r="Q3646" s="11" t="str">
        <f t="shared" si="338"/>
        <v>theater</v>
      </c>
      <c r="R3646" s="11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2">
        <f t="shared" si="336"/>
        <v>0</v>
      </c>
      <c r="P3647" s="13">
        <f t="shared" si="337"/>
        <v>1</v>
      </c>
      <c r="Q3647" s="11" t="str">
        <f t="shared" si="338"/>
        <v>theater</v>
      </c>
      <c r="R3647" s="11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2">
        <f t="shared" si="336"/>
        <v>5</v>
      </c>
      <c r="P3648" s="13">
        <f t="shared" si="337"/>
        <v>60.125</v>
      </c>
      <c r="Q3648" s="11" t="str">
        <f t="shared" si="338"/>
        <v>theater</v>
      </c>
      <c r="R3648" s="11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2">
        <f t="shared" si="336"/>
        <v>6</v>
      </c>
      <c r="P3649" s="13">
        <f t="shared" si="337"/>
        <v>15</v>
      </c>
      <c r="Q3649" s="11" t="str">
        <f t="shared" si="338"/>
        <v>theater</v>
      </c>
      <c r="R3649" s="11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2">
        <f t="shared" si="336"/>
        <v>100</v>
      </c>
      <c r="P3650" s="13">
        <f t="shared" si="337"/>
        <v>550.04109589041093</v>
      </c>
      <c r="Q3650" s="11" t="str">
        <f t="shared" si="338"/>
        <v>theater</v>
      </c>
      <c r="R3650" s="11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2">
        <f t="shared" ref="O3651:O3714" si="342">ROUND((E:E/D:D)*100,0)</f>
        <v>104</v>
      </c>
      <c r="P3651" s="13">
        <f t="shared" ref="P3651:P3714" si="343">IF(L3651&lt;&gt;0,E3651/L3651,"n/a")</f>
        <v>97.5</v>
      </c>
      <c r="Q3651" s="11" t="str">
        <f t="shared" ref="Q3651:Q3714" si="344">LEFT(N3651,SEARCH("/",N3651,1)-1)</f>
        <v>theater</v>
      </c>
      <c r="R3651" s="11" t="str">
        <f t="shared" ref="R3651:R3714" si="345">RIGHT(N3651,LEN(N3651)-SEARCH("/",N3651))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2">
        <f t="shared" si="342"/>
        <v>100</v>
      </c>
      <c r="P3652" s="13">
        <f t="shared" si="343"/>
        <v>29.411764705882351</v>
      </c>
      <c r="Q3652" s="11" t="str">
        <f t="shared" si="344"/>
        <v>theater</v>
      </c>
      <c r="R3652" s="11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2">
        <f t="shared" si="342"/>
        <v>104</v>
      </c>
      <c r="P3653" s="13">
        <f t="shared" si="343"/>
        <v>57.777777777777779</v>
      </c>
      <c r="Q3653" s="11" t="str">
        <f t="shared" si="344"/>
        <v>theater</v>
      </c>
      <c r="R3653" s="11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2">
        <f t="shared" si="342"/>
        <v>251</v>
      </c>
      <c r="P3654" s="13">
        <f t="shared" si="343"/>
        <v>44.235294117647058</v>
      </c>
      <c r="Q3654" s="11" t="str">
        <f t="shared" si="344"/>
        <v>theater</v>
      </c>
      <c r="R3654" s="11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2">
        <f t="shared" si="342"/>
        <v>101</v>
      </c>
      <c r="P3655" s="13">
        <f t="shared" si="343"/>
        <v>60.909090909090907</v>
      </c>
      <c r="Q3655" s="11" t="str">
        <f t="shared" si="344"/>
        <v>theater</v>
      </c>
      <c r="R3655" s="11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2">
        <f t="shared" si="342"/>
        <v>174</v>
      </c>
      <c r="P3656" s="13">
        <f t="shared" si="343"/>
        <v>68.84210526315789</v>
      </c>
      <c r="Q3656" s="11" t="str">
        <f t="shared" si="344"/>
        <v>theater</v>
      </c>
      <c r="R3656" s="11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2">
        <f t="shared" si="342"/>
        <v>116</v>
      </c>
      <c r="P3657" s="13">
        <f t="shared" si="343"/>
        <v>73.582278481012665</v>
      </c>
      <c r="Q3657" s="11" t="str">
        <f t="shared" si="344"/>
        <v>theater</v>
      </c>
      <c r="R3657" s="11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2">
        <f t="shared" si="342"/>
        <v>106</v>
      </c>
      <c r="P3658" s="13">
        <f t="shared" si="343"/>
        <v>115.02173913043478</v>
      </c>
      <c r="Q3658" s="11" t="str">
        <f t="shared" si="344"/>
        <v>theater</v>
      </c>
      <c r="R3658" s="11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2">
        <f t="shared" si="342"/>
        <v>111</v>
      </c>
      <c r="P3659" s="13">
        <f t="shared" si="343"/>
        <v>110.75</v>
      </c>
      <c r="Q3659" s="11" t="str">
        <f t="shared" si="344"/>
        <v>theater</v>
      </c>
      <c r="R3659" s="11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2">
        <f t="shared" si="342"/>
        <v>101</v>
      </c>
      <c r="P3660" s="13">
        <f t="shared" si="343"/>
        <v>75.5</v>
      </c>
      <c r="Q3660" s="11" t="str">
        <f t="shared" si="344"/>
        <v>theater</v>
      </c>
      <c r="R3660" s="11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2">
        <f t="shared" si="342"/>
        <v>102</v>
      </c>
      <c r="P3661" s="13">
        <f t="shared" si="343"/>
        <v>235.46153846153845</v>
      </c>
      <c r="Q3661" s="11" t="str">
        <f t="shared" si="344"/>
        <v>theater</v>
      </c>
      <c r="R3661" s="1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2">
        <f t="shared" si="342"/>
        <v>100</v>
      </c>
      <c r="P3662" s="13">
        <f t="shared" si="343"/>
        <v>11.363636363636363</v>
      </c>
      <c r="Q3662" s="11" t="str">
        <f t="shared" si="344"/>
        <v>theater</v>
      </c>
      <c r="R3662" s="11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2">
        <f t="shared" si="342"/>
        <v>111</v>
      </c>
      <c r="P3663" s="13">
        <f t="shared" si="343"/>
        <v>92.5</v>
      </c>
      <c r="Q3663" s="11" t="str">
        <f t="shared" si="344"/>
        <v>theater</v>
      </c>
      <c r="R3663" s="11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2">
        <f t="shared" si="342"/>
        <v>101</v>
      </c>
      <c r="P3664" s="13">
        <f t="shared" si="343"/>
        <v>202.85</v>
      </c>
      <c r="Q3664" s="11" t="str">
        <f t="shared" si="344"/>
        <v>theater</v>
      </c>
      <c r="R3664" s="11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2">
        <f t="shared" si="342"/>
        <v>104</v>
      </c>
      <c r="P3665" s="13">
        <f t="shared" si="343"/>
        <v>26</v>
      </c>
      <c r="Q3665" s="11" t="str">
        <f t="shared" si="344"/>
        <v>theater</v>
      </c>
      <c r="R3665" s="11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2">
        <f t="shared" si="342"/>
        <v>109</v>
      </c>
      <c r="P3666" s="13">
        <f t="shared" si="343"/>
        <v>46.05263157894737</v>
      </c>
      <c r="Q3666" s="11" t="str">
        <f t="shared" si="344"/>
        <v>theater</v>
      </c>
      <c r="R3666" s="11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2">
        <f t="shared" si="342"/>
        <v>115</v>
      </c>
      <c r="P3667" s="13">
        <f t="shared" si="343"/>
        <v>51</v>
      </c>
      <c r="Q3667" s="11" t="str">
        <f t="shared" si="344"/>
        <v>theater</v>
      </c>
      <c r="R3667" s="11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2">
        <f t="shared" si="342"/>
        <v>100</v>
      </c>
      <c r="P3668" s="13">
        <f t="shared" si="343"/>
        <v>31.578947368421051</v>
      </c>
      <c r="Q3668" s="11" t="str">
        <f t="shared" si="344"/>
        <v>theater</v>
      </c>
      <c r="R3668" s="11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2">
        <f t="shared" si="342"/>
        <v>103</v>
      </c>
      <c r="P3669" s="13">
        <f t="shared" si="343"/>
        <v>53.363965517241382</v>
      </c>
      <c r="Q3669" s="11" t="str">
        <f t="shared" si="344"/>
        <v>theater</v>
      </c>
      <c r="R3669" s="11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2">
        <f t="shared" si="342"/>
        <v>104</v>
      </c>
      <c r="P3670" s="13">
        <f t="shared" si="343"/>
        <v>36.964285714285715</v>
      </c>
      <c r="Q3670" s="11" t="str">
        <f t="shared" si="344"/>
        <v>theater</v>
      </c>
      <c r="R3670" s="11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2">
        <f t="shared" si="342"/>
        <v>138</v>
      </c>
      <c r="P3671" s="13">
        <f t="shared" si="343"/>
        <v>81.294117647058826</v>
      </c>
      <c r="Q3671" s="11" t="str">
        <f t="shared" si="344"/>
        <v>theater</v>
      </c>
      <c r="R3671" s="1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2">
        <f t="shared" si="342"/>
        <v>110</v>
      </c>
      <c r="P3672" s="13">
        <f t="shared" si="343"/>
        <v>20.083333333333332</v>
      </c>
      <c r="Q3672" s="11" t="str">
        <f t="shared" si="344"/>
        <v>theater</v>
      </c>
      <c r="R3672" s="11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2">
        <f t="shared" si="342"/>
        <v>101</v>
      </c>
      <c r="P3673" s="13">
        <f t="shared" si="343"/>
        <v>88.25</v>
      </c>
      <c r="Q3673" s="11" t="str">
        <f t="shared" si="344"/>
        <v>theater</v>
      </c>
      <c r="R3673" s="11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2">
        <f t="shared" si="342"/>
        <v>102</v>
      </c>
      <c r="P3674" s="13">
        <f t="shared" si="343"/>
        <v>53.438596491228068</v>
      </c>
      <c r="Q3674" s="11" t="str">
        <f t="shared" si="344"/>
        <v>theater</v>
      </c>
      <c r="R3674" s="11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2">
        <f t="shared" si="342"/>
        <v>114</v>
      </c>
      <c r="P3675" s="13">
        <f t="shared" si="343"/>
        <v>39.868421052631582</v>
      </c>
      <c r="Q3675" s="11" t="str">
        <f t="shared" si="344"/>
        <v>theater</v>
      </c>
      <c r="R3675" s="11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2">
        <f t="shared" si="342"/>
        <v>100</v>
      </c>
      <c r="P3676" s="13">
        <f t="shared" si="343"/>
        <v>145.16129032258064</v>
      </c>
      <c r="Q3676" s="11" t="str">
        <f t="shared" si="344"/>
        <v>theater</v>
      </c>
      <c r="R3676" s="11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2">
        <f t="shared" si="342"/>
        <v>140</v>
      </c>
      <c r="P3677" s="13">
        <f t="shared" si="343"/>
        <v>23.333333333333332</v>
      </c>
      <c r="Q3677" s="11" t="str">
        <f t="shared" si="344"/>
        <v>theater</v>
      </c>
      <c r="R3677" s="11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2">
        <f t="shared" si="342"/>
        <v>129</v>
      </c>
      <c r="P3678" s="13">
        <f t="shared" si="343"/>
        <v>64.375</v>
      </c>
      <c r="Q3678" s="11" t="str">
        <f t="shared" si="344"/>
        <v>theater</v>
      </c>
      <c r="R3678" s="11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2">
        <f t="shared" si="342"/>
        <v>103</v>
      </c>
      <c r="P3679" s="13">
        <f t="shared" si="343"/>
        <v>62.052763819095475</v>
      </c>
      <c r="Q3679" s="11" t="str">
        <f t="shared" si="344"/>
        <v>theater</v>
      </c>
      <c r="R3679" s="11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2">
        <f t="shared" si="342"/>
        <v>103</v>
      </c>
      <c r="P3680" s="13">
        <f t="shared" si="343"/>
        <v>66.129032258064512</v>
      </c>
      <c r="Q3680" s="11" t="str">
        <f t="shared" si="344"/>
        <v>theater</v>
      </c>
      <c r="R3680" s="11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2">
        <f t="shared" si="342"/>
        <v>110</v>
      </c>
      <c r="P3681" s="13">
        <f t="shared" si="343"/>
        <v>73.400000000000006</v>
      </c>
      <c r="Q3681" s="11" t="str">
        <f t="shared" si="344"/>
        <v>theater</v>
      </c>
      <c r="R3681" s="1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2">
        <f t="shared" si="342"/>
        <v>113</v>
      </c>
      <c r="P3682" s="13">
        <f t="shared" si="343"/>
        <v>99.5</v>
      </c>
      <c r="Q3682" s="11" t="str">
        <f t="shared" si="344"/>
        <v>theater</v>
      </c>
      <c r="R3682" s="11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2">
        <f t="shared" si="342"/>
        <v>112</v>
      </c>
      <c r="P3683" s="13">
        <f t="shared" si="343"/>
        <v>62.166666666666664</v>
      </c>
      <c r="Q3683" s="11" t="str">
        <f t="shared" si="344"/>
        <v>theater</v>
      </c>
      <c r="R3683" s="11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2">
        <f t="shared" si="342"/>
        <v>139</v>
      </c>
      <c r="P3684" s="13">
        <f t="shared" si="343"/>
        <v>62.328358208955223</v>
      </c>
      <c r="Q3684" s="11" t="str">
        <f t="shared" si="344"/>
        <v>theater</v>
      </c>
      <c r="R3684" s="11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2">
        <f t="shared" si="342"/>
        <v>111</v>
      </c>
      <c r="P3685" s="13">
        <f t="shared" si="343"/>
        <v>58.787878787878789</v>
      </c>
      <c r="Q3685" s="11" t="str">
        <f t="shared" si="344"/>
        <v>theater</v>
      </c>
      <c r="R3685" s="11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2">
        <f t="shared" si="342"/>
        <v>139</v>
      </c>
      <c r="P3686" s="13">
        <f t="shared" si="343"/>
        <v>45.347826086956523</v>
      </c>
      <c r="Q3686" s="11" t="str">
        <f t="shared" si="344"/>
        <v>theater</v>
      </c>
      <c r="R3686" s="11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2">
        <f t="shared" si="342"/>
        <v>106</v>
      </c>
      <c r="P3687" s="13">
        <f t="shared" si="343"/>
        <v>41.944444444444443</v>
      </c>
      <c r="Q3687" s="11" t="str">
        <f t="shared" si="344"/>
        <v>theater</v>
      </c>
      <c r="R3687" s="11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2">
        <f t="shared" si="342"/>
        <v>101</v>
      </c>
      <c r="P3688" s="13">
        <f t="shared" si="343"/>
        <v>59.166666666666664</v>
      </c>
      <c r="Q3688" s="11" t="str">
        <f t="shared" si="344"/>
        <v>theater</v>
      </c>
      <c r="R3688" s="11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2">
        <f t="shared" si="342"/>
        <v>100</v>
      </c>
      <c r="P3689" s="13">
        <f t="shared" si="343"/>
        <v>200.49</v>
      </c>
      <c r="Q3689" s="11" t="str">
        <f t="shared" si="344"/>
        <v>theater</v>
      </c>
      <c r="R3689" s="11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2">
        <f t="shared" si="342"/>
        <v>109</v>
      </c>
      <c r="P3690" s="13">
        <f t="shared" si="343"/>
        <v>83.974358974358978</v>
      </c>
      <c r="Q3690" s="11" t="str">
        <f t="shared" si="344"/>
        <v>theater</v>
      </c>
      <c r="R3690" s="11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2">
        <f t="shared" si="342"/>
        <v>118</v>
      </c>
      <c r="P3691" s="13">
        <f t="shared" si="343"/>
        <v>57.258064516129032</v>
      </c>
      <c r="Q3691" s="11" t="str">
        <f t="shared" si="344"/>
        <v>theater</v>
      </c>
      <c r="R3691" s="1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2">
        <f t="shared" si="342"/>
        <v>120</v>
      </c>
      <c r="P3692" s="13">
        <f t="shared" si="343"/>
        <v>58.064516129032256</v>
      </c>
      <c r="Q3692" s="11" t="str">
        <f t="shared" si="344"/>
        <v>theater</v>
      </c>
      <c r="R3692" s="11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2">
        <f t="shared" si="342"/>
        <v>128</v>
      </c>
      <c r="P3693" s="13">
        <f t="shared" si="343"/>
        <v>186.80291970802921</v>
      </c>
      <c r="Q3693" s="11" t="str">
        <f t="shared" si="344"/>
        <v>theater</v>
      </c>
      <c r="R3693" s="11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2">
        <f t="shared" si="342"/>
        <v>126</v>
      </c>
      <c r="P3694" s="13">
        <f t="shared" si="343"/>
        <v>74.117647058823536</v>
      </c>
      <c r="Q3694" s="11" t="str">
        <f t="shared" si="344"/>
        <v>theater</v>
      </c>
      <c r="R3694" s="11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2">
        <f t="shared" si="342"/>
        <v>129</v>
      </c>
      <c r="P3695" s="13">
        <f t="shared" si="343"/>
        <v>30.714285714285715</v>
      </c>
      <c r="Q3695" s="11" t="str">
        <f t="shared" si="344"/>
        <v>theater</v>
      </c>
      <c r="R3695" s="11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2">
        <f t="shared" si="342"/>
        <v>107</v>
      </c>
      <c r="P3696" s="13">
        <f t="shared" si="343"/>
        <v>62.666666666666664</v>
      </c>
      <c r="Q3696" s="11" t="str">
        <f t="shared" si="344"/>
        <v>theater</v>
      </c>
      <c r="R3696" s="11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2">
        <f t="shared" si="342"/>
        <v>100</v>
      </c>
      <c r="P3697" s="13">
        <f t="shared" si="343"/>
        <v>121.36363636363636</v>
      </c>
      <c r="Q3697" s="11" t="str">
        <f t="shared" si="344"/>
        <v>theater</v>
      </c>
      <c r="R3697" s="11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2">
        <f t="shared" si="342"/>
        <v>155</v>
      </c>
      <c r="P3698" s="13">
        <f t="shared" si="343"/>
        <v>39.743589743589745</v>
      </c>
      <c r="Q3698" s="11" t="str">
        <f t="shared" si="344"/>
        <v>theater</v>
      </c>
      <c r="R3698" s="11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2">
        <f t="shared" si="342"/>
        <v>108</v>
      </c>
      <c r="P3699" s="13">
        <f t="shared" si="343"/>
        <v>72</v>
      </c>
      <c r="Q3699" s="11" t="str">
        <f t="shared" si="344"/>
        <v>theater</v>
      </c>
      <c r="R3699" s="11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2">
        <f t="shared" si="342"/>
        <v>111</v>
      </c>
      <c r="P3700" s="13">
        <f t="shared" si="343"/>
        <v>40.632352941176471</v>
      </c>
      <c r="Q3700" s="11" t="str">
        <f t="shared" si="344"/>
        <v>theater</v>
      </c>
      <c r="R3700" s="11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2">
        <f t="shared" si="342"/>
        <v>101</v>
      </c>
      <c r="P3701" s="13">
        <f t="shared" si="343"/>
        <v>63</v>
      </c>
      <c r="Q3701" s="11" t="str">
        <f t="shared" si="344"/>
        <v>theater</v>
      </c>
      <c r="R3701" s="1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2">
        <f t="shared" si="342"/>
        <v>121</v>
      </c>
      <c r="P3702" s="13">
        <f t="shared" si="343"/>
        <v>33.666666666666664</v>
      </c>
      <c r="Q3702" s="11" t="str">
        <f t="shared" si="344"/>
        <v>theater</v>
      </c>
      <c r="R3702" s="11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2">
        <f t="shared" si="342"/>
        <v>100</v>
      </c>
      <c r="P3703" s="13">
        <f t="shared" si="343"/>
        <v>38.589743589743591</v>
      </c>
      <c r="Q3703" s="11" t="str">
        <f t="shared" si="344"/>
        <v>theater</v>
      </c>
      <c r="R3703" s="11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2">
        <f t="shared" si="342"/>
        <v>109</v>
      </c>
      <c r="P3704" s="13">
        <f t="shared" si="343"/>
        <v>155.95238095238096</v>
      </c>
      <c r="Q3704" s="11" t="str">
        <f t="shared" si="344"/>
        <v>theater</v>
      </c>
      <c r="R3704" s="11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2">
        <f t="shared" si="342"/>
        <v>123</v>
      </c>
      <c r="P3705" s="13">
        <f t="shared" si="343"/>
        <v>43.2</v>
      </c>
      <c r="Q3705" s="11" t="str">
        <f t="shared" si="344"/>
        <v>theater</v>
      </c>
      <c r="R3705" s="11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2">
        <f t="shared" si="342"/>
        <v>136</v>
      </c>
      <c r="P3706" s="13">
        <f t="shared" si="343"/>
        <v>15.148518518518518</v>
      </c>
      <c r="Q3706" s="11" t="str">
        <f t="shared" si="344"/>
        <v>theater</v>
      </c>
      <c r="R3706" s="11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2">
        <f t="shared" si="342"/>
        <v>103</v>
      </c>
      <c r="P3707" s="13">
        <f t="shared" si="343"/>
        <v>83.571428571428569</v>
      </c>
      <c r="Q3707" s="11" t="str">
        <f t="shared" si="344"/>
        <v>theater</v>
      </c>
      <c r="R3707" s="11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2">
        <f t="shared" si="342"/>
        <v>121</v>
      </c>
      <c r="P3708" s="13">
        <f t="shared" si="343"/>
        <v>140</v>
      </c>
      <c r="Q3708" s="11" t="str">
        <f t="shared" si="344"/>
        <v>theater</v>
      </c>
      <c r="R3708" s="11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2">
        <f t="shared" si="342"/>
        <v>186</v>
      </c>
      <c r="P3709" s="13">
        <f t="shared" si="343"/>
        <v>80.869565217391298</v>
      </c>
      <c r="Q3709" s="11" t="str">
        <f t="shared" si="344"/>
        <v>theater</v>
      </c>
      <c r="R3709" s="11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2">
        <f t="shared" si="342"/>
        <v>300</v>
      </c>
      <c r="P3710" s="13">
        <f t="shared" si="343"/>
        <v>53.846153846153847</v>
      </c>
      <c r="Q3710" s="11" t="str">
        <f t="shared" si="344"/>
        <v>theater</v>
      </c>
      <c r="R3710" s="11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2">
        <f t="shared" si="342"/>
        <v>108</v>
      </c>
      <c r="P3711" s="13">
        <f t="shared" si="343"/>
        <v>30.928571428571427</v>
      </c>
      <c r="Q3711" s="11" t="str">
        <f t="shared" si="344"/>
        <v>theater</v>
      </c>
      <c r="R3711" s="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2">
        <f t="shared" si="342"/>
        <v>141</v>
      </c>
      <c r="P3712" s="13">
        <f t="shared" si="343"/>
        <v>67.962962962962962</v>
      </c>
      <c r="Q3712" s="11" t="str">
        <f t="shared" si="344"/>
        <v>theater</v>
      </c>
      <c r="R3712" s="11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2">
        <f t="shared" si="342"/>
        <v>114</v>
      </c>
      <c r="P3713" s="13">
        <f t="shared" si="343"/>
        <v>27.142857142857142</v>
      </c>
      <c r="Q3713" s="11" t="str">
        <f t="shared" si="344"/>
        <v>theater</v>
      </c>
      <c r="R3713" s="11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2">
        <f t="shared" si="342"/>
        <v>154</v>
      </c>
      <c r="P3714" s="13">
        <f t="shared" si="343"/>
        <v>110.86538461538461</v>
      </c>
      <c r="Q3714" s="11" t="str">
        <f t="shared" si="344"/>
        <v>theater</v>
      </c>
      <c r="R3714" s="11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2">
        <f t="shared" ref="O3715:O3778" si="348">ROUND((E:E/D:D)*100,0)</f>
        <v>102</v>
      </c>
      <c r="P3715" s="13">
        <f t="shared" ref="P3715:P3778" si="349">IF(L3715&lt;&gt;0,E3715/L3715,"n/a")</f>
        <v>106.84210526315789</v>
      </c>
      <c r="Q3715" s="11" t="str">
        <f t="shared" ref="Q3715:Q3778" si="350">LEFT(N3715,SEARCH("/",N3715,1)-1)</f>
        <v>theater</v>
      </c>
      <c r="R3715" s="11" t="str">
        <f t="shared" ref="R3715:R3778" si="351">RIGHT(N3715,LEN(N3715)-SEARCH("/",N3715))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2">
        <f t="shared" si="348"/>
        <v>102</v>
      </c>
      <c r="P3716" s="13">
        <f t="shared" si="349"/>
        <v>105.51546391752578</v>
      </c>
      <c r="Q3716" s="11" t="str">
        <f t="shared" si="350"/>
        <v>theater</v>
      </c>
      <c r="R3716" s="11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2">
        <f t="shared" si="348"/>
        <v>103</v>
      </c>
      <c r="P3717" s="13">
        <f t="shared" si="349"/>
        <v>132.96296296296296</v>
      </c>
      <c r="Q3717" s="11" t="str">
        <f t="shared" si="350"/>
        <v>theater</v>
      </c>
      <c r="R3717" s="11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2">
        <f t="shared" si="348"/>
        <v>156</v>
      </c>
      <c r="P3718" s="13">
        <f t="shared" si="349"/>
        <v>51.916666666666664</v>
      </c>
      <c r="Q3718" s="11" t="str">
        <f t="shared" si="350"/>
        <v>theater</v>
      </c>
      <c r="R3718" s="11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2">
        <f t="shared" si="348"/>
        <v>101</v>
      </c>
      <c r="P3719" s="13">
        <f t="shared" si="349"/>
        <v>310</v>
      </c>
      <c r="Q3719" s="11" t="str">
        <f t="shared" si="350"/>
        <v>theater</v>
      </c>
      <c r="R3719" s="11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2">
        <f t="shared" si="348"/>
        <v>239</v>
      </c>
      <c r="P3720" s="13">
        <f t="shared" si="349"/>
        <v>26.021739130434781</v>
      </c>
      <c r="Q3720" s="11" t="str">
        <f t="shared" si="350"/>
        <v>theater</v>
      </c>
      <c r="R3720" s="11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2">
        <f t="shared" si="348"/>
        <v>210</v>
      </c>
      <c r="P3721" s="13">
        <f t="shared" si="349"/>
        <v>105</v>
      </c>
      <c r="Q3721" s="11" t="str">
        <f t="shared" si="350"/>
        <v>theater</v>
      </c>
      <c r="R3721" s="1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2">
        <f t="shared" si="348"/>
        <v>105</v>
      </c>
      <c r="P3722" s="13">
        <f t="shared" si="349"/>
        <v>86.224999999999994</v>
      </c>
      <c r="Q3722" s="11" t="str">
        <f t="shared" si="350"/>
        <v>theater</v>
      </c>
      <c r="R3722" s="11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2">
        <f t="shared" si="348"/>
        <v>101</v>
      </c>
      <c r="P3723" s="13">
        <f t="shared" si="349"/>
        <v>114.54545454545455</v>
      </c>
      <c r="Q3723" s="11" t="str">
        <f t="shared" si="350"/>
        <v>theater</v>
      </c>
      <c r="R3723" s="11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2">
        <f t="shared" si="348"/>
        <v>111</v>
      </c>
      <c r="P3724" s="13">
        <f t="shared" si="349"/>
        <v>47.657142857142858</v>
      </c>
      <c r="Q3724" s="11" t="str">
        <f t="shared" si="350"/>
        <v>theater</v>
      </c>
      <c r="R3724" s="11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2">
        <f t="shared" si="348"/>
        <v>102</v>
      </c>
      <c r="P3725" s="13">
        <f t="shared" si="349"/>
        <v>72.888888888888886</v>
      </c>
      <c r="Q3725" s="11" t="str">
        <f t="shared" si="350"/>
        <v>theater</v>
      </c>
      <c r="R3725" s="11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2">
        <f t="shared" si="348"/>
        <v>103</v>
      </c>
      <c r="P3726" s="13">
        <f t="shared" si="349"/>
        <v>49.545505617977533</v>
      </c>
      <c r="Q3726" s="11" t="str">
        <f t="shared" si="350"/>
        <v>theater</v>
      </c>
      <c r="R3726" s="11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2">
        <f t="shared" si="348"/>
        <v>127</v>
      </c>
      <c r="P3727" s="13">
        <f t="shared" si="349"/>
        <v>25.4</v>
      </c>
      <c r="Q3727" s="11" t="str">
        <f t="shared" si="350"/>
        <v>theater</v>
      </c>
      <c r="R3727" s="11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2">
        <f t="shared" si="348"/>
        <v>339</v>
      </c>
      <c r="P3728" s="13">
        <f t="shared" si="349"/>
        <v>62.586956521739133</v>
      </c>
      <c r="Q3728" s="11" t="str">
        <f t="shared" si="350"/>
        <v>theater</v>
      </c>
      <c r="R3728" s="11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2">
        <f t="shared" si="348"/>
        <v>101</v>
      </c>
      <c r="P3729" s="13">
        <f t="shared" si="349"/>
        <v>61.060606060606062</v>
      </c>
      <c r="Q3729" s="11" t="str">
        <f t="shared" si="350"/>
        <v>theater</v>
      </c>
      <c r="R3729" s="11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2">
        <f t="shared" si="348"/>
        <v>9</v>
      </c>
      <c r="P3730" s="13">
        <f t="shared" si="349"/>
        <v>60.064516129032256</v>
      </c>
      <c r="Q3730" s="11" t="str">
        <f t="shared" si="350"/>
        <v>theater</v>
      </c>
      <c r="R3730" s="11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2">
        <f t="shared" si="348"/>
        <v>7</v>
      </c>
      <c r="P3731" s="13">
        <f t="shared" si="349"/>
        <v>72.400000000000006</v>
      </c>
      <c r="Q3731" s="11" t="str">
        <f t="shared" si="350"/>
        <v>theater</v>
      </c>
      <c r="R3731" s="1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2">
        <f t="shared" si="348"/>
        <v>10</v>
      </c>
      <c r="P3732" s="13">
        <f t="shared" si="349"/>
        <v>100</v>
      </c>
      <c r="Q3732" s="11" t="str">
        <f t="shared" si="350"/>
        <v>theater</v>
      </c>
      <c r="R3732" s="11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2">
        <f t="shared" si="348"/>
        <v>11</v>
      </c>
      <c r="P3733" s="13">
        <f t="shared" si="349"/>
        <v>51.666666666666664</v>
      </c>
      <c r="Q3733" s="11" t="str">
        <f t="shared" si="350"/>
        <v>theater</v>
      </c>
      <c r="R3733" s="11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2">
        <f t="shared" si="348"/>
        <v>15</v>
      </c>
      <c r="P3734" s="13">
        <f t="shared" si="349"/>
        <v>32.75</v>
      </c>
      <c r="Q3734" s="11" t="str">
        <f t="shared" si="350"/>
        <v>theater</v>
      </c>
      <c r="R3734" s="11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2">
        <f t="shared" si="348"/>
        <v>0</v>
      </c>
      <c r="P3735" s="13" t="str">
        <f t="shared" si="349"/>
        <v>n/a</v>
      </c>
      <c r="Q3735" s="11" t="str">
        <f t="shared" si="350"/>
        <v>theater</v>
      </c>
      <c r="R3735" s="11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2">
        <f t="shared" si="348"/>
        <v>28</v>
      </c>
      <c r="P3736" s="13">
        <f t="shared" si="349"/>
        <v>61</v>
      </c>
      <c r="Q3736" s="11" t="str">
        <f t="shared" si="350"/>
        <v>theater</v>
      </c>
      <c r="R3736" s="11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2">
        <f t="shared" si="348"/>
        <v>13</v>
      </c>
      <c r="P3737" s="13">
        <f t="shared" si="349"/>
        <v>10</v>
      </c>
      <c r="Q3737" s="11" t="str">
        <f t="shared" si="350"/>
        <v>theater</v>
      </c>
      <c r="R3737" s="11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2">
        <f t="shared" si="348"/>
        <v>1</v>
      </c>
      <c r="P3738" s="13">
        <f t="shared" si="349"/>
        <v>10</v>
      </c>
      <c r="Q3738" s="11" t="str">
        <f t="shared" si="350"/>
        <v>theater</v>
      </c>
      <c r="R3738" s="11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2">
        <f t="shared" si="348"/>
        <v>21</v>
      </c>
      <c r="P3739" s="13">
        <f t="shared" si="349"/>
        <v>37.5</v>
      </c>
      <c r="Q3739" s="11" t="str">
        <f t="shared" si="350"/>
        <v>theater</v>
      </c>
      <c r="R3739" s="11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2">
        <f t="shared" si="348"/>
        <v>18</v>
      </c>
      <c r="P3740" s="13">
        <f t="shared" si="349"/>
        <v>45</v>
      </c>
      <c r="Q3740" s="11" t="str">
        <f t="shared" si="350"/>
        <v>theater</v>
      </c>
      <c r="R3740" s="11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2">
        <f t="shared" si="348"/>
        <v>20</v>
      </c>
      <c r="P3741" s="13">
        <f t="shared" si="349"/>
        <v>100.625</v>
      </c>
      <c r="Q3741" s="11" t="str">
        <f t="shared" si="350"/>
        <v>theater</v>
      </c>
      <c r="R3741" s="1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2">
        <f t="shared" si="348"/>
        <v>18</v>
      </c>
      <c r="P3742" s="13">
        <f t="shared" si="349"/>
        <v>25.571428571428573</v>
      </c>
      <c r="Q3742" s="11" t="str">
        <f t="shared" si="350"/>
        <v>theater</v>
      </c>
      <c r="R3742" s="11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2">
        <f t="shared" si="348"/>
        <v>0</v>
      </c>
      <c r="P3743" s="13" t="str">
        <f t="shared" si="349"/>
        <v>n/a</v>
      </c>
      <c r="Q3743" s="11" t="str">
        <f t="shared" si="350"/>
        <v>theater</v>
      </c>
      <c r="R3743" s="11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2">
        <f t="shared" si="348"/>
        <v>2</v>
      </c>
      <c r="P3744" s="13">
        <f t="shared" si="349"/>
        <v>25</v>
      </c>
      <c r="Q3744" s="11" t="str">
        <f t="shared" si="350"/>
        <v>theater</v>
      </c>
      <c r="R3744" s="11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2">
        <f t="shared" si="348"/>
        <v>0</v>
      </c>
      <c r="P3745" s="13" t="str">
        <f t="shared" si="349"/>
        <v>n/a</v>
      </c>
      <c r="Q3745" s="11" t="str">
        <f t="shared" si="350"/>
        <v>theater</v>
      </c>
      <c r="R3745" s="11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2">
        <f t="shared" si="348"/>
        <v>0</v>
      </c>
      <c r="P3746" s="13" t="str">
        <f t="shared" si="349"/>
        <v>n/a</v>
      </c>
      <c r="Q3746" s="11" t="str">
        <f t="shared" si="350"/>
        <v>theater</v>
      </c>
      <c r="R3746" s="11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2">
        <f t="shared" si="348"/>
        <v>10</v>
      </c>
      <c r="P3747" s="13">
        <f t="shared" si="349"/>
        <v>10</v>
      </c>
      <c r="Q3747" s="11" t="str">
        <f t="shared" si="350"/>
        <v>theater</v>
      </c>
      <c r="R3747" s="11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2">
        <f t="shared" si="348"/>
        <v>2</v>
      </c>
      <c r="P3748" s="13">
        <f t="shared" si="349"/>
        <v>202</v>
      </c>
      <c r="Q3748" s="11" t="str">
        <f t="shared" si="350"/>
        <v>theater</v>
      </c>
      <c r="R3748" s="11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2">
        <f t="shared" si="348"/>
        <v>1</v>
      </c>
      <c r="P3749" s="13">
        <f t="shared" si="349"/>
        <v>25</v>
      </c>
      <c r="Q3749" s="11" t="str">
        <f t="shared" si="350"/>
        <v>theater</v>
      </c>
      <c r="R3749" s="11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2">
        <f t="shared" si="348"/>
        <v>104</v>
      </c>
      <c r="P3750" s="13">
        <f t="shared" si="349"/>
        <v>99.538461538461533</v>
      </c>
      <c r="Q3750" s="11" t="str">
        <f t="shared" si="350"/>
        <v>theater</v>
      </c>
      <c r="R3750" s="11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2">
        <f t="shared" si="348"/>
        <v>105</v>
      </c>
      <c r="P3751" s="13">
        <f t="shared" si="349"/>
        <v>75</v>
      </c>
      <c r="Q3751" s="11" t="str">
        <f t="shared" si="350"/>
        <v>theater</v>
      </c>
      <c r="R3751" s="1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2">
        <f t="shared" si="348"/>
        <v>100</v>
      </c>
      <c r="P3752" s="13">
        <f t="shared" si="349"/>
        <v>215.25</v>
      </c>
      <c r="Q3752" s="11" t="str">
        <f t="shared" si="350"/>
        <v>theater</v>
      </c>
      <c r="R3752" s="11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2">
        <f t="shared" si="348"/>
        <v>133</v>
      </c>
      <c r="P3753" s="13">
        <f t="shared" si="349"/>
        <v>120.54545454545455</v>
      </c>
      <c r="Q3753" s="11" t="str">
        <f t="shared" si="350"/>
        <v>theater</v>
      </c>
      <c r="R3753" s="11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2">
        <f t="shared" si="348"/>
        <v>113</v>
      </c>
      <c r="P3754" s="13">
        <f t="shared" si="349"/>
        <v>37.666666666666664</v>
      </c>
      <c r="Q3754" s="11" t="str">
        <f t="shared" si="350"/>
        <v>theater</v>
      </c>
      <c r="R3754" s="11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2">
        <f t="shared" si="348"/>
        <v>103</v>
      </c>
      <c r="P3755" s="13">
        <f t="shared" si="349"/>
        <v>172.23333333333332</v>
      </c>
      <c r="Q3755" s="11" t="str">
        <f t="shared" si="350"/>
        <v>theater</v>
      </c>
      <c r="R3755" s="11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2">
        <f t="shared" si="348"/>
        <v>120</v>
      </c>
      <c r="P3756" s="13">
        <f t="shared" si="349"/>
        <v>111.11111111111111</v>
      </c>
      <c r="Q3756" s="11" t="str">
        <f t="shared" si="350"/>
        <v>theater</v>
      </c>
      <c r="R3756" s="11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2">
        <f t="shared" si="348"/>
        <v>130</v>
      </c>
      <c r="P3757" s="13">
        <f t="shared" si="349"/>
        <v>25.464285714285715</v>
      </c>
      <c r="Q3757" s="11" t="str">
        <f t="shared" si="350"/>
        <v>theater</v>
      </c>
      <c r="R3757" s="11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2">
        <f t="shared" si="348"/>
        <v>101</v>
      </c>
      <c r="P3758" s="13">
        <f t="shared" si="349"/>
        <v>267.64705882352939</v>
      </c>
      <c r="Q3758" s="11" t="str">
        <f t="shared" si="350"/>
        <v>theater</v>
      </c>
      <c r="R3758" s="11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2">
        <f t="shared" si="348"/>
        <v>109</v>
      </c>
      <c r="P3759" s="13">
        <f t="shared" si="349"/>
        <v>75.959999999999994</v>
      </c>
      <c r="Q3759" s="11" t="str">
        <f t="shared" si="350"/>
        <v>theater</v>
      </c>
      <c r="R3759" s="11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2">
        <f t="shared" si="348"/>
        <v>102</v>
      </c>
      <c r="P3760" s="13">
        <f t="shared" si="349"/>
        <v>59.03846153846154</v>
      </c>
      <c r="Q3760" s="11" t="str">
        <f t="shared" si="350"/>
        <v>theater</v>
      </c>
      <c r="R3760" s="11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2">
        <f t="shared" si="348"/>
        <v>110</v>
      </c>
      <c r="P3761" s="13">
        <f t="shared" si="349"/>
        <v>50.111022727272733</v>
      </c>
      <c r="Q3761" s="11" t="str">
        <f t="shared" si="350"/>
        <v>theater</v>
      </c>
      <c r="R3761" s="1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2">
        <f t="shared" si="348"/>
        <v>101</v>
      </c>
      <c r="P3762" s="13">
        <f t="shared" si="349"/>
        <v>55.502967032967035</v>
      </c>
      <c r="Q3762" s="11" t="str">
        <f t="shared" si="350"/>
        <v>theater</v>
      </c>
      <c r="R3762" s="11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2">
        <f t="shared" si="348"/>
        <v>100</v>
      </c>
      <c r="P3763" s="13">
        <f t="shared" si="349"/>
        <v>166.66666666666666</v>
      </c>
      <c r="Q3763" s="11" t="str">
        <f t="shared" si="350"/>
        <v>theater</v>
      </c>
      <c r="R3763" s="11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2">
        <f t="shared" si="348"/>
        <v>106</v>
      </c>
      <c r="P3764" s="13">
        <f t="shared" si="349"/>
        <v>47.428571428571431</v>
      </c>
      <c r="Q3764" s="11" t="str">
        <f t="shared" si="350"/>
        <v>theater</v>
      </c>
      <c r="R3764" s="11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2">
        <f t="shared" si="348"/>
        <v>100</v>
      </c>
      <c r="P3765" s="13">
        <f t="shared" si="349"/>
        <v>64.935064935064929</v>
      </c>
      <c r="Q3765" s="11" t="str">
        <f t="shared" si="350"/>
        <v>theater</v>
      </c>
      <c r="R3765" s="11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2">
        <f t="shared" si="348"/>
        <v>100</v>
      </c>
      <c r="P3766" s="13">
        <f t="shared" si="349"/>
        <v>55.555555555555557</v>
      </c>
      <c r="Q3766" s="11" t="str">
        <f t="shared" si="350"/>
        <v>theater</v>
      </c>
      <c r="R3766" s="11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2">
        <f t="shared" si="348"/>
        <v>113</v>
      </c>
      <c r="P3767" s="13">
        <f t="shared" si="349"/>
        <v>74.224299065420567</v>
      </c>
      <c r="Q3767" s="11" t="str">
        <f t="shared" si="350"/>
        <v>theater</v>
      </c>
      <c r="R3767" s="11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2">
        <f t="shared" si="348"/>
        <v>103</v>
      </c>
      <c r="P3768" s="13">
        <f t="shared" si="349"/>
        <v>106.9271875</v>
      </c>
      <c r="Q3768" s="11" t="str">
        <f t="shared" si="350"/>
        <v>theater</v>
      </c>
      <c r="R3768" s="11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2">
        <f t="shared" si="348"/>
        <v>117</v>
      </c>
      <c r="P3769" s="13">
        <f t="shared" si="349"/>
        <v>41.696428571428569</v>
      </c>
      <c r="Q3769" s="11" t="str">
        <f t="shared" si="350"/>
        <v>theater</v>
      </c>
      <c r="R3769" s="11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2">
        <f t="shared" si="348"/>
        <v>108</v>
      </c>
      <c r="P3770" s="13">
        <f t="shared" si="349"/>
        <v>74.243275862068955</v>
      </c>
      <c r="Q3770" s="11" t="str">
        <f t="shared" si="350"/>
        <v>theater</v>
      </c>
      <c r="R3770" s="11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2">
        <f t="shared" si="348"/>
        <v>100</v>
      </c>
      <c r="P3771" s="13">
        <f t="shared" si="349"/>
        <v>73.333333333333329</v>
      </c>
      <c r="Q3771" s="11" t="str">
        <f t="shared" si="350"/>
        <v>theater</v>
      </c>
      <c r="R3771" s="1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2">
        <f t="shared" si="348"/>
        <v>100</v>
      </c>
      <c r="P3772" s="13">
        <f t="shared" si="349"/>
        <v>100</v>
      </c>
      <c r="Q3772" s="11" t="str">
        <f t="shared" si="350"/>
        <v>theater</v>
      </c>
      <c r="R3772" s="11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2">
        <f t="shared" si="348"/>
        <v>146</v>
      </c>
      <c r="P3773" s="13">
        <f t="shared" si="349"/>
        <v>38.421052631578945</v>
      </c>
      <c r="Q3773" s="11" t="str">
        <f t="shared" si="350"/>
        <v>theater</v>
      </c>
      <c r="R3773" s="11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2">
        <f t="shared" si="348"/>
        <v>110</v>
      </c>
      <c r="P3774" s="13">
        <f t="shared" si="349"/>
        <v>166.96969696969697</v>
      </c>
      <c r="Q3774" s="11" t="str">
        <f t="shared" si="350"/>
        <v>theater</v>
      </c>
      <c r="R3774" s="11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2">
        <f t="shared" si="348"/>
        <v>108</v>
      </c>
      <c r="P3775" s="13">
        <f t="shared" si="349"/>
        <v>94.912280701754383</v>
      </c>
      <c r="Q3775" s="11" t="str">
        <f t="shared" si="350"/>
        <v>theater</v>
      </c>
      <c r="R3775" s="11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2">
        <f t="shared" si="348"/>
        <v>100</v>
      </c>
      <c r="P3776" s="13">
        <f t="shared" si="349"/>
        <v>100</v>
      </c>
      <c r="Q3776" s="11" t="str">
        <f t="shared" si="350"/>
        <v>theater</v>
      </c>
      <c r="R3776" s="11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2">
        <f t="shared" si="348"/>
        <v>100</v>
      </c>
      <c r="P3777" s="13">
        <f t="shared" si="349"/>
        <v>143.21428571428572</v>
      </c>
      <c r="Q3777" s="11" t="str">
        <f t="shared" si="350"/>
        <v>theater</v>
      </c>
      <c r="R3777" s="11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2">
        <f t="shared" si="348"/>
        <v>107</v>
      </c>
      <c r="P3778" s="13">
        <f t="shared" si="349"/>
        <v>90.819148936170208</v>
      </c>
      <c r="Q3778" s="11" t="str">
        <f t="shared" si="350"/>
        <v>theater</v>
      </c>
      <c r="R3778" s="11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2">
        <f t="shared" ref="O3779:O3842" si="354">ROUND((E:E/D:D)*100,0)</f>
        <v>143</v>
      </c>
      <c r="P3779" s="13">
        <f t="shared" ref="P3779:P3842" si="355">IF(L3779&lt;&gt;0,E3779/L3779,"n/a")</f>
        <v>48.542372881355931</v>
      </c>
      <c r="Q3779" s="11" t="str">
        <f t="shared" ref="Q3779:Q3842" si="356">LEFT(N3779,SEARCH("/",N3779,1)-1)</f>
        <v>theater</v>
      </c>
      <c r="R3779" s="11" t="str">
        <f t="shared" ref="R3779:R3842" si="357">RIGHT(N3779,LEN(N3779)-SEARCH("/",N3779))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2">
        <f t="shared" si="354"/>
        <v>105</v>
      </c>
      <c r="P3780" s="13">
        <f t="shared" si="355"/>
        <v>70.027777777777771</v>
      </c>
      <c r="Q3780" s="11" t="str">
        <f t="shared" si="356"/>
        <v>theater</v>
      </c>
      <c r="R3780" s="11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2">
        <f t="shared" si="354"/>
        <v>104</v>
      </c>
      <c r="P3781" s="13">
        <f t="shared" si="355"/>
        <v>135.62608695652173</v>
      </c>
      <c r="Q3781" s="11" t="str">
        <f t="shared" si="356"/>
        <v>theater</v>
      </c>
      <c r="R3781" s="1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2">
        <f t="shared" si="354"/>
        <v>120</v>
      </c>
      <c r="P3782" s="13">
        <f t="shared" si="355"/>
        <v>100</v>
      </c>
      <c r="Q3782" s="11" t="str">
        <f t="shared" si="356"/>
        <v>theater</v>
      </c>
      <c r="R3782" s="11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2">
        <f t="shared" si="354"/>
        <v>110</v>
      </c>
      <c r="P3783" s="13">
        <f t="shared" si="355"/>
        <v>94.90384615384616</v>
      </c>
      <c r="Q3783" s="11" t="str">
        <f t="shared" si="356"/>
        <v>theater</v>
      </c>
      <c r="R3783" s="11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2">
        <f t="shared" si="354"/>
        <v>102</v>
      </c>
      <c r="P3784" s="13">
        <f t="shared" si="355"/>
        <v>75.370370370370367</v>
      </c>
      <c r="Q3784" s="11" t="str">
        <f t="shared" si="356"/>
        <v>theater</v>
      </c>
      <c r="R3784" s="11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2">
        <f t="shared" si="354"/>
        <v>129</v>
      </c>
      <c r="P3785" s="13">
        <f t="shared" si="355"/>
        <v>64.458333333333329</v>
      </c>
      <c r="Q3785" s="11" t="str">
        <f t="shared" si="356"/>
        <v>theater</v>
      </c>
      <c r="R3785" s="11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2">
        <f t="shared" si="354"/>
        <v>115</v>
      </c>
      <c r="P3786" s="13">
        <f t="shared" si="355"/>
        <v>115</v>
      </c>
      <c r="Q3786" s="11" t="str">
        <f t="shared" si="356"/>
        <v>theater</v>
      </c>
      <c r="R3786" s="11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2">
        <f t="shared" si="354"/>
        <v>151</v>
      </c>
      <c r="P3787" s="13">
        <f t="shared" si="355"/>
        <v>100.5</v>
      </c>
      <c r="Q3787" s="11" t="str">
        <f t="shared" si="356"/>
        <v>theater</v>
      </c>
      <c r="R3787" s="11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2">
        <f t="shared" si="354"/>
        <v>111</v>
      </c>
      <c r="P3788" s="13">
        <f t="shared" si="355"/>
        <v>93.774647887323937</v>
      </c>
      <c r="Q3788" s="11" t="str">
        <f t="shared" si="356"/>
        <v>theater</v>
      </c>
      <c r="R3788" s="11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2">
        <f t="shared" si="354"/>
        <v>100</v>
      </c>
      <c r="P3789" s="13">
        <f t="shared" si="355"/>
        <v>35.1</v>
      </c>
      <c r="Q3789" s="11" t="str">
        <f t="shared" si="356"/>
        <v>theater</v>
      </c>
      <c r="R3789" s="11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2">
        <f t="shared" si="354"/>
        <v>1</v>
      </c>
      <c r="P3790" s="13">
        <f t="shared" si="355"/>
        <v>500</v>
      </c>
      <c r="Q3790" s="11" t="str">
        <f t="shared" si="356"/>
        <v>theater</v>
      </c>
      <c r="R3790" s="11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2">
        <f t="shared" si="354"/>
        <v>3</v>
      </c>
      <c r="P3791" s="13">
        <f t="shared" si="355"/>
        <v>29</v>
      </c>
      <c r="Q3791" s="11" t="str">
        <f t="shared" si="356"/>
        <v>theater</v>
      </c>
      <c r="R3791" s="1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2">
        <f t="shared" si="354"/>
        <v>0</v>
      </c>
      <c r="P3792" s="13" t="str">
        <f t="shared" si="355"/>
        <v>n/a</v>
      </c>
      <c r="Q3792" s="11" t="str">
        <f t="shared" si="356"/>
        <v>theater</v>
      </c>
      <c r="R3792" s="11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2">
        <f t="shared" si="354"/>
        <v>0</v>
      </c>
      <c r="P3793" s="13" t="str">
        <f t="shared" si="355"/>
        <v>n/a</v>
      </c>
      <c r="Q3793" s="11" t="str">
        <f t="shared" si="356"/>
        <v>theater</v>
      </c>
      <c r="R3793" s="11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2">
        <f t="shared" si="354"/>
        <v>0</v>
      </c>
      <c r="P3794" s="13">
        <f t="shared" si="355"/>
        <v>17.5</v>
      </c>
      <c r="Q3794" s="11" t="str">
        <f t="shared" si="356"/>
        <v>theater</v>
      </c>
      <c r="R3794" s="11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2">
        <f t="shared" si="354"/>
        <v>60</v>
      </c>
      <c r="P3795" s="13">
        <f t="shared" si="355"/>
        <v>174</v>
      </c>
      <c r="Q3795" s="11" t="str">
        <f t="shared" si="356"/>
        <v>theater</v>
      </c>
      <c r="R3795" s="11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2">
        <f t="shared" si="354"/>
        <v>1</v>
      </c>
      <c r="P3796" s="13">
        <f t="shared" si="355"/>
        <v>50</v>
      </c>
      <c r="Q3796" s="11" t="str">
        <f t="shared" si="356"/>
        <v>theater</v>
      </c>
      <c r="R3796" s="11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2">
        <f t="shared" si="354"/>
        <v>2</v>
      </c>
      <c r="P3797" s="13">
        <f t="shared" si="355"/>
        <v>5</v>
      </c>
      <c r="Q3797" s="11" t="str">
        <f t="shared" si="356"/>
        <v>theater</v>
      </c>
      <c r="R3797" s="11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2">
        <f t="shared" si="354"/>
        <v>0</v>
      </c>
      <c r="P3798" s="13">
        <f t="shared" si="355"/>
        <v>1</v>
      </c>
      <c r="Q3798" s="11" t="str">
        <f t="shared" si="356"/>
        <v>theater</v>
      </c>
      <c r="R3798" s="11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2">
        <f t="shared" si="354"/>
        <v>90</v>
      </c>
      <c r="P3799" s="13">
        <f t="shared" si="355"/>
        <v>145.40540540540542</v>
      </c>
      <c r="Q3799" s="11" t="str">
        <f t="shared" si="356"/>
        <v>theater</v>
      </c>
      <c r="R3799" s="11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2">
        <f t="shared" si="354"/>
        <v>1</v>
      </c>
      <c r="P3800" s="13">
        <f t="shared" si="355"/>
        <v>205</v>
      </c>
      <c r="Q3800" s="11" t="str">
        <f t="shared" si="356"/>
        <v>theater</v>
      </c>
      <c r="R3800" s="11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2">
        <f t="shared" si="354"/>
        <v>4</v>
      </c>
      <c r="P3801" s="13">
        <f t="shared" si="355"/>
        <v>100.5</v>
      </c>
      <c r="Q3801" s="11" t="str">
        <f t="shared" si="356"/>
        <v>theater</v>
      </c>
      <c r="R3801" s="1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2">
        <f t="shared" si="354"/>
        <v>4</v>
      </c>
      <c r="P3802" s="13">
        <f t="shared" si="355"/>
        <v>55.0625</v>
      </c>
      <c r="Q3802" s="11" t="str">
        <f t="shared" si="356"/>
        <v>theater</v>
      </c>
      <c r="R3802" s="11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2">
        <f t="shared" si="354"/>
        <v>9</v>
      </c>
      <c r="P3803" s="13">
        <f t="shared" si="355"/>
        <v>47.333333333333336</v>
      </c>
      <c r="Q3803" s="11" t="str">
        <f t="shared" si="356"/>
        <v>theater</v>
      </c>
      <c r="R3803" s="11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2">
        <f t="shared" si="354"/>
        <v>0</v>
      </c>
      <c r="P3804" s="13" t="str">
        <f t="shared" si="355"/>
        <v>n/a</v>
      </c>
      <c r="Q3804" s="11" t="str">
        <f t="shared" si="356"/>
        <v>theater</v>
      </c>
      <c r="R3804" s="11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2">
        <f t="shared" si="354"/>
        <v>20</v>
      </c>
      <c r="P3805" s="13">
        <f t="shared" si="355"/>
        <v>58.95</v>
      </c>
      <c r="Q3805" s="11" t="str">
        <f t="shared" si="356"/>
        <v>theater</v>
      </c>
      <c r="R3805" s="11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2">
        <f t="shared" si="354"/>
        <v>0</v>
      </c>
      <c r="P3806" s="13" t="str">
        <f t="shared" si="355"/>
        <v>n/a</v>
      </c>
      <c r="Q3806" s="11" t="str">
        <f t="shared" si="356"/>
        <v>theater</v>
      </c>
      <c r="R3806" s="11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2">
        <f t="shared" si="354"/>
        <v>0</v>
      </c>
      <c r="P3807" s="13">
        <f t="shared" si="355"/>
        <v>1.5</v>
      </c>
      <c r="Q3807" s="11" t="str">
        <f t="shared" si="356"/>
        <v>theater</v>
      </c>
      <c r="R3807" s="11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2">
        <f t="shared" si="354"/>
        <v>0</v>
      </c>
      <c r="P3808" s="13">
        <f t="shared" si="355"/>
        <v>5</v>
      </c>
      <c r="Q3808" s="11" t="str">
        <f t="shared" si="356"/>
        <v>theater</v>
      </c>
      <c r="R3808" s="11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2">
        <f t="shared" si="354"/>
        <v>30</v>
      </c>
      <c r="P3809" s="13">
        <f t="shared" si="355"/>
        <v>50.555555555555557</v>
      </c>
      <c r="Q3809" s="11" t="str">
        <f t="shared" si="356"/>
        <v>theater</v>
      </c>
      <c r="R3809" s="11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2">
        <f t="shared" si="354"/>
        <v>100</v>
      </c>
      <c r="P3810" s="13">
        <f t="shared" si="355"/>
        <v>41.666666666666664</v>
      </c>
      <c r="Q3810" s="11" t="str">
        <f t="shared" si="356"/>
        <v>theater</v>
      </c>
      <c r="R3810" s="11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2">
        <f t="shared" si="354"/>
        <v>101</v>
      </c>
      <c r="P3811" s="13">
        <f t="shared" si="355"/>
        <v>53.289473684210527</v>
      </c>
      <c r="Q3811" s="11" t="str">
        <f t="shared" si="356"/>
        <v>theater</v>
      </c>
      <c r="R3811" s="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2">
        <f t="shared" si="354"/>
        <v>122</v>
      </c>
      <c r="P3812" s="13">
        <f t="shared" si="355"/>
        <v>70.230769230769226</v>
      </c>
      <c r="Q3812" s="11" t="str">
        <f t="shared" si="356"/>
        <v>theater</v>
      </c>
      <c r="R3812" s="11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2">
        <f t="shared" si="354"/>
        <v>330</v>
      </c>
      <c r="P3813" s="13">
        <f t="shared" si="355"/>
        <v>43.421052631578945</v>
      </c>
      <c r="Q3813" s="11" t="str">
        <f t="shared" si="356"/>
        <v>theater</v>
      </c>
      <c r="R3813" s="11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2">
        <f t="shared" si="354"/>
        <v>110</v>
      </c>
      <c r="P3814" s="13">
        <f t="shared" si="355"/>
        <v>199.18181818181819</v>
      </c>
      <c r="Q3814" s="11" t="str">
        <f t="shared" si="356"/>
        <v>theater</v>
      </c>
      <c r="R3814" s="11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2">
        <f t="shared" si="354"/>
        <v>101</v>
      </c>
      <c r="P3815" s="13">
        <f t="shared" si="355"/>
        <v>78.518148148148143</v>
      </c>
      <c r="Q3815" s="11" t="str">
        <f t="shared" si="356"/>
        <v>theater</v>
      </c>
      <c r="R3815" s="11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2">
        <f t="shared" si="354"/>
        <v>140</v>
      </c>
      <c r="P3816" s="13">
        <f t="shared" si="355"/>
        <v>61.823529411764703</v>
      </c>
      <c r="Q3816" s="11" t="str">
        <f t="shared" si="356"/>
        <v>theater</v>
      </c>
      <c r="R3816" s="11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2">
        <f t="shared" si="354"/>
        <v>100</v>
      </c>
      <c r="P3817" s="13">
        <f t="shared" si="355"/>
        <v>50.000500000000002</v>
      </c>
      <c r="Q3817" s="11" t="str">
        <f t="shared" si="356"/>
        <v>theater</v>
      </c>
      <c r="R3817" s="11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2">
        <f t="shared" si="354"/>
        <v>119</v>
      </c>
      <c r="P3818" s="13">
        <f t="shared" si="355"/>
        <v>48.339729729729726</v>
      </c>
      <c r="Q3818" s="11" t="str">
        <f t="shared" si="356"/>
        <v>theater</v>
      </c>
      <c r="R3818" s="11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2">
        <f t="shared" si="354"/>
        <v>107</v>
      </c>
      <c r="P3819" s="13">
        <f t="shared" si="355"/>
        <v>107.25</v>
      </c>
      <c r="Q3819" s="11" t="str">
        <f t="shared" si="356"/>
        <v>theater</v>
      </c>
      <c r="R3819" s="11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2">
        <f t="shared" si="354"/>
        <v>228</v>
      </c>
      <c r="P3820" s="13">
        <f t="shared" si="355"/>
        <v>57</v>
      </c>
      <c r="Q3820" s="11" t="str">
        <f t="shared" si="356"/>
        <v>theater</v>
      </c>
      <c r="R3820" s="11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2">
        <f t="shared" si="354"/>
        <v>106</v>
      </c>
      <c r="P3821" s="13">
        <f t="shared" si="355"/>
        <v>40.92307692307692</v>
      </c>
      <c r="Q3821" s="11" t="str">
        <f t="shared" si="356"/>
        <v>theater</v>
      </c>
      <c r="R3821" s="1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2">
        <f t="shared" si="354"/>
        <v>143</v>
      </c>
      <c r="P3822" s="13">
        <f t="shared" si="355"/>
        <v>21.5</v>
      </c>
      <c r="Q3822" s="11" t="str">
        <f t="shared" si="356"/>
        <v>theater</v>
      </c>
      <c r="R3822" s="11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2">
        <f t="shared" si="354"/>
        <v>105</v>
      </c>
      <c r="P3823" s="13">
        <f t="shared" si="355"/>
        <v>79.543478260869563</v>
      </c>
      <c r="Q3823" s="11" t="str">
        <f t="shared" si="356"/>
        <v>theater</v>
      </c>
      <c r="R3823" s="11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2">
        <f t="shared" si="354"/>
        <v>110</v>
      </c>
      <c r="P3824" s="13">
        <f t="shared" si="355"/>
        <v>72.381578947368425</v>
      </c>
      <c r="Q3824" s="11" t="str">
        <f t="shared" si="356"/>
        <v>theater</v>
      </c>
      <c r="R3824" s="11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2">
        <f t="shared" si="354"/>
        <v>106</v>
      </c>
      <c r="P3825" s="13">
        <f t="shared" si="355"/>
        <v>64.634146341463421</v>
      </c>
      <c r="Q3825" s="11" t="str">
        <f t="shared" si="356"/>
        <v>theater</v>
      </c>
      <c r="R3825" s="11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2">
        <f t="shared" si="354"/>
        <v>108</v>
      </c>
      <c r="P3826" s="13">
        <f t="shared" si="355"/>
        <v>38.571428571428569</v>
      </c>
      <c r="Q3826" s="11" t="str">
        <f t="shared" si="356"/>
        <v>theater</v>
      </c>
      <c r="R3826" s="11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2">
        <f t="shared" si="354"/>
        <v>105</v>
      </c>
      <c r="P3827" s="13">
        <f t="shared" si="355"/>
        <v>107.57142857142857</v>
      </c>
      <c r="Q3827" s="11" t="str">
        <f t="shared" si="356"/>
        <v>theater</v>
      </c>
      <c r="R3827" s="11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2">
        <f t="shared" si="354"/>
        <v>119</v>
      </c>
      <c r="P3828" s="13">
        <f t="shared" si="355"/>
        <v>27.5</v>
      </c>
      <c r="Q3828" s="11" t="str">
        <f t="shared" si="356"/>
        <v>theater</v>
      </c>
      <c r="R3828" s="11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2">
        <f t="shared" si="354"/>
        <v>153</v>
      </c>
      <c r="P3829" s="13">
        <f t="shared" si="355"/>
        <v>70.461538461538467</v>
      </c>
      <c r="Q3829" s="11" t="str">
        <f t="shared" si="356"/>
        <v>theater</v>
      </c>
      <c r="R3829" s="11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2">
        <f t="shared" si="354"/>
        <v>100</v>
      </c>
      <c r="P3830" s="13">
        <f t="shared" si="355"/>
        <v>178.57142857142858</v>
      </c>
      <c r="Q3830" s="11" t="str">
        <f t="shared" si="356"/>
        <v>theater</v>
      </c>
      <c r="R3830" s="11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2">
        <f t="shared" si="354"/>
        <v>100</v>
      </c>
      <c r="P3831" s="13">
        <f t="shared" si="355"/>
        <v>62.625</v>
      </c>
      <c r="Q3831" s="11" t="str">
        <f t="shared" si="356"/>
        <v>theater</v>
      </c>
      <c r="R3831" s="1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2">
        <f t="shared" si="354"/>
        <v>225</v>
      </c>
      <c r="P3832" s="13">
        <f t="shared" si="355"/>
        <v>75</v>
      </c>
      <c r="Q3832" s="11" t="str">
        <f t="shared" si="356"/>
        <v>theater</v>
      </c>
      <c r="R3832" s="11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2">
        <f t="shared" si="354"/>
        <v>106</v>
      </c>
      <c r="P3833" s="13">
        <f t="shared" si="355"/>
        <v>58.901111111111113</v>
      </c>
      <c r="Q3833" s="11" t="str">
        <f t="shared" si="356"/>
        <v>theater</v>
      </c>
      <c r="R3833" s="11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2">
        <f t="shared" si="354"/>
        <v>105</v>
      </c>
      <c r="P3834" s="13">
        <f t="shared" si="355"/>
        <v>139.55555555555554</v>
      </c>
      <c r="Q3834" s="11" t="str">
        <f t="shared" si="356"/>
        <v>theater</v>
      </c>
      <c r="R3834" s="11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2">
        <f t="shared" si="354"/>
        <v>117</v>
      </c>
      <c r="P3835" s="13">
        <f t="shared" si="355"/>
        <v>70</v>
      </c>
      <c r="Q3835" s="11" t="str">
        <f t="shared" si="356"/>
        <v>theater</v>
      </c>
      <c r="R3835" s="11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2">
        <f t="shared" si="354"/>
        <v>109</v>
      </c>
      <c r="P3836" s="13">
        <f t="shared" si="355"/>
        <v>57.385964912280699</v>
      </c>
      <c r="Q3836" s="11" t="str">
        <f t="shared" si="356"/>
        <v>theater</v>
      </c>
      <c r="R3836" s="11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2">
        <f t="shared" si="354"/>
        <v>160</v>
      </c>
      <c r="P3837" s="13">
        <f t="shared" si="355"/>
        <v>40</v>
      </c>
      <c r="Q3837" s="11" t="str">
        <f t="shared" si="356"/>
        <v>theater</v>
      </c>
      <c r="R3837" s="11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2">
        <f t="shared" si="354"/>
        <v>113</v>
      </c>
      <c r="P3838" s="13">
        <f t="shared" si="355"/>
        <v>64.285714285714292</v>
      </c>
      <c r="Q3838" s="11" t="str">
        <f t="shared" si="356"/>
        <v>theater</v>
      </c>
      <c r="R3838" s="11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2">
        <f t="shared" si="354"/>
        <v>102</v>
      </c>
      <c r="P3839" s="13">
        <f t="shared" si="355"/>
        <v>120.11764705882354</v>
      </c>
      <c r="Q3839" s="11" t="str">
        <f t="shared" si="356"/>
        <v>theater</v>
      </c>
      <c r="R3839" s="11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2">
        <f t="shared" si="354"/>
        <v>101</v>
      </c>
      <c r="P3840" s="13">
        <f t="shared" si="355"/>
        <v>1008.24</v>
      </c>
      <c r="Q3840" s="11" t="str">
        <f t="shared" si="356"/>
        <v>theater</v>
      </c>
      <c r="R3840" s="11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2">
        <f t="shared" si="354"/>
        <v>101</v>
      </c>
      <c r="P3841" s="13">
        <f t="shared" si="355"/>
        <v>63.28125</v>
      </c>
      <c r="Q3841" s="11" t="str">
        <f t="shared" si="356"/>
        <v>theater</v>
      </c>
      <c r="R3841" s="1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2">
        <f t="shared" si="354"/>
        <v>6500</v>
      </c>
      <c r="P3842" s="13">
        <f t="shared" si="355"/>
        <v>21.666666666666668</v>
      </c>
      <c r="Q3842" s="11" t="str">
        <f t="shared" si="356"/>
        <v>theater</v>
      </c>
      <c r="R3842" s="11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2">
        <f t="shared" ref="O3843:O3906" si="360">ROUND((E:E/D:D)*100,0)</f>
        <v>9</v>
      </c>
      <c r="P3843" s="13">
        <f t="shared" ref="P3843:P3906" si="361">IF(L3843&lt;&gt;0,E3843/L3843,"n/a")</f>
        <v>25.647058823529413</v>
      </c>
      <c r="Q3843" s="11" t="str">
        <f t="shared" ref="Q3843:Q3906" si="362">LEFT(N3843,SEARCH("/",N3843,1)-1)</f>
        <v>theater</v>
      </c>
      <c r="R3843" s="11" t="str">
        <f t="shared" ref="R3843:R3906" si="363">RIGHT(N3843,LEN(N3843)-SEARCH("/",N3843))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2">
        <f t="shared" si="360"/>
        <v>22</v>
      </c>
      <c r="P3844" s="13">
        <f t="shared" si="361"/>
        <v>47.695652173913047</v>
      </c>
      <c r="Q3844" s="11" t="str">
        <f t="shared" si="362"/>
        <v>theater</v>
      </c>
      <c r="R3844" s="11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2">
        <f t="shared" si="360"/>
        <v>21</v>
      </c>
      <c r="P3845" s="13">
        <f t="shared" si="361"/>
        <v>56.05263157894737</v>
      </c>
      <c r="Q3845" s="11" t="str">
        <f t="shared" si="362"/>
        <v>theater</v>
      </c>
      <c r="R3845" s="11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2">
        <f t="shared" si="360"/>
        <v>41</v>
      </c>
      <c r="P3846" s="13">
        <f t="shared" si="361"/>
        <v>81.319999999999993</v>
      </c>
      <c r="Q3846" s="11" t="str">
        <f t="shared" si="362"/>
        <v>theater</v>
      </c>
      <c r="R3846" s="11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2">
        <f t="shared" si="360"/>
        <v>2</v>
      </c>
      <c r="P3847" s="13">
        <f t="shared" si="361"/>
        <v>70.166666666666671</v>
      </c>
      <c r="Q3847" s="11" t="str">
        <f t="shared" si="362"/>
        <v>theater</v>
      </c>
      <c r="R3847" s="11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2">
        <f t="shared" si="360"/>
        <v>3</v>
      </c>
      <c r="P3848" s="13">
        <f t="shared" si="361"/>
        <v>23.625</v>
      </c>
      <c r="Q3848" s="11" t="str">
        <f t="shared" si="362"/>
        <v>theater</v>
      </c>
      <c r="R3848" s="11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2">
        <f t="shared" si="360"/>
        <v>16</v>
      </c>
      <c r="P3849" s="13">
        <f t="shared" si="361"/>
        <v>188.55555555555554</v>
      </c>
      <c r="Q3849" s="11" t="str">
        <f t="shared" si="362"/>
        <v>theater</v>
      </c>
      <c r="R3849" s="11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2">
        <f t="shared" si="360"/>
        <v>16</v>
      </c>
      <c r="P3850" s="13">
        <f t="shared" si="361"/>
        <v>49.511627906976742</v>
      </c>
      <c r="Q3850" s="11" t="str">
        <f t="shared" si="362"/>
        <v>theater</v>
      </c>
      <c r="R3850" s="11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2">
        <f t="shared" si="360"/>
        <v>7</v>
      </c>
      <c r="P3851" s="13">
        <f t="shared" si="361"/>
        <v>75.464285714285708</v>
      </c>
      <c r="Q3851" s="11" t="str">
        <f t="shared" si="362"/>
        <v>theater</v>
      </c>
      <c r="R3851" s="1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2">
        <f t="shared" si="360"/>
        <v>4</v>
      </c>
      <c r="P3852" s="13">
        <f t="shared" si="361"/>
        <v>9.5</v>
      </c>
      <c r="Q3852" s="11" t="str">
        <f t="shared" si="362"/>
        <v>theater</v>
      </c>
      <c r="R3852" s="11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2">
        <f t="shared" si="360"/>
        <v>34</v>
      </c>
      <c r="P3853" s="13">
        <f t="shared" si="361"/>
        <v>35.5</v>
      </c>
      <c r="Q3853" s="11" t="str">
        <f t="shared" si="362"/>
        <v>theater</v>
      </c>
      <c r="R3853" s="11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2">
        <f t="shared" si="360"/>
        <v>0</v>
      </c>
      <c r="P3854" s="13">
        <f t="shared" si="361"/>
        <v>10</v>
      </c>
      <c r="Q3854" s="11" t="str">
        <f t="shared" si="362"/>
        <v>theater</v>
      </c>
      <c r="R3854" s="11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2">
        <f t="shared" si="360"/>
        <v>0</v>
      </c>
      <c r="P3855" s="13">
        <f t="shared" si="361"/>
        <v>13</v>
      </c>
      <c r="Q3855" s="11" t="str">
        <f t="shared" si="362"/>
        <v>theater</v>
      </c>
      <c r="R3855" s="11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2">
        <f t="shared" si="360"/>
        <v>16</v>
      </c>
      <c r="P3856" s="13">
        <f t="shared" si="361"/>
        <v>89.4</v>
      </c>
      <c r="Q3856" s="11" t="str">
        <f t="shared" si="362"/>
        <v>theater</v>
      </c>
      <c r="R3856" s="11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2">
        <f t="shared" si="360"/>
        <v>3</v>
      </c>
      <c r="P3857" s="13">
        <f t="shared" si="361"/>
        <v>25</v>
      </c>
      <c r="Q3857" s="11" t="str">
        <f t="shared" si="362"/>
        <v>theater</v>
      </c>
      <c r="R3857" s="11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2">
        <f t="shared" si="360"/>
        <v>0</v>
      </c>
      <c r="P3858" s="13">
        <f t="shared" si="361"/>
        <v>1</v>
      </c>
      <c r="Q3858" s="11" t="str">
        <f t="shared" si="362"/>
        <v>theater</v>
      </c>
      <c r="R3858" s="11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2">
        <f t="shared" si="360"/>
        <v>5</v>
      </c>
      <c r="P3859" s="13">
        <f t="shared" si="361"/>
        <v>65</v>
      </c>
      <c r="Q3859" s="11" t="str">
        <f t="shared" si="362"/>
        <v>theater</v>
      </c>
      <c r="R3859" s="11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2">
        <f t="shared" si="360"/>
        <v>2</v>
      </c>
      <c r="P3860" s="13">
        <f t="shared" si="361"/>
        <v>10</v>
      </c>
      <c r="Q3860" s="11" t="str">
        <f t="shared" si="362"/>
        <v>theater</v>
      </c>
      <c r="R3860" s="11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2">
        <f t="shared" si="360"/>
        <v>0</v>
      </c>
      <c r="P3861" s="13">
        <f t="shared" si="361"/>
        <v>1</v>
      </c>
      <c r="Q3861" s="11" t="str">
        <f t="shared" si="362"/>
        <v>theater</v>
      </c>
      <c r="R3861" s="1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2">
        <f t="shared" si="360"/>
        <v>18</v>
      </c>
      <c r="P3862" s="13">
        <f t="shared" si="361"/>
        <v>81.538461538461533</v>
      </c>
      <c r="Q3862" s="11" t="str">
        <f t="shared" si="362"/>
        <v>theater</v>
      </c>
      <c r="R3862" s="11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2">
        <f t="shared" si="360"/>
        <v>5</v>
      </c>
      <c r="P3863" s="13">
        <f t="shared" si="361"/>
        <v>100</v>
      </c>
      <c r="Q3863" s="11" t="str">
        <f t="shared" si="362"/>
        <v>theater</v>
      </c>
      <c r="R3863" s="11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2">
        <f t="shared" si="360"/>
        <v>0</v>
      </c>
      <c r="P3864" s="13">
        <f t="shared" si="361"/>
        <v>1</v>
      </c>
      <c r="Q3864" s="11" t="str">
        <f t="shared" si="362"/>
        <v>theater</v>
      </c>
      <c r="R3864" s="11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2">
        <f t="shared" si="360"/>
        <v>0</v>
      </c>
      <c r="P3865" s="13" t="str">
        <f t="shared" si="361"/>
        <v>n/a</v>
      </c>
      <c r="Q3865" s="11" t="str">
        <f t="shared" si="362"/>
        <v>theater</v>
      </c>
      <c r="R3865" s="11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2">
        <f t="shared" si="360"/>
        <v>1</v>
      </c>
      <c r="P3866" s="13">
        <f t="shared" si="361"/>
        <v>20</v>
      </c>
      <c r="Q3866" s="11" t="str">
        <f t="shared" si="362"/>
        <v>theater</v>
      </c>
      <c r="R3866" s="11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2">
        <f t="shared" si="360"/>
        <v>27</v>
      </c>
      <c r="P3867" s="13">
        <f t="shared" si="361"/>
        <v>46.428571428571431</v>
      </c>
      <c r="Q3867" s="11" t="str">
        <f t="shared" si="362"/>
        <v>theater</v>
      </c>
      <c r="R3867" s="11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2">
        <f t="shared" si="360"/>
        <v>1</v>
      </c>
      <c r="P3868" s="13">
        <f t="shared" si="361"/>
        <v>5.5</v>
      </c>
      <c r="Q3868" s="11" t="str">
        <f t="shared" si="362"/>
        <v>theater</v>
      </c>
      <c r="R3868" s="11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2">
        <f t="shared" si="360"/>
        <v>13</v>
      </c>
      <c r="P3869" s="13">
        <f t="shared" si="361"/>
        <v>50.2</v>
      </c>
      <c r="Q3869" s="11" t="str">
        <f t="shared" si="362"/>
        <v>theater</v>
      </c>
      <c r="R3869" s="11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2">
        <f t="shared" si="360"/>
        <v>0</v>
      </c>
      <c r="P3870" s="13">
        <f t="shared" si="361"/>
        <v>10</v>
      </c>
      <c r="Q3870" s="11" t="str">
        <f t="shared" si="362"/>
        <v>theater</v>
      </c>
      <c r="R3870" s="11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2">
        <f t="shared" si="360"/>
        <v>3</v>
      </c>
      <c r="P3871" s="13">
        <f t="shared" si="361"/>
        <v>30.133333333333333</v>
      </c>
      <c r="Q3871" s="11" t="str">
        <f t="shared" si="362"/>
        <v>theater</v>
      </c>
      <c r="R3871" s="1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2">
        <f t="shared" si="360"/>
        <v>15</v>
      </c>
      <c r="P3872" s="13">
        <f t="shared" si="361"/>
        <v>150</v>
      </c>
      <c r="Q3872" s="11" t="str">
        <f t="shared" si="362"/>
        <v>theater</v>
      </c>
      <c r="R3872" s="11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2">
        <f t="shared" si="360"/>
        <v>3</v>
      </c>
      <c r="P3873" s="13">
        <f t="shared" si="361"/>
        <v>13.333333333333334</v>
      </c>
      <c r="Q3873" s="11" t="str">
        <f t="shared" si="362"/>
        <v>theater</v>
      </c>
      <c r="R3873" s="11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2">
        <f t="shared" si="360"/>
        <v>0</v>
      </c>
      <c r="P3874" s="13" t="str">
        <f t="shared" si="361"/>
        <v>n/a</v>
      </c>
      <c r="Q3874" s="11" t="str">
        <f t="shared" si="362"/>
        <v>theater</v>
      </c>
      <c r="R3874" s="11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2">
        <f t="shared" si="360"/>
        <v>0</v>
      </c>
      <c r="P3875" s="13" t="str">
        <f t="shared" si="361"/>
        <v>n/a</v>
      </c>
      <c r="Q3875" s="11" t="str">
        <f t="shared" si="362"/>
        <v>theater</v>
      </c>
      <c r="R3875" s="11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2">
        <f t="shared" si="360"/>
        <v>0</v>
      </c>
      <c r="P3876" s="13" t="str">
        <f t="shared" si="361"/>
        <v>n/a</v>
      </c>
      <c r="Q3876" s="11" t="str">
        <f t="shared" si="362"/>
        <v>theater</v>
      </c>
      <c r="R3876" s="11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2">
        <f t="shared" si="360"/>
        <v>0</v>
      </c>
      <c r="P3877" s="13" t="str">
        <f t="shared" si="361"/>
        <v>n/a</v>
      </c>
      <c r="Q3877" s="11" t="str">
        <f t="shared" si="362"/>
        <v>theater</v>
      </c>
      <c r="R3877" s="11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2">
        <f t="shared" si="360"/>
        <v>53</v>
      </c>
      <c r="P3878" s="13">
        <f t="shared" si="361"/>
        <v>44.760869565217391</v>
      </c>
      <c r="Q3878" s="11" t="str">
        <f t="shared" si="362"/>
        <v>theater</v>
      </c>
      <c r="R3878" s="11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2">
        <f t="shared" si="360"/>
        <v>5</v>
      </c>
      <c r="P3879" s="13">
        <f t="shared" si="361"/>
        <v>88.642857142857139</v>
      </c>
      <c r="Q3879" s="11" t="str">
        <f t="shared" si="362"/>
        <v>theater</v>
      </c>
      <c r="R3879" s="11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2">
        <f t="shared" si="360"/>
        <v>0</v>
      </c>
      <c r="P3880" s="13">
        <f t="shared" si="361"/>
        <v>10</v>
      </c>
      <c r="Q3880" s="11" t="str">
        <f t="shared" si="362"/>
        <v>theater</v>
      </c>
      <c r="R3880" s="11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2">
        <f t="shared" si="360"/>
        <v>0</v>
      </c>
      <c r="P3881" s="13" t="str">
        <f t="shared" si="361"/>
        <v>n/a</v>
      </c>
      <c r="Q3881" s="11" t="str">
        <f t="shared" si="362"/>
        <v>theater</v>
      </c>
      <c r="R3881" s="1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2">
        <f t="shared" si="360"/>
        <v>13</v>
      </c>
      <c r="P3882" s="13">
        <f t="shared" si="361"/>
        <v>57.647058823529413</v>
      </c>
      <c r="Q3882" s="11" t="str">
        <f t="shared" si="362"/>
        <v>theater</v>
      </c>
      <c r="R3882" s="11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2">
        <f t="shared" si="360"/>
        <v>5</v>
      </c>
      <c r="P3883" s="13">
        <f t="shared" si="361"/>
        <v>25</v>
      </c>
      <c r="Q3883" s="11" t="str">
        <f t="shared" si="362"/>
        <v>theater</v>
      </c>
      <c r="R3883" s="11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2">
        <f t="shared" si="360"/>
        <v>0</v>
      </c>
      <c r="P3884" s="13" t="str">
        <f t="shared" si="361"/>
        <v>n/a</v>
      </c>
      <c r="Q3884" s="11" t="str">
        <f t="shared" si="362"/>
        <v>theater</v>
      </c>
      <c r="R3884" s="11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2">
        <f t="shared" si="360"/>
        <v>0</v>
      </c>
      <c r="P3885" s="13" t="str">
        <f t="shared" si="361"/>
        <v>n/a</v>
      </c>
      <c r="Q3885" s="11" t="str">
        <f t="shared" si="362"/>
        <v>theater</v>
      </c>
      <c r="R3885" s="11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2">
        <f t="shared" si="360"/>
        <v>0</v>
      </c>
      <c r="P3886" s="13" t="str">
        <f t="shared" si="361"/>
        <v>n/a</v>
      </c>
      <c r="Q3886" s="11" t="str">
        <f t="shared" si="362"/>
        <v>theater</v>
      </c>
      <c r="R3886" s="11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2">
        <f t="shared" si="360"/>
        <v>0</v>
      </c>
      <c r="P3887" s="13" t="str">
        <f t="shared" si="361"/>
        <v>n/a</v>
      </c>
      <c r="Q3887" s="11" t="str">
        <f t="shared" si="362"/>
        <v>theater</v>
      </c>
      <c r="R3887" s="11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2">
        <f t="shared" si="360"/>
        <v>0</v>
      </c>
      <c r="P3888" s="13" t="str">
        <f t="shared" si="361"/>
        <v>n/a</v>
      </c>
      <c r="Q3888" s="11" t="str">
        <f t="shared" si="362"/>
        <v>theater</v>
      </c>
      <c r="R3888" s="11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2">
        <f t="shared" si="360"/>
        <v>2</v>
      </c>
      <c r="P3889" s="13">
        <f t="shared" si="361"/>
        <v>17.5</v>
      </c>
      <c r="Q3889" s="11" t="str">
        <f t="shared" si="362"/>
        <v>theater</v>
      </c>
      <c r="R3889" s="11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2">
        <f t="shared" si="360"/>
        <v>27</v>
      </c>
      <c r="P3890" s="13">
        <f t="shared" si="361"/>
        <v>38.714285714285715</v>
      </c>
      <c r="Q3890" s="11" t="str">
        <f t="shared" si="362"/>
        <v>theater</v>
      </c>
      <c r="R3890" s="11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2">
        <f t="shared" si="360"/>
        <v>1</v>
      </c>
      <c r="P3891" s="13">
        <f t="shared" si="361"/>
        <v>13.111111111111111</v>
      </c>
      <c r="Q3891" s="11" t="str">
        <f t="shared" si="362"/>
        <v>theater</v>
      </c>
      <c r="R3891" s="1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2">
        <f t="shared" si="360"/>
        <v>17</v>
      </c>
      <c r="P3892" s="13">
        <f t="shared" si="361"/>
        <v>315.5</v>
      </c>
      <c r="Q3892" s="11" t="str">
        <f t="shared" si="362"/>
        <v>theater</v>
      </c>
      <c r="R3892" s="11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2">
        <f t="shared" si="360"/>
        <v>33</v>
      </c>
      <c r="P3893" s="13">
        <f t="shared" si="361"/>
        <v>37.142857142857146</v>
      </c>
      <c r="Q3893" s="11" t="str">
        <f t="shared" si="362"/>
        <v>theater</v>
      </c>
      <c r="R3893" s="11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2">
        <f t="shared" si="360"/>
        <v>0</v>
      </c>
      <c r="P3894" s="13" t="str">
        <f t="shared" si="361"/>
        <v>n/a</v>
      </c>
      <c r="Q3894" s="11" t="str">
        <f t="shared" si="362"/>
        <v>theater</v>
      </c>
      <c r="R3894" s="11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2">
        <f t="shared" si="360"/>
        <v>22</v>
      </c>
      <c r="P3895" s="13">
        <f t="shared" si="361"/>
        <v>128.27380952380952</v>
      </c>
      <c r="Q3895" s="11" t="str">
        <f t="shared" si="362"/>
        <v>theater</v>
      </c>
      <c r="R3895" s="11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2">
        <f t="shared" si="360"/>
        <v>3</v>
      </c>
      <c r="P3896" s="13">
        <f t="shared" si="361"/>
        <v>47.272727272727273</v>
      </c>
      <c r="Q3896" s="11" t="str">
        <f t="shared" si="362"/>
        <v>theater</v>
      </c>
      <c r="R3896" s="11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2">
        <f t="shared" si="360"/>
        <v>5</v>
      </c>
      <c r="P3897" s="13">
        <f t="shared" si="361"/>
        <v>50</v>
      </c>
      <c r="Q3897" s="11" t="str">
        <f t="shared" si="362"/>
        <v>theater</v>
      </c>
      <c r="R3897" s="11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2">
        <f t="shared" si="360"/>
        <v>11</v>
      </c>
      <c r="P3898" s="13">
        <f t="shared" si="361"/>
        <v>42.5</v>
      </c>
      <c r="Q3898" s="11" t="str">
        <f t="shared" si="362"/>
        <v>theater</v>
      </c>
      <c r="R3898" s="11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2">
        <f t="shared" si="360"/>
        <v>18</v>
      </c>
      <c r="P3899" s="13">
        <f t="shared" si="361"/>
        <v>44</v>
      </c>
      <c r="Q3899" s="11" t="str">
        <f t="shared" si="362"/>
        <v>theater</v>
      </c>
      <c r="R3899" s="11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2">
        <f t="shared" si="360"/>
        <v>33</v>
      </c>
      <c r="P3900" s="13">
        <f t="shared" si="361"/>
        <v>50.875</v>
      </c>
      <c r="Q3900" s="11" t="str">
        <f t="shared" si="362"/>
        <v>theater</v>
      </c>
      <c r="R3900" s="11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2">
        <f t="shared" si="360"/>
        <v>1</v>
      </c>
      <c r="P3901" s="13">
        <f t="shared" si="361"/>
        <v>62.5</v>
      </c>
      <c r="Q3901" s="11" t="str">
        <f t="shared" si="362"/>
        <v>theater</v>
      </c>
      <c r="R3901" s="1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2">
        <f t="shared" si="360"/>
        <v>5</v>
      </c>
      <c r="P3902" s="13">
        <f t="shared" si="361"/>
        <v>27</v>
      </c>
      <c r="Q3902" s="11" t="str">
        <f t="shared" si="362"/>
        <v>theater</v>
      </c>
      <c r="R3902" s="11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2">
        <f t="shared" si="360"/>
        <v>1</v>
      </c>
      <c r="P3903" s="13">
        <f t="shared" si="361"/>
        <v>25</v>
      </c>
      <c r="Q3903" s="11" t="str">
        <f t="shared" si="362"/>
        <v>theater</v>
      </c>
      <c r="R3903" s="11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2">
        <f t="shared" si="360"/>
        <v>49</v>
      </c>
      <c r="P3904" s="13">
        <f t="shared" si="361"/>
        <v>47.258064516129032</v>
      </c>
      <c r="Q3904" s="11" t="str">
        <f t="shared" si="362"/>
        <v>theater</v>
      </c>
      <c r="R3904" s="11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2">
        <f t="shared" si="360"/>
        <v>0</v>
      </c>
      <c r="P3905" s="13" t="str">
        <f t="shared" si="361"/>
        <v>n/a</v>
      </c>
      <c r="Q3905" s="11" t="str">
        <f t="shared" si="362"/>
        <v>theater</v>
      </c>
      <c r="R3905" s="11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2">
        <f t="shared" si="360"/>
        <v>0</v>
      </c>
      <c r="P3906" s="13">
        <f t="shared" si="361"/>
        <v>1.5</v>
      </c>
      <c r="Q3906" s="11" t="str">
        <f t="shared" si="362"/>
        <v>theater</v>
      </c>
      <c r="R3906" s="11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2">
        <f t="shared" ref="O3907:O3970" si="366">ROUND((E:E/D:D)*100,0)</f>
        <v>12</v>
      </c>
      <c r="P3907" s="13">
        <f t="shared" ref="P3907:P3970" si="367">IF(L3907&lt;&gt;0,E3907/L3907,"n/a")</f>
        <v>24.714285714285715</v>
      </c>
      <c r="Q3907" s="11" t="str">
        <f t="shared" ref="Q3907:Q3970" si="368">LEFT(N3907,SEARCH("/",N3907,1)-1)</f>
        <v>theater</v>
      </c>
      <c r="R3907" s="11" t="str">
        <f t="shared" ref="R3907:R3970" si="369">RIGHT(N3907,LEN(N3907)-SEARCH("/",N3907))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2">
        <f t="shared" si="366"/>
        <v>67</v>
      </c>
      <c r="P3908" s="13">
        <f t="shared" si="367"/>
        <v>63.125</v>
      </c>
      <c r="Q3908" s="11" t="str">
        <f t="shared" si="368"/>
        <v>theater</v>
      </c>
      <c r="R3908" s="11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2">
        <f t="shared" si="366"/>
        <v>15</v>
      </c>
      <c r="P3909" s="13">
        <f t="shared" si="367"/>
        <v>38.25</v>
      </c>
      <c r="Q3909" s="11" t="str">
        <f t="shared" si="368"/>
        <v>theater</v>
      </c>
      <c r="R3909" s="11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2">
        <f t="shared" si="366"/>
        <v>9</v>
      </c>
      <c r="P3910" s="13">
        <f t="shared" si="367"/>
        <v>16.25</v>
      </c>
      <c r="Q3910" s="11" t="str">
        <f t="shared" si="368"/>
        <v>theater</v>
      </c>
      <c r="R3910" s="11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2">
        <f t="shared" si="366"/>
        <v>0</v>
      </c>
      <c r="P3911" s="13">
        <f t="shared" si="367"/>
        <v>33.75</v>
      </c>
      <c r="Q3911" s="11" t="str">
        <f t="shared" si="368"/>
        <v>theater</v>
      </c>
      <c r="R3911" s="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2">
        <f t="shared" si="366"/>
        <v>3</v>
      </c>
      <c r="P3912" s="13">
        <f t="shared" si="367"/>
        <v>61.666666666666664</v>
      </c>
      <c r="Q3912" s="11" t="str">
        <f t="shared" si="368"/>
        <v>theater</v>
      </c>
      <c r="R3912" s="11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2">
        <f t="shared" si="366"/>
        <v>37</v>
      </c>
      <c r="P3913" s="13">
        <f t="shared" si="367"/>
        <v>83.138888888888886</v>
      </c>
      <c r="Q3913" s="11" t="str">
        <f t="shared" si="368"/>
        <v>theater</v>
      </c>
      <c r="R3913" s="11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2">
        <f t="shared" si="366"/>
        <v>0</v>
      </c>
      <c r="P3914" s="13">
        <f t="shared" si="367"/>
        <v>1</v>
      </c>
      <c r="Q3914" s="11" t="str">
        <f t="shared" si="368"/>
        <v>theater</v>
      </c>
      <c r="R3914" s="11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2">
        <f t="shared" si="366"/>
        <v>10</v>
      </c>
      <c r="P3915" s="13">
        <f t="shared" si="367"/>
        <v>142.85714285714286</v>
      </c>
      <c r="Q3915" s="11" t="str">
        <f t="shared" si="368"/>
        <v>theater</v>
      </c>
      <c r="R3915" s="11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2">
        <f t="shared" si="366"/>
        <v>36</v>
      </c>
      <c r="P3916" s="13">
        <f t="shared" si="367"/>
        <v>33.666666666666664</v>
      </c>
      <c r="Q3916" s="11" t="str">
        <f t="shared" si="368"/>
        <v>theater</v>
      </c>
      <c r="R3916" s="11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2">
        <f t="shared" si="366"/>
        <v>0</v>
      </c>
      <c r="P3917" s="13">
        <f t="shared" si="367"/>
        <v>5</v>
      </c>
      <c r="Q3917" s="11" t="str">
        <f t="shared" si="368"/>
        <v>theater</v>
      </c>
      <c r="R3917" s="11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2">
        <f t="shared" si="366"/>
        <v>0</v>
      </c>
      <c r="P3918" s="13" t="str">
        <f t="shared" si="367"/>
        <v>n/a</v>
      </c>
      <c r="Q3918" s="11" t="str">
        <f t="shared" si="368"/>
        <v>theater</v>
      </c>
      <c r="R3918" s="11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2">
        <f t="shared" si="366"/>
        <v>0</v>
      </c>
      <c r="P3919" s="13">
        <f t="shared" si="367"/>
        <v>10</v>
      </c>
      <c r="Q3919" s="11" t="str">
        <f t="shared" si="368"/>
        <v>theater</v>
      </c>
      <c r="R3919" s="11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2">
        <f t="shared" si="366"/>
        <v>0</v>
      </c>
      <c r="P3920" s="13">
        <f t="shared" si="367"/>
        <v>40</v>
      </c>
      <c r="Q3920" s="11" t="str">
        <f t="shared" si="368"/>
        <v>theater</v>
      </c>
      <c r="R3920" s="11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2">
        <f t="shared" si="366"/>
        <v>2</v>
      </c>
      <c r="P3921" s="13">
        <f t="shared" si="367"/>
        <v>30</v>
      </c>
      <c r="Q3921" s="11" t="str">
        <f t="shared" si="368"/>
        <v>theater</v>
      </c>
      <c r="R3921" s="1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2">
        <f t="shared" si="366"/>
        <v>5</v>
      </c>
      <c r="P3922" s="13">
        <f t="shared" si="367"/>
        <v>45</v>
      </c>
      <c r="Q3922" s="11" t="str">
        <f t="shared" si="368"/>
        <v>theater</v>
      </c>
      <c r="R3922" s="11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2">
        <f t="shared" si="366"/>
        <v>0</v>
      </c>
      <c r="P3923" s="13" t="str">
        <f t="shared" si="367"/>
        <v>n/a</v>
      </c>
      <c r="Q3923" s="11" t="str">
        <f t="shared" si="368"/>
        <v>theater</v>
      </c>
      <c r="R3923" s="11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2">
        <f t="shared" si="366"/>
        <v>8</v>
      </c>
      <c r="P3924" s="13">
        <f t="shared" si="367"/>
        <v>10.166666666666666</v>
      </c>
      <c r="Q3924" s="11" t="str">
        <f t="shared" si="368"/>
        <v>theater</v>
      </c>
      <c r="R3924" s="11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2">
        <f t="shared" si="366"/>
        <v>12</v>
      </c>
      <c r="P3925" s="13">
        <f t="shared" si="367"/>
        <v>81.411764705882348</v>
      </c>
      <c r="Q3925" s="11" t="str">
        <f t="shared" si="368"/>
        <v>theater</v>
      </c>
      <c r="R3925" s="11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2">
        <f t="shared" si="366"/>
        <v>15</v>
      </c>
      <c r="P3926" s="13">
        <f t="shared" si="367"/>
        <v>57.25</v>
      </c>
      <c r="Q3926" s="11" t="str">
        <f t="shared" si="368"/>
        <v>theater</v>
      </c>
      <c r="R3926" s="11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2">
        <f t="shared" si="366"/>
        <v>10</v>
      </c>
      <c r="P3927" s="13">
        <f t="shared" si="367"/>
        <v>5</v>
      </c>
      <c r="Q3927" s="11" t="str">
        <f t="shared" si="368"/>
        <v>theater</v>
      </c>
      <c r="R3927" s="11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2">
        <f t="shared" si="366"/>
        <v>0</v>
      </c>
      <c r="P3928" s="13">
        <f t="shared" si="367"/>
        <v>15</v>
      </c>
      <c r="Q3928" s="11" t="str">
        <f t="shared" si="368"/>
        <v>theater</v>
      </c>
      <c r="R3928" s="11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2">
        <f t="shared" si="366"/>
        <v>1</v>
      </c>
      <c r="P3929" s="13">
        <f t="shared" si="367"/>
        <v>12.5</v>
      </c>
      <c r="Q3929" s="11" t="str">
        <f t="shared" si="368"/>
        <v>theater</v>
      </c>
      <c r="R3929" s="11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2">
        <f t="shared" si="366"/>
        <v>13</v>
      </c>
      <c r="P3930" s="13">
        <f t="shared" si="367"/>
        <v>93</v>
      </c>
      <c r="Q3930" s="11" t="str">
        <f t="shared" si="368"/>
        <v>theater</v>
      </c>
      <c r="R3930" s="11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2">
        <f t="shared" si="366"/>
        <v>2</v>
      </c>
      <c r="P3931" s="13">
        <f t="shared" si="367"/>
        <v>32.357142857142854</v>
      </c>
      <c r="Q3931" s="11" t="str">
        <f t="shared" si="368"/>
        <v>theater</v>
      </c>
      <c r="R3931" s="1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2">
        <f t="shared" si="366"/>
        <v>0</v>
      </c>
      <c r="P3932" s="13" t="str">
        <f t="shared" si="367"/>
        <v>n/a</v>
      </c>
      <c r="Q3932" s="11" t="str">
        <f t="shared" si="368"/>
        <v>theater</v>
      </c>
      <c r="R3932" s="11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2">
        <f t="shared" si="366"/>
        <v>0</v>
      </c>
      <c r="P3933" s="13" t="str">
        <f t="shared" si="367"/>
        <v>n/a</v>
      </c>
      <c r="Q3933" s="11" t="str">
        <f t="shared" si="368"/>
        <v>theater</v>
      </c>
      <c r="R3933" s="11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2">
        <f t="shared" si="366"/>
        <v>0</v>
      </c>
      <c r="P3934" s="13">
        <f t="shared" si="367"/>
        <v>1</v>
      </c>
      <c r="Q3934" s="11" t="str">
        <f t="shared" si="368"/>
        <v>theater</v>
      </c>
      <c r="R3934" s="11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2">
        <f t="shared" si="366"/>
        <v>16</v>
      </c>
      <c r="P3935" s="13">
        <f t="shared" si="367"/>
        <v>91.833333333333329</v>
      </c>
      <c r="Q3935" s="11" t="str">
        <f t="shared" si="368"/>
        <v>theater</v>
      </c>
      <c r="R3935" s="11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2">
        <f t="shared" si="366"/>
        <v>11</v>
      </c>
      <c r="P3936" s="13">
        <f t="shared" si="367"/>
        <v>45.833333333333336</v>
      </c>
      <c r="Q3936" s="11" t="str">
        <f t="shared" si="368"/>
        <v>theater</v>
      </c>
      <c r="R3936" s="11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2">
        <f t="shared" si="366"/>
        <v>44</v>
      </c>
      <c r="P3937" s="13">
        <f t="shared" si="367"/>
        <v>57.173913043478258</v>
      </c>
      <c r="Q3937" s="11" t="str">
        <f t="shared" si="368"/>
        <v>theater</v>
      </c>
      <c r="R3937" s="11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2">
        <f t="shared" si="366"/>
        <v>0</v>
      </c>
      <c r="P3938" s="13" t="str">
        <f t="shared" si="367"/>
        <v>n/a</v>
      </c>
      <c r="Q3938" s="11" t="str">
        <f t="shared" si="368"/>
        <v>theater</v>
      </c>
      <c r="R3938" s="11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2">
        <f t="shared" si="366"/>
        <v>86</v>
      </c>
      <c r="P3939" s="13">
        <f t="shared" si="367"/>
        <v>248.5</v>
      </c>
      <c r="Q3939" s="11" t="str">
        <f t="shared" si="368"/>
        <v>theater</v>
      </c>
      <c r="R3939" s="11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2">
        <f t="shared" si="366"/>
        <v>12</v>
      </c>
      <c r="P3940" s="13">
        <f t="shared" si="367"/>
        <v>79.400000000000006</v>
      </c>
      <c r="Q3940" s="11" t="str">
        <f t="shared" si="368"/>
        <v>theater</v>
      </c>
      <c r="R3940" s="11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2">
        <f t="shared" si="366"/>
        <v>0</v>
      </c>
      <c r="P3941" s="13">
        <f t="shared" si="367"/>
        <v>5</v>
      </c>
      <c r="Q3941" s="11" t="str">
        <f t="shared" si="368"/>
        <v>theater</v>
      </c>
      <c r="R3941" s="1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2">
        <f t="shared" si="366"/>
        <v>0</v>
      </c>
      <c r="P3942" s="13">
        <f t="shared" si="367"/>
        <v>5.5</v>
      </c>
      <c r="Q3942" s="11" t="str">
        <f t="shared" si="368"/>
        <v>theater</v>
      </c>
      <c r="R3942" s="11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2">
        <f t="shared" si="366"/>
        <v>1</v>
      </c>
      <c r="P3943" s="13">
        <f t="shared" si="367"/>
        <v>25</v>
      </c>
      <c r="Q3943" s="11" t="str">
        <f t="shared" si="368"/>
        <v>theater</v>
      </c>
      <c r="R3943" s="11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2">
        <f t="shared" si="366"/>
        <v>0</v>
      </c>
      <c r="P3944" s="13" t="str">
        <f t="shared" si="367"/>
        <v>n/a</v>
      </c>
      <c r="Q3944" s="11" t="str">
        <f t="shared" si="368"/>
        <v>theater</v>
      </c>
      <c r="R3944" s="11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2">
        <f t="shared" si="366"/>
        <v>36</v>
      </c>
      <c r="P3945" s="13">
        <f t="shared" si="367"/>
        <v>137.07692307692307</v>
      </c>
      <c r="Q3945" s="11" t="str">
        <f t="shared" si="368"/>
        <v>theater</v>
      </c>
      <c r="R3945" s="11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2">
        <f t="shared" si="366"/>
        <v>0</v>
      </c>
      <c r="P3946" s="13" t="str">
        <f t="shared" si="367"/>
        <v>n/a</v>
      </c>
      <c r="Q3946" s="11" t="str">
        <f t="shared" si="368"/>
        <v>theater</v>
      </c>
      <c r="R3946" s="11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2">
        <f t="shared" si="366"/>
        <v>0</v>
      </c>
      <c r="P3947" s="13">
        <f t="shared" si="367"/>
        <v>5</v>
      </c>
      <c r="Q3947" s="11" t="str">
        <f t="shared" si="368"/>
        <v>theater</v>
      </c>
      <c r="R3947" s="11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2">
        <f t="shared" si="366"/>
        <v>3</v>
      </c>
      <c r="P3948" s="13">
        <f t="shared" si="367"/>
        <v>39</v>
      </c>
      <c r="Q3948" s="11" t="str">
        <f t="shared" si="368"/>
        <v>theater</v>
      </c>
      <c r="R3948" s="11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2">
        <f t="shared" si="366"/>
        <v>3</v>
      </c>
      <c r="P3949" s="13">
        <f t="shared" si="367"/>
        <v>50.5</v>
      </c>
      <c r="Q3949" s="11" t="str">
        <f t="shared" si="368"/>
        <v>theater</v>
      </c>
      <c r="R3949" s="11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2">
        <f t="shared" si="366"/>
        <v>0</v>
      </c>
      <c r="P3950" s="13" t="str">
        <f t="shared" si="367"/>
        <v>n/a</v>
      </c>
      <c r="Q3950" s="11" t="str">
        <f t="shared" si="368"/>
        <v>theater</v>
      </c>
      <c r="R3950" s="11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2">
        <f t="shared" si="366"/>
        <v>16</v>
      </c>
      <c r="P3951" s="13">
        <f t="shared" si="367"/>
        <v>49.28125</v>
      </c>
      <c r="Q3951" s="11" t="str">
        <f t="shared" si="368"/>
        <v>theater</v>
      </c>
      <c r="R3951" s="1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2">
        <f t="shared" si="366"/>
        <v>1</v>
      </c>
      <c r="P3952" s="13">
        <f t="shared" si="367"/>
        <v>25</v>
      </c>
      <c r="Q3952" s="11" t="str">
        <f t="shared" si="368"/>
        <v>theater</v>
      </c>
      <c r="R3952" s="11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2">
        <f t="shared" si="366"/>
        <v>0</v>
      </c>
      <c r="P3953" s="13">
        <f t="shared" si="367"/>
        <v>1</v>
      </c>
      <c r="Q3953" s="11" t="str">
        <f t="shared" si="368"/>
        <v>theater</v>
      </c>
      <c r="R3953" s="11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2">
        <f t="shared" si="366"/>
        <v>0</v>
      </c>
      <c r="P3954" s="13">
        <f t="shared" si="367"/>
        <v>25</v>
      </c>
      <c r="Q3954" s="11" t="str">
        <f t="shared" si="368"/>
        <v>theater</v>
      </c>
      <c r="R3954" s="11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2">
        <f t="shared" si="366"/>
        <v>0</v>
      </c>
      <c r="P3955" s="13" t="str">
        <f t="shared" si="367"/>
        <v>n/a</v>
      </c>
      <c r="Q3955" s="11" t="str">
        <f t="shared" si="368"/>
        <v>theater</v>
      </c>
      <c r="R3955" s="11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2">
        <f t="shared" si="366"/>
        <v>0</v>
      </c>
      <c r="P3956" s="13" t="str">
        <f t="shared" si="367"/>
        <v>n/a</v>
      </c>
      <c r="Q3956" s="11" t="str">
        <f t="shared" si="368"/>
        <v>theater</v>
      </c>
      <c r="R3956" s="11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2">
        <f t="shared" si="366"/>
        <v>24</v>
      </c>
      <c r="P3957" s="13">
        <f t="shared" si="367"/>
        <v>53.125</v>
      </c>
      <c r="Q3957" s="11" t="str">
        <f t="shared" si="368"/>
        <v>theater</v>
      </c>
      <c r="R3957" s="11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2">
        <f t="shared" si="366"/>
        <v>0</v>
      </c>
      <c r="P3958" s="13" t="str">
        <f t="shared" si="367"/>
        <v>n/a</v>
      </c>
      <c r="Q3958" s="11" t="str">
        <f t="shared" si="368"/>
        <v>theater</v>
      </c>
      <c r="R3958" s="11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2">
        <f t="shared" si="366"/>
        <v>0</v>
      </c>
      <c r="P3959" s="13">
        <f t="shared" si="367"/>
        <v>7</v>
      </c>
      <c r="Q3959" s="11" t="str">
        <f t="shared" si="368"/>
        <v>theater</v>
      </c>
      <c r="R3959" s="11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2">
        <f t="shared" si="366"/>
        <v>32</v>
      </c>
      <c r="P3960" s="13">
        <f t="shared" si="367"/>
        <v>40.0625</v>
      </c>
      <c r="Q3960" s="11" t="str">
        <f t="shared" si="368"/>
        <v>theater</v>
      </c>
      <c r="R3960" s="11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2">
        <f t="shared" si="366"/>
        <v>24</v>
      </c>
      <c r="P3961" s="13">
        <f t="shared" si="367"/>
        <v>24.333333333333332</v>
      </c>
      <c r="Q3961" s="11" t="str">
        <f t="shared" si="368"/>
        <v>theater</v>
      </c>
      <c r="R3961" s="1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2">
        <f t="shared" si="366"/>
        <v>2</v>
      </c>
      <c r="P3962" s="13">
        <f t="shared" si="367"/>
        <v>11.25</v>
      </c>
      <c r="Q3962" s="11" t="str">
        <f t="shared" si="368"/>
        <v>theater</v>
      </c>
      <c r="R3962" s="11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2">
        <f t="shared" si="366"/>
        <v>0</v>
      </c>
      <c r="P3963" s="13">
        <f t="shared" si="367"/>
        <v>10.5</v>
      </c>
      <c r="Q3963" s="11" t="str">
        <f t="shared" si="368"/>
        <v>theater</v>
      </c>
      <c r="R3963" s="11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2">
        <f t="shared" si="366"/>
        <v>3</v>
      </c>
      <c r="P3964" s="13">
        <f t="shared" si="367"/>
        <v>15</v>
      </c>
      <c r="Q3964" s="11" t="str">
        <f t="shared" si="368"/>
        <v>theater</v>
      </c>
      <c r="R3964" s="11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2">
        <f t="shared" si="366"/>
        <v>0</v>
      </c>
      <c r="P3965" s="13" t="str">
        <f t="shared" si="367"/>
        <v>n/a</v>
      </c>
      <c r="Q3965" s="11" t="str">
        <f t="shared" si="368"/>
        <v>theater</v>
      </c>
      <c r="R3965" s="11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2">
        <f t="shared" si="366"/>
        <v>6</v>
      </c>
      <c r="P3966" s="13">
        <f t="shared" si="367"/>
        <v>42</v>
      </c>
      <c r="Q3966" s="11" t="str">
        <f t="shared" si="368"/>
        <v>theater</v>
      </c>
      <c r="R3966" s="11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2">
        <f t="shared" si="366"/>
        <v>14</v>
      </c>
      <c r="P3967" s="13">
        <f t="shared" si="367"/>
        <v>71.25</v>
      </c>
      <c r="Q3967" s="11" t="str">
        <f t="shared" si="368"/>
        <v>theater</v>
      </c>
      <c r="R3967" s="11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2">
        <f t="shared" si="366"/>
        <v>1</v>
      </c>
      <c r="P3968" s="13">
        <f t="shared" si="367"/>
        <v>22.5</v>
      </c>
      <c r="Q3968" s="11" t="str">
        <f t="shared" si="368"/>
        <v>theater</v>
      </c>
      <c r="R3968" s="11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2">
        <f t="shared" si="366"/>
        <v>24</v>
      </c>
      <c r="P3969" s="13">
        <f t="shared" si="367"/>
        <v>41</v>
      </c>
      <c r="Q3969" s="11" t="str">
        <f t="shared" si="368"/>
        <v>theater</v>
      </c>
      <c r="R3969" s="11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2">
        <f t="shared" si="366"/>
        <v>11</v>
      </c>
      <c r="P3970" s="13">
        <f t="shared" si="367"/>
        <v>47.909090909090907</v>
      </c>
      <c r="Q3970" s="11" t="str">
        <f t="shared" si="368"/>
        <v>theater</v>
      </c>
      <c r="R3970" s="11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2">
        <f t="shared" ref="O3971:O4034" si="372">ROUND((E:E/D:D)*100,0)</f>
        <v>7</v>
      </c>
      <c r="P3971" s="13">
        <f t="shared" ref="P3971:P4034" si="373">IF(L3971&lt;&gt;0,E3971/L3971,"n/a")</f>
        <v>35.166666666666664</v>
      </c>
      <c r="Q3971" s="11" t="str">
        <f t="shared" ref="Q3971:Q4034" si="374">LEFT(N3971,SEARCH("/",N3971,1)-1)</f>
        <v>theater</v>
      </c>
      <c r="R3971" s="11" t="str">
        <f t="shared" ref="R3971:R4034" si="375">RIGHT(N3971,LEN(N3971)-SEARCH("/",N3971))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2">
        <f t="shared" si="372"/>
        <v>0</v>
      </c>
      <c r="P3972" s="13">
        <f t="shared" si="373"/>
        <v>5.5</v>
      </c>
      <c r="Q3972" s="11" t="str">
        <f t="shared" si="374"/>
        <v>theater</v>
      </c>
      <c r="R3972" s="11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2">
        <f t="shared" si="372"/>
        <v>1</v>
      </c>
      <c r="P3973" s="13">
        <f t="shared" si="373"/>
        <v>22.666666666666668</v>
      </c>
      <c r="Q3973" s="11" t="str">
        <f t="shared" si="374"/>
        <v>theater</v>
      </c>
      <c r="R3973" s="11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2">
        <f t="shared" si="372"/>
        <v>21</v>
      </c>
      <c r="P3974" s="13">
        <f t="shared" si="373"/>
        <v>26.375</v>
      </c>
      <c r="Q3974" s="11" t="str">
        <f t="shared" si="374"/>
        <v>theater</v>
      </c>
      <c r="R3974" s="11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2">
        <f t="shared" si="372"/>
        <v>78</v>
      </c>
      <c r="P3975" s="13">
        <f t="shared" si="373"/>
        <v>105.54054054054055</v>
      </c>
      <c r="Q3975" s="11" t="str">
        <f t="shared" si="374"/>
        <v>theater</v>
      </c>
      <c r="R3975" s="11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2">
        <f t="shared" si="372"/>
        <v>32</v>
      </c>
      <c r="P3976" s="13">
        <f t="shared" si="373"/>
        <v>29.09090909090909</v>
      </c>
      <c r="Q3976" s="11" t="str">
        <f t="shared" si="374"/>
        <v>theater</v>
      </c>
      <c r="R3976" s="11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2">
        <f t="shared" si="372"/>
        <v>0</v>
      </c>
      <c r="P3977" s="13" t="str">
        <f t="shared" si="373"/>
        <v>n/a</v>
      </c>
      <c r="Q3977" s="11" t="str">
        <f t="shared" si="374"/>
        <v>theater</v>
      </c>
      <c r="R3977" s="11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2">
        <f t="shared" si="372"/>
        <v>48</v>
      </c>
      <c r="P3978" s="13">
        <f t="shared" si="373"/>
        <v>62</v>
      </c>
      <c r="Q3978" s="11" t="str">
        <f t="shared" si="374"/>
        <v>theater</v>
      </c>
      <c r="R3978" s="11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2">
        <f t="shared" si="372"/>
        <v>1</v>
      </c>
      <c r="P3979" s="13">
        <f t="shared" si="373"/>
        <v>217.5</v>
      </c>
      <c r="Q3979" s="11" t="str">
        <f t="shared" si="374"/>
        <v>theater</v>
      </c>
      <c r="R3979" s="11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2">
        <f t="shared" si="372"/>
        <v>11</v>
      </c>
      <c r="P3980" s="13">
        <f t="shared" si="373"/>
        <v>26.75</v>
      </c>
      <c r="Q3980" s="11" t="str">
        <f t="shared" si="374"/>
        <v>theater</v>
      </c>
      <c r="R3980" s="11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2">
        <f t="shared" si="372"/>
        <v>2</v>
      </c>
      <c r="P3981" s="13">
        <f t="shared" si="373"/>
        <v>18.333333333333332</v>
      </c>
      <c r="Q3981" s="11" t="str">
        <f t="shared" si="374"/>
        <v>theater</v>
      </c>
      <c r="R3981" s="1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2">
        <f t="shared" si="372"/>
        <v>18</v>
      </c>
      <c r="P3982" s="13">
        <f t="shared" si="373"/>
        <v>64.285714285714292</v>
      </c>
      <c r="Q3982" s="11" t="str">
        <f t="shared" si="374"/>
        <v>theater</v>
      </c>
      <c r="R3982" s="11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2">
        <f t="shared" si="372"/>
        <v>4</v>
      </c>
      <c r="P3983" s="13">
        <f t="shared" si="373"/>
        <v>175</v>
      </c>
      <c r="Q3983" s="11" t="str">
        <f t="shared" si="374"/>
        <v>theater</v>
      </c>
      <c r="R3983" s="11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2">
        <f t="shared" si="372"/>
        <v>20</v>
      </c>
      <c r="P3984" s="13">
        <f t="shared" si="373"/>
        <v>34</v>
      </c>
      <c r="Q3984" s="11" t="str">
        <f t="shared" si="374"/>
        <v>theater</v>
      </c>
      <c r="R3984" s="11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2">
        <f t="shared" si="372"/>
        <v>35</v>
      </c>
      <c r="P3985" s="13">
        <f t="shared" si="373"/>
        <v>84.282608695652172</v>
      </c>
      <c r="Q3985" s="11" t="str">
        <f t="shared" si="374"/>
        <v>theater</v>
      </c>
      <c r="R3985" s="11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2">
        <f t="shared" si="372"/>
        <v>6</v>
      </c>
      <c r="P3986" s="13">
        <f t="shared" si="373"/>
        <v>9.5</v>
      </c>
      <c r="Q3986" s="11" t="str">
        <f t="shared" si="374"/>
        <v>theater</v>
      </c>
      <c r="R3986" s="11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2">
        <f t="shared" si="372"/>
        <v>32</v>
      </c>
      <c r="P3987" s="13">
        <f t="shared" si="373"/>
        <v>33.736842105263158</v>
      </c>
      <c r="Q3987" s="11" t="str">
        <f t="shared" si="374"/>
        <v>theater</v>
      </c>
      <c r="R3987" s="11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2">
        <f t="shared" si="372"/>
        <v>10</v>
      </c>
      <c r="P3988" s="13">
        <f t="shared" si="373"/>
        <v>37.53846153846154</v>
      </c>
      <c r="Q3988" s="11" t="str">
        <f t="shared" si="374"/>
        <v>theater</v>
      </c>
      <c r="R3988" s="11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2">
        <f t="shared" si="372"/>
        <v>38</v>
      </c>
      <c r="P3989" s="13">
        <f t="shared" si="373"/>
        <v>11.615384615384615</v>
      </c>
      <c r="Q3989" s="11" t="str">
        <f t="shared" si="374"/>
        <v>theater</v>
      </c>
      <c r="R3989" s="11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2">
        <f t="shared" si="372"/>
        <v>2</v>
      </c>
      <c r="P3990" s="13">
        <f t="shared" si="373"/>
        <v>8</v>
      </c>
      <c r="Q3990" s="11" t="str">
        <f t="shared" si="374"/>
        <v>theater</v>
      </c>
      <c r="R3990" s="11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2">
        <f t="shared" si="372"/>
        <v>0</v>
      </c>
      <c r="P3991" s="13" t="str">
        <f t="shared" si="373"/>
        <v>n/a</v>
      </c>
      <c r="Q3991" s="11" t="str">
        <f t="shared" si="374"/>
        <v>theater</v>
      </c>
      <c r="R3991" s="1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2">
        <f t="shared" si="372"/>
        <v>4</v>
      </c>
      <c r="P3992" s="13">
        <f t="shared" si="373"/>
        <v>23</v>
      </c>
      <c r="Q3992" s="11" t="str">
        <f t="shared" si="374"/>
        <v>theater</v>
      </c>
      <c r="R3992" s="11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2">
        <f t="shared" si="372"/>
        <v>20</v>
      </c>
      <c r="P3993" s="13">
        <f t="shared" si="373"/>
        <v>100</v>
      </c>
      <c r="Q3993" s="11" t="str">
        <f t="shared" si="374"/>
        <v>theater</v>
      </c>
      <c r="R3993" s="11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2">
        <f t="shared" si="372"/>
        <v>5</v>
      </c>
      <c r="P3994" s="13">
        <f t="shared" si="373"/>
        <v>60.111111111111114</v>
      </c>
      <c r="Q3994" s="11" t="str">
        <f t="shared" si="374"/>
        <v>theater</v>
      </c>
      <c r="R3994" s="11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2">
        <f t="shared" si="372"/>
        <v>0</v>
      </c>
      <c r="P3995" s="13">
        <f t="shared" si="373"/>
        <v>3</v>
      </c>
      <c r="Q3995" s="11" t="str">
        <f t="shared" si="374"/>
        <v>theater</v>
      </c>
      <c r="R3995" s="11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2">
        <f t="shared" si="372"/>
        <v>0</v>
      </c>
      <c r="P3996" s="13">
        <f t="shared" si="373"/>
        <v>5</v>
      </c>
      <c r="Q3996" s="11" t="str">
        <f t="shared" si="374"/>
        <v>theater</v>
      </c>
      <c r="R3996" s="11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2">
        <f t="shared" si="372"/>
        <v>35</v>
      </c>
      <c r="P3997" s="13">
        <f t="shared" si="373"/>
        <v>17.5</v>
      </c>
      <c r="Q3997" s="11" t="str">
        <f t="shared" si="374"/>
        <v>theater</v>
      </c>
      <c r="R3997" s="11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2">
        <f t="shared" si="372"/>
        <v>17</v>
      </c>
      <c r="P3998" s="13">
        <f t="shared" si="373"/>
        <v>29.235294117647058</v>
      </c>
      <c r="Q3998" s="11" t="str">
        <f t="shared" si="374"/>
        <v>theater</v>
      </c>
      <c r="R3998" s="11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2">
        <f t="shared" si="372"/>
        <v>0</v>
      </c>
      <c r="P3999" s="13" t="str">
        <f t="shared" si="373"/>
        <v>n/a</v>
      </c>
      <c r="Q3999" s="11" t="str">
        <f t="shared" si="374"/>
        <v>theater</v>
      </c>
      <c r="R3999" s="11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2">
        <f t="shared" si="372"/>
        <v>57</v>
      </c>
      <c r="P4000" s="13">
        <f t="shared" si="373"/>
        <v>59.583333333333336</v>
      </c>
      <c r="Q4000" s="11" t="str">
        <f t="shared" si="374"/>
        <v>theater</v>
      </c>
      <c r="R4000" s="11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2">
        <f t="shared" si="372"/>
        <v>17</v>
      </c>
      <c r="P4001" s="13">
        <f t="shared" si="373"/>
        <v>82.571428571428569</v>
      </c>
      <c r="Q4001" s="11" t="str">
        <f t="shared" si="374"/>
        <v>theater</v>
      </c>
      <c r="R4001" s="1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2">
        <f t="shared" si="372"/>
        <v>0</v>
      </c>
      <c r="P4002" s="13">
        <f t="shared" si="373"/>
        <v>10</v>
      </c>
      <c r="Q4002" s="11" t="str">
        <f t="shared" si="374"/>
        <v>theater</v>
      </c>
      <c r="R4002" s="11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2">
        <f t="shared" si="372"/>
        <v>38</v>
      </c>
      <c r="P4003" s="13">
        <f t="shared" si="373"/>
        <v>32.357142857142854</v>
      </c>
      <c r="Q4003" s="11" t="str">
        <f t="shared" si="374"/>
        <v>theater</v>
      </c>
      <c r="R4003" s="11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2">
        <f t="shared" si="372"/>
        <v>2</v>
      </c>
      <c r="P4004" s="13">
        <f t="shared" si="373"/>
        <v>5.75</v>
      </c>
      <c r="Q4004" s="11" t="str">
        <f t="shared" si="374"/>
        <v>theater</v>
      </c>
      <c r="R4004" s="11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2">
        <f t="shared" si="372"/>
        <v>10</v>
      </c>
      <c r="P4005" s="13">
        <f t="shared" si="373"/>
        <v>100.5</v>
      </c>
      <c r="Q4005" s="11" t="str">
        <f t="shared" si="374"/>
        <v>theater</v>
      </c>
      <c r="R4005" s="11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2">
        <f t="shared" si="372"/>
        <v>0</v>
      </c>
      <c r="P4006" s="13">
        <f t="shared" si="373"/>
        <v>1</v>
      </c>
      <c r="Q4006" s="11" t="str">
        <f t="shared" si="374"/>
        <v>theater</v>
      </c>
      <c r="R4006" s="11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2">
        <f t="shared" si="372"/>
        <v>1</v>
      </c>
      <c r="P4007" s="13">
        <f t="shared" si="373"/>
        <v>20</v>
      </c>
      <c r="Q4007" s="11" t="str">
        <f t="shared" si="374"/>
        <v>theater</v>
      </c>
      <c r="R4007" s="11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2">
        <f t="shared" si="372"/>
        <v>0</v>
      </c>
      <c r="P4008" s="13">
        <f t="shared" si="373"/>
        <v>2</v>
      </c>
      <c r="Q4008" s="11" t="str">
        <f t="shared" si="374"/>
        <v>theater</v>
      </c>
      <c r="R4008" s="11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2">
        <f t="shared" si="372"/>
        <v>0</v>
      </c>
      <c r="P4009" s="13">
        <f t="shared" si="373"/>
        <v>5</v>
      </c>
      <c r="Q4009" s="11" t="str">
        <f t="shared" si="374"/>
        <v>theater</v>
      </c>
      <c r="R4009" s="11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2">
        <f t="shared" si="372"/>
        <v>6</v>
      </c>
      <c r="P4010" s="13">
        <f t="shared" si="373"/>
        <v>15</v>
      </c>
      <c r="Q4010" s="11" t="str">
        <f t="shared" si="374"/>
        <v>theater</v>
      </c>
      <c r="R4010" s="11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2">
        <f t="shared" si="372"/>
        <v>4</v>
      </c>
      <c r="P4011" s="13">
        <f t="shared" si="373"/>
        <v>25</v>
      </c>
      <c r="Q4011" s="11" t="str">
        <f t="shared" si="374"/>
        <v>theater</v>
      </c>
      <c r="R4011" s="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2">
        <f t="shared" si="372"/>
        <v>24</v>
      </c>
      <c r="P4012" s="13">
        <f t="shared" si="373"/>
        <v>45.842105263157897</v>
      </c>
      <c r="Q4012" s="11" t="str">
        <f t="shared" si="374"/>
        <v>theater</v>
      </c>
      <c r="R4012" s="11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2">
        <f t="shared" si="372"/>
        <v>8</v>
      </c>
      <c r="P4013" s="13">
        <f t="shared" si="373"/>
        <v>4.75</v>
      </c>
      <c r="Q4013" s="11" t="str">
        <f t="shared" si="374"/>
        <v>theater</v>
      </c>
      <c r="R4013" s="11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2">
        <f t="shared" si="372"/>
        <v>0</v>
      </c>
      <c r="P4014" s="13" t="str">
        <f t="shared" si="373"/>
        <v>n/a</v>
      </c>
      <c r="Q4014" s="11" t="str">
        <f t="shared" si="374"/>
        <v>theater</v>
      </c>
      <c r="R4014" s="11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2">
        <f t="shared" si="372"/>
        <v>1</v>
      </c>
      <c r="P4015" s="13">
        <f t="shared" si="373"/>
        <v>13</v>
      </c>
      <c r="Q4015" s="11" t="str">
        <f t="shared" si="374"/>
        <v>theater</v>
      </c>
      <c r="R4015" s="11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2">
        <f t="shared" si="372"/>
        <v>0</v>
      </c>
      <c r="P4016" s="13" t="str">
        <f t="shared" si="373"/>
        <v>n/a</v>
      </c>
      <c r="Q4016" s="11" t="str">
        <f t="shared" si="374"/>
        <v>theater</v>
      </c>
      <c r="R4016" s="11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2">
        <f t="shared" si="372"/>
        <v>0</v>
      </c>
      <c r="P4017" s="13">
        <f t="shared" si="373"/>
        <v>1</v>
      </c>
      <c r="Q4017" s="11" t="str">
        <f t="shared" si="374"/>
        <v>theater</v>
      </c>
      <c r="R4017" s="11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2">
        <f t="shared" si="372"/>
        <v>14</v>
      </c>
      <c r="P4018" s="13">
        <f t="shared" si="373"/>
        <v>10</v>
      </c>
      <c r="Q4018" s="11" t="str">
        <f t="shared" si="374"/>
        <v>theater</v>
      </c>
      <c r="R4018" s="11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2">
        <f t="shared" si="372"/>
        <v>1</v>
      </c>
      <c r="P4019" s="13">
        <f t="shared" si="373"/>
        <v>52.5</v>
      </c>
      <c r="Q4019" s="11" t="str">
        <f t="shared" si="374"/>
        <v>theater</v>
      </c>
      <c r="R4019" s="11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2">
        <f t="shared" si="372"/>
        <v>9</v>
      </c>
      <c r="P4020" s="13">
        <f t="shared" si="373"/>
        <v>32.5</v>
      </c>
      <c r="Q4020" s="11" t="str">
        <f t="shared" si="374"/>
        <v>theater</v>
      </c>
      <c r="R4020" s="11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2">
        <f t="shared" si="372"/>
        <v>1</v>
      </c>
      <c r="P4021" s="13">
        <f t="shared" si="373"/>
        <v>7.25</v>
      </c>
      <c r="Q4021" s="11" t="str">
        <f t="shared" si="374"/>
        <v>theater</v>
      </c>
      <c r="R4021" s="1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2">
        <f t="shared" si="372"/>
        <v>17</v>
      </c>
      <c r="P4022" s="13">
        <f t="shared" si="373"/>
        <v>33.333333333333336</v>
      </c>
      <c r="Q4022" s="11" t="str">
        <f t="shared" si="374"/>
        <v>theater</v>
      </c>
      <c r="R4022" s="11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2">
        <f t="shared" si="372"/>
        <v>1</v>
      </c>
      <c r="P4023" s="13">
        <f t="shared" si="373"/>
        <v>62.5</v>
      </c>
      <c r="Q4023" s="11" t="str">
        <f t="shared" si="374"/>
        <v>theater</v>
      </c>
      <c r="R4023" s="11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2">
        <f t="shared" si="372"/>
        <v>70</v>
      </c>
      <c r="P4024" s="13">
        <f t="shared" si="373"/>
        <v>63.558375634517766</v>
      </c>
      <c r="Q4024" s="11" t="str">
        <f t="shared" si="374"/>
        <v>theater</v>
      </c>
      <c r="R4024" s="11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2">
        <f t="shared" si="372"/>
        <v>0</v>
      </c>
      <c r="P4025" s="13" t="str">
        <f t="shared" si="373"/>
        <v>n/a</v>
      </c>
      <c r="Q4025" s="11" t="str">
        <f t="shared" si="374"/>
        <v>theater</v>
      </c>
      <c r="R4025" s="11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2">
        <f t="shared" si="372"/>
        <v>1</v>
      </c>
      <c r="P4026" s="13">
        <f t="shared" si="373"/>
        <v>10</v>
      </c>
      <c r="Q4026" s="11" t="str">
        <f t="shared" si="374"/>
        <v>theater</v>
      </c>
      <c r="R4026" s="11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2">
        <f t="shared" si="372"/>
        <v>5</v>
      </c>
      <c r="P4027" s="13">
        <f t="shared" si="373"/>
        <v>62.5</v>
      </c>
      <c r="Q4027" s="11" t="str">
        <f t="shared" si="374"/>
        <v>theater</v>
      </c>
      <c r="R4027" s="11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2">
        <f t="shared" si="372"/>
        <v>0</v>
      </c>
      <c r="P4028" s="13" t="str">
        <f t="shared" si="373"/>
        <v>n/a</v>
      </c>
      <c r="Q4028" s="11" t="str">
        <f t="shared" si="374"/>
        <v>theater</v>
      </c>
      <c r="R4028" s="11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2">
        <f t="shared" si="372"/>
        <v>7</v>
      </c>
      <c r="P4029" s="13">
        <f t="shared" si="373"/>
        <v>30.714285714285715</v>
      </c>
      <c r="Q4029" s="11" t="str">
        <f t="shared" si="374"/>
        <v>theater</v>
      </c>
      <c r="R4029" s="11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2">
        <f t="shared" si="372"/>
        <v>28</v>
      </c>
      <c r="P4030" s="13">
        <f t="shared" si="373"/>
        <v>51</v>
      </c>
      <c r="Q4030" s="11" t="str">
        <f t="shared" si="374"/>
        <v>theater</v>
      </c>
      <c r="R4030" s="11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2">
        <f t="shared" si="372"/>
        <v>0</v>
      </c>
      <c r="P4031" s="13" t="str">
        <f t="shared" si="373"/>
        <v>n/a</v>
      </c>
      <c r="Q4031" s="11" t="str">
        <f t="shared" si="374"/>
        <v>theater</v>
      </c>
      <c r="R4031" s="1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2">
        <f t="shared" si="372"/>
        <v>16</v>
      </c>
      <c r="P4032" s="13">
        <f t="shared" si="373"/>
        <v>66.666666666666671</v>
      </c>
      <c r="Q4032" s="11" t="str">
        <f t="shared" si="374"/>
        <v>theater</v>
      </c>
      <c r="R4032" s="11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2">
        <f t="shared" si="372"/>
        <v>0</v>
      </c>
      <c r="P4033" s="13" t="str">
        <f t="shared" si="373"/>
        <v>n/a</v>
      </c>
      <c r="Q4033" s="11" t="str">
        <f t="shared" si="374"/>
        <v>theater</v>
      </c>
      <c r="R4033" s="11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2">
        <f t="shared" si="372"/>
        <v>7</v>
      </c>
      <c r="P4034" s="13">
        <f t="shared" si="373"/>
        <v>59</v>
      </c>
      <c r="Q4034" s="11" t="str">
        <f t="shared" si="374"/>
        <v>theater</v>
      </c>
      <c r="R4034" s="11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2">
        <f t="shared" ref="O4035:O4098" si="378">ROUND((E:E/D:D)*100,0)</f>
        <v>26</v>
      </c>
      <c r="P4035" s="13">
        <f t="shared" ref="P4035:P4098" si="379">IF(L4035&lt;&gt;0,E4035/L4035,"n/a")</f>
        <v>65.340319148936175</v>
      </c>
      <c r="Q4035" s="11" t="str">
        <f t="shared" ref="Q4035:Q4098" si="380">LEFT(N4035,SEARCH("/",N4035,1)-1)</f>
        <v>theater</v>
      </c>
      <c r="R4035" s="11" t="str">
        <f t="shared" ref="R4035:R4098" si="381">RIGHT(N4035,LEN(N4035)-SEARCH("/",N4035))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2">
        <f t="shared" si="378"/>
        <v>1</v>
      </c>
      <c r="P4036" s="13">
        <f t="shared" si="379"/>
        <v>100</v>
      </c>
      <c r="Q4036" s="11" t="str">
        <f t="shared" si="380"/>
        <v>theater</v>
      </c>
      <c r="R4036" s="11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2">
        <f t="shared" si="378"/>
        <v>37</v>
      </c>
      <c r="P4037" s="13">
        <f t="shared" si="379"/>
        <v>147.4</v>
      </c>
      <c r="Q4037" s="11" t="str">
        <f t="shared" si="380"/>
        <v>theater</v>
      </c>
      <c r="R4037" s="11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2">
        <f t="shared" si="378"/>
        <v>47</v>
      </c>
      <c r="P4038" s="13">
        <f t="shared" si="379"/>
        <v>166.05882352941177</v>
      </c>
      <c r="Q4038" s="11" t="str">
        <f t="shared" si="380"/>
        <v>theater</v>
      </c>
      <c r="R4038" s="11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2">
        <f t="shared" si="378"/>
        <v>11</v>
      </c>
      <c r="P4039" s="13">
        <f t="shared" si="379"/>
        <v>40</v>
      </c>
      <c r="Q4039" s="11" t="str">
        <f t="shared" si="380"/>
        <v>theater</v>
      </c>
      <c r="R4039" s="11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2">
        <f t="shared" si="378"/>
        <v>12</v>
      </c>
      <c r="P4040" s="13">
        <f t="shared" si="379"/>
        <v>75.25</v>
      </c>
      <c r="Q4040" s="11" t="str">
        <f t="shared" si="380"/>
        <v>theater</v>
      </c>
      <c r="R4040" s="11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2">
        <f t="shared" si="378"/>
        <v>60</v>
      </c>
      <c r="P4041" s="13">
        <f t="shared" si="379"/>
        <v>60</v>
      </c>
      <c r="Q4041" s="11" t="str">
        <f t="shared" si="380"/>
        <v>theater</v>
      </c>
      <c r="R4041" s="1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2">
        <f t="shared" si="378"/>
        <v>31</v>
      </c>
      <c r="P4042" s="13">
        <f t="shared" si="379"/>
        <v>1250</v>
      </c>
      <c r="Q4042" s="11" t="str">
        <f t="shared" si="380"/>
        <v>theater</v>
      </c>
      <c r="R4042" s="11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2">
        <f t="shared" si="378"/>
        <v>0</v>
      </c>
      <c r="P4043" s="13">
        <f t="shared" si="379"/>
        <v>10.5</v>
      </c>
      <c r="Q4043" s="11" t="str">
        <f t="shared" si="380"/>
        <v>theater</v>
      </c>
      <c r="R4043" s="11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2">
        <f t="shared" si="378"/>
        <v>0</v>
      </c>
      <c r="P4044" s="13">
        <f t="shared" si="379"/>
        <v>7</v>
      </c>
      <c r="Q4044" s="11" t="str">
        <f t="shared" si="380"/>
        <v>theater</v>
      </c>
      <c r="R4044" s="11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2">
        <f t="shared" si="378"/>
        <v>0</v>
      </c>
      <c r="P4045" s="13" t="str">
        <f t="shared" si="379"/>
        <v>n/a</v>
      </c>
      <c r="Q4045" s="11" t="str">
        <f t="shared" si="380"/>
        <v>theater</v>
      </c>
      <c r="R4045" s="11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2">
        <f t="shared" si="378"/>
        <v>38</v>
      </c>
      <c r="P4046" s="13">
        <f t="shared" si="379"/>
        <v>56.25</v>
      </c>
      <c r="Q4046" s="11" t="str">
        <f t="shared" si="380"/>
        <v>theater</v>
      </c>
      <c r="R4046" s="11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2">
        <f t="shared" si="378"/>
        <v>0</v>
      </c>
      <c r="P4047" s="13">
        <f t="shared" si="379"/>
        <v>1</v>
      </c>
      <c r="Q4047" s="11" t="str">
        <f t="shared" si="380"/>
        <v>theater</v>
      </c>
      <c r="R4047" s="11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2">
        <f t="shared" si="378"/>
        <v>8</v>
      </c>
      <c r="P4048" s="13">
        <f t="shared" si="379"/>
        <v>38.333333333333336</v>
      </c>
      <c r="Q4048" s="11" t="str">
        <f t="shared" si="380"/>
        <v>theater</v>
      </c>
      <c r="R4048" s="11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2">
        <f t="shared" si="378"/>
        <v>2</v>
      </c>
      <c r="P4049" s="13">
        <f t="shared" si="379"/>
        <v>27.5</v>
      </c>
      <c r="Q4049" s="11" t="str">
        <f t="shared" si="380"/>
        <v>theater</v>
      </c>
      <c r="R4049" s="11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2">
        <f t="shared" si="378"/>
        <v>18</v>
      </c>
      <c r="P4050" s="13">
        <f t="shared" si="379"/>
        <v>32.978021978021978</v>
      </c>
      <c r="Q4050" s="11" t="str">
        <f t="shared" si="380"/>
        <v>theater</v>
      </c>
      <c r="R4050" s="11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2">
        <f t="shared" si="378"/>
        <v>0</v>
      </c>
      <c r="P4051" s="13">
        <f t="shared" si="379"/>
        <v>16</v>
      </c>
      <c r="Q4051" s="11" t="str">
        <f t="shared" si="380"/>
        <v>theater</v>
      </c>
      <c r="R4051" s="1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2">
        <f t="shared" si="378"/>
        <v>0</v>
      </c>
      <c r="P4052" s="13">
        <f t="shared" si="379"/>
        <v>1</v>
      </c>
      <c r="Q4052" s="11" t="str">
        <f t="shared" si="380"/>
        <v>theater</v>
      </c>
      <c r="R4052" s="11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2">
        <f t="shared" si="378"/>
        <v>0</v>
      </c>
      <c r="P4053" s="13" t="str">
        <f t="shared" si="379"/>
        <v>n/a</v>
      </c>
      <c r="Q4053" s="11" t="str">
        <f t="shared" si="380"/>
        <v>theater</v>
      </c>
      <c r="R4053" s="11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2">
        <f t="shared" si="378"/>
        <v>38</v>
      </c>
      <c r="P4054" s="13">
        <f t="shared" si="379"/>
        <v>86.615384615384613</v>
      </c>
      <c r="Q4054" s="11" t="str">
        <f t="shared" si="380"/>
        <v>theater</v>
      </c>
      <c r="R4054" s="11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2">
        <f t="shared" si="378"/>
        <v>22</v>
      </c>
      <c r="P4055" s="13">
        <f t="shared" si="379"/>
        <v>55</v>
      </c>
      <c r="Q4055" s="11" t="str">
        <f t="shared" si="380"/>
        <v>theater</v>
      </c>
      <c r="R4055" s="11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2">
        <f t="shared" si="378"/>
        <v>0</v>
      </c>
      <c r="P4056" s="13" t="str">
        <f t="shared" si="379"/>
        <v>n/a</v>
      </c>
      <c r="Q4056" s="11" t="str">
        <f t="shared" si="380"/>
        <v>theater</v>
      </c>
      <c r="R4056" s="11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2">
        <f t="shared" si="378"/>
        <v>18</v>
      </c>
      <c r="P4057" s="13">
        <f t="shared" si="379"/>
        <v>41.952380952380949</v>
      </c>
      <c r="Q4057" s="11" t="str">
        <f t="shared" si="380"/>
        <v>theater</v>
      </c>
      <c r="R4057" s="11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2">
        <f t="shared" si="378"/>
        <v>53</v>
      </c>
      <c r="P4058" s="13">
        <f t="shared" si="379"/>
        <v>88.333333333333329</v>
      </c>
      <c r="Q4058" s="11" t="str">
        <f t="shared" si="380"/>
        <v>theater</v>
      </c>
      <c r="R4058" s="11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2">
        <f t="shared" si="378"/>
        <v>22</v>
      </c>
      <c r="P4059" s="13">
        <f t="shared" si="379"/>
        <v>129.16666666666666</v>
      </c>
      <c r="Q4059" s="11" t="str">
        <f t="shared" si="380"/>
        <v>theater</v>
      </c>
      <c r="R4059" s="11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2">
        <f t="shared" si="378"/>
        <v>3</v>
      </c>
      <c r="P4060" s="13">
        <f t="shared" si="379"/>
        <v>23.75</v>
      </c>
      <c r="Q4060" s="11" t="str">
        <f t="shared" si="380"/>
        <v>theater</v>
      </c>
      <c r="R4060" s="11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2">
        <f t="shared" si="378"/>
        <v>3</v>
      </c>
      <c r="P4061" s="13">
        <f t="shared" si="379"/>
        <v>35.714285714285715</v>
      </c>
      <c r="Q4061" s="11" t="str">
        <f t="shared" si="380"/>
        <v>theater</v>
      </c>
      <c r="R4061" s="1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2">
        <f t="shared" si="378"/>
        <v>3</v>
      </c>
      <c r="P4062" s="13">
        <f t="shared" si="379"/>
        <v>57</v>
      </c>
      <c r="Q4062" s="11" t="str">
        <f t="shared" si="380"/>
        <v>theater</v>
      </c>
      <c r="R4062" s="11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2">
        <f t="shared" si="378"/>
        <v>0</v>
      </c>
      <c r="P4063" s="13" t="str">
        <f t="shared" si="379"/>
        <v>n/a</v>
      </c>
      <c r="Q4063" s="11" t="str">
        <f t="shared" si="380"/>
        <v>theater</v>
      </c>
      <c r="R4063" s="11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2">
        <f t="shared" si="378"/>
        <v>2</v>
      </c>
      <c r="P4064" s="13">
        <f t="shared" si="379"/>
        <v>163.33333333333334</v>
      </c>
      <c r="Q4064" s="11" t="str">
        <f t="shared" si="380"/>
        <v>theater</v>
      </c>
      <c r="R4064" s="11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2">
        <f t="shared" si="378"/>
        <v>1</v>
      </c>
      <c r="P4065" s="13">
        <f t="shared" si="379"/>
        <v>15</v>
      </c>
      <c r="Q4065" s="11" t="str">
        <f t="shared" si="380"/>
        <v>theater</v>
      </c>
      <c r="R4065" s="11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2">
        <f t="shared" si="378"/>
        <v>19</v>
      </c>
      <c r="P4066" s="13">
        <f t="shared" si="379"/>
        <v>64.166666666666671</v>
      </c>
      <c r="Q4066" s="11" t="str">
        <f t="shared" si="380"/>
        <v>theater</v>
      </c>
      <c r="R4066" s="11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2">
        <f t="shared" si="378"/>
        <v>1</v>
      </c>
      <c r="P4067" s="13">
        <f t="shared" si="379"/>
        <v>6.75</v>
      </c>
      <c r="Q4067" s="11" t="str">
        <f t="shared" si="380"/>
        <v>theater</v>
      </c>
      <c r="R4067" s="11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2">
        <f t="shared" si="378"/>
        <v>0</v>
      </c>
      <c r="P4068" s="13">
        <f t="shared" si="379"/>
        <v>25</v>
      </c>
      <c r="Q4068" s="11" t="str">
        <f t="shared" si="380"/>
        <v>theater</v>
      </c>
      <c r="R4068" s="11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2">
        <f t="shared" si="378"/>
        <v>61</v>
      </c>
      <c r="P4069" s="13">
        <f t="shared" si="379"/>
        <v>179.11764705882354</v>
      </c>
      <c r="Q4069" s="11" t="str">
        <f t="shared" si="380"/>
        <v>theater</v>
      </c>
      <c r="R4069" s="11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2">
        <f t="shared" si="378"/>
        <v>1</v>
      </c>
      <c r="P4070" s="13">
        <f t="shared" si="379"/>
        <v>34.950000000000003</v>
      </c>
      <c r="Q4070" s="11" t="str">
        <f t="shared" si="380"/>
        <v>theater</v>
      </c>
      <c r="R4070" s="11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2">
        <f t="shared" si="378"/>
        <v>34</v>
      </c>
      <c r="P4071" s="13">
        <f t="shared" si="379"/>
        <v>33.07692307692308</v>
      </c>
      <c r="Q4071" s="11" t="str">
        <f t="shared" si="380"/>
        <v>theater</v>
      </c>
      <c r="R4071" s="1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2">
        <f t="shared" si="378"/>
        <v>17</v>
      </c>
      <c r="P4072" s="13">
        <f t="shared" si="379"/>
        <v>27.5</v>
      </c>
      <c r="Q4072" s="11" t="str">
        <f t="shared" si="380"/>
        <v>theater</v>
      </c>
      <c r="R4072" s="11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2">
        <f t="shared" si="378"/>
        <v>0</v>
      </c>
      <c r="P4073" s="13" t="str">
        <f t="shared" si="379"/>
        <v>n/a</v>
      </c>
      <c r="Q4073" s="11" t="str">
        <f t="shared" si="380"/>
        <v>theater</v>
      </c>
      <c r="R4073" s="11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2">
        <f t="shared" si="378"/>
        <v>0</v>
      </c>
      <c r="P4074" s="13">
        <f t="shared" si="379"/>
        <v>2</v>
      </c>
      <c r="Q4074" s="11" t="str">
        <f t="shared" si="380"/>
        <v>theater</v>
      </c>
      <c r="R4074" s="11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2">
        <f t="shared" si="378"/>
        <v>1</v>
      </c>
      <c r="P4075" s="13">
        <f t="shared" si="379"/>
        <v>18.5</v>
      </c>
      <c r="Q4075" s="11" t="str">
        <f t="shared" si="380"/>
        <v>theater</v>
      </c>
      <c r="R4075" s="11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2">
        <f t="shared" si="378"/>
        <v>27</v>
      </c>
      <c r="P4076" s="13">
        <f t="shared" si="379"/>
        <v>35</v>
      </c>
      <c r="Q4076" s="11" t="str">
        <f t="shared" si="380"/>
        <v>theater</v>
      </c>
      <c r="R4076" s="11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2">
        <f t="shared" si="378"/>
        <v>29</v>
      </c>
      <c r="P4077" s="13">
        <f t="shared" si="379"/>
        <v>44.307692307692307</v>
      </c>
      <c r="Q4077" s="11" t="str">
        <f t="shared" si="380"/>
        <v>theater</v>
      </c>
      <c r="R4077" s="11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2">
        <f t="shared" si="378"/>
        <v>0</v>
      </c>
      <c r="P4078" s="13" t="str">
        <f t="shared" si="379"/>
        <v>n/a</v>
      </c>
      <c r="Q4078" s="11" t="str">
        <f t="shared" si="380"/>
        <v>theater</v>
      </c>
      <c r="R4078" s="11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2">
        <f t="shared" si="378"/>
        <v>9</v>
      </c>
      <c r="P4079" s="13">
        <f t="shared" si="379"/>
        <v>222.5</v>
      </c>
      <c r="Q4079" s="11" t="str">
        <f t="shared" si="380"/>
        <v>theater</v>
      </c>
      <c r="R4079" s="11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2">
        <f t="shared" si="378"/>
        <v>0</v>
      </c>
      <c r="P4080" s="13" t="str">
        <f t="shared" si="379"/>
        <v>n/a</v>
      </c>
      <c r="Q4080" s="11" t="str">
        <f t="shared" si="380"/>
        <v>theater</v>
      </c>
      <c r="R4080" s="11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2">
        <f t="shared" si="378"/>
        <v>0</v>
      </c>
      <c r="P4081" s="13">
        <f t="shared" si="379"/>
        <v>5</v>
      </c>
      <c r="Q4081" s="11" t="str">
        <f t="shared" si="380"/>
        <v>theater</v>
      </c>
      <c r="R4081" s="1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2">
        <f t="shared" si="378"/>
        <v>0</v>
      </c>
      <c r="P4082" s="13" t="str">
        <f t="shared" si="379"/>
        <v>n/a</v>
      </c>
      <c r="Q4082" s="11" t="str">
        <f t="shared" si="380"/>
        <v>theater</v>
      </c>
      <c r="R4082" s="11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2">
        <f t="shared" si="378"/>
        <v>16</v>
      </c>
      <c r="P4083" s="13">
        <f t="shared" si="379"/>
        <v>29.166666666666668</v>
      </c>
      <c r="Q4083" s="11" t="str">
        <f t="shared" si="380"/>
        <v>theater</v>
      </c>
      <c r="R4083" s="11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2">
        <f t="shared" si="378"/>
        <v>2</v>
      </c>
      <c r="P4084" s="13">
        <f t="shared" si="379"/>
        <v>1.5</v>
      </c>
      <c r="Q4084" s="11" t="str">
        <f t="shared" si="380"/>
        <v>theater</v>
      </c>
      <c r="R4084" s="11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2">
        <f t="shared" si="378"/>
        <v>22</v>
      </c>
      <c r="P4085" s="13">
        <f t="shared" si="379"/>
        <v>126.5</v>
      </c>
      <c r="Q4085" s="11" t="str">
        <f t="shared" si="380"/>
        <v>theater</v>
      </c>
      <c r="R4085" s="11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2">
        <f t="shared" si="378"/>
        <v>0</v>
      </c>
      <c r="P4086" s="13">
        <f t="shared" si="379"/>
        <v>10</v>
      </c>
      <c r="Q4086" s="11" t="str">
        <f t="shared" si="380"/>
        <v>theater</v>
      </c>
      <c r="R4086" s="11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2">
        <f t="shared" si="378"/>
        <v>0</v>
      </c>
      <c r="P4087" s="13">
        <f t="shared" si="379"/>
        <v>10</v>
      </c>
      <c r="Q4087" s="11" t="str">
        <f t="shared" si="380"/>
        <v>theater</v>
      </c>
      <c r="R4087" s="11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2">
        <f t="shared" si="378"/>
        <v>5</v>
      </c>
      <c r="P4088" s="13">
        <f t="shared" si="379"/>
        <v>9.4</v>
      </c>
      <c r="Q4088" s="11" t="str">
        <f t="shared" si="380"/>
        <v>theater</v>
      </c>
      <c r="R4088" s="11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2">
        <f t="shared" si="378"/>
        <v>0</v>
      </c>
      <c r="P4089" s="13" t="str">
        <f t="shared" si="379"/>
        <v>n/a</v>
      </c>
      <c r="Q4089" s="11" t="str">
        <f t="shared" si="380"/>
        <v>theater</v>
      </c>
      <c r="R4089" s="11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2">
        <f t="shared" si="378"/>
        <v>11</v>
      </c>
      <c r="P4090" s="13">
        <f t="shared" si="379"/>
        <v>72</v>
      </c>
      <c r="Q4090" s="11" t="str">
        <f t="shared" si="380"/>
        <v>theater</v>
      </c>
      <c r="R4090" s="11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2">
        <f t="shared" si="378"/>
        <v>5</v>
      </c>
      <c r="P4091" s="13">
        <f t="shared" si="379"/>
        <v>30</v>
      </c>
      <c r="Q4091" s="11" t="str">
        <f t="shared" si="380"/>
        <v>theater</v>
      </c>
      <c r="R4091" s="1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2">
        <f t="shared" si="378"/>
        <v>3</v>
      </c>
      <c r="P4092" s="13">
        <f t="shared" si="379"/>
        <v>10.666666666666666</v>
      </c>
      <c r="Q4092" s="11" t="str">
        <f t="shared" si="380"/>
        <v>theater</v>
      </c>
      <c r="R4092" s="11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2">
        <f t="shared" si="378"/>
        <v>13</v>
      </c>
      <c r="P4093" s="13">
        <f t="shared" si="379"/>
        <v>25.5</v>
      </c>
      <c r="Q4093" s="11" t="str">
        <f t="shared" si="380"/>
        <v>theater</v>
      </c>
      <c r="R4093" s="11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2">
        <f t="shared" si="378"/>
        <v>0</v>
      </c>
      <c r="P4094" s="13">
        <f t="shared" si="379"/>
        <v>20</v>
      </c>
      <c r="Q4094" s="11" t="str">
        <f t="shared" si="380"/>
        <v>theater</v>
      </c>
      <c r="R4094" s="11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2">
        <f t="shared" si="378"/>
        <v>2</v>
      </c>
      <c r="P4095" s="13">
        <f t="shared" si="379"/>
        <v>15</v>
      </c>
      <c r="Q4095" s="11" t="str">
        <f t="shared" si="380"/>
        <v>theater</v>
      </c>
      <c r="R4095" s="11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2">
        <f t="shared" si="378"/>
        <v>37</v>
      </c>
      <c r="P4096" s="13">
        <f t="shared" si="379"/>
        <v>91.25</v>
      </c>
      <c r="Q4096" s="11" t="str">
        <f t="shared" si="380"/>
        <v>theater</v>
      </c>
      <c r="R4096" s="11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2">
        <f t="shared" si="378"/>
        <v>3</v>
      </c>
      <c r="P4097" s="13">
        <f t="shared" si="379"/>
        <v>800</v>
      </c>
      <c r="Q4097" s="11" t="str">
        <f t="shared" si="380"/>
        <v>theater</v>
      </c>
      <c r="R4097" s="11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2">
        <f t="shared" si="378"/>
        <v>11</v>
      </c>
      <c r="P4098" s="13">
        <f t="shared" si="379"/>
        <v>80</v>
      </c>
      <c r="Q4098" s="11" t="str">
        <f t="shared" si="380"/>
        <v>theater</v>
      </c>
      <c r="R4098" s="11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2">
        <f t="shared" ref="O4099:O4115" si="384">ROUND((E:E/D:D)*100,0)</f>
        <v>0</v>
      </c>
      <c r="P4099" s="13" t="str">
        <f t="shared" ref="P4099:P4115" si="385">IF(L4099&lt;&gt;0,E4099/L4099,"n/a")</f>
        <v>n/a</v>
      </c>
      <c r="Q4099" s="11" t="str">
        <f t="shared" ref="Q4099:Q4115" si="386">LEFT(N4099,SEARCH("/",N4099,1)-1)</f>
        <v>theater</v>
      </c>
      <c r="R4099" s="11" t="str">
        <f t="shared" ref="R4099:R4115" si="387">RIGHT(N4099,LEN(N4099)-SEARCH("/",N4099))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2">
        <f t="shared" si="384"/>
        <v>0</v>
      </c>
      <c r="P4100" s="13" t="str">
        <f t="shared" si="385"/>
        <v>n/a</v>
      </c>
      <c r="Q4100" s="11" t="str">
        <f t="shared" si="386"/>
        <v>theater</v>
      </c>
      <c r="R4100" s="11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2">
        <f t="shared" si="384"/>
        <v>1</v>
      </c>
      <c r="P4101" s="13">
        <f t="shared" si="385"/>
        <v>50</v>
      </c>
      <c r="Q4101" s="11" t="str">
        <f t="shared" si="386"/>
        <v>theater</v>
      </c>
      <c r="R4101" s="1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2">
        <f t="shared" si="384"/>
        <v>0</v>
      </c>
      <c r="P4102" s="13" t="str">
        <f t="shared" si="385"/>
        <v>n/a</v>
      </c>
      <c r="Q4102" s="11" t="str">
        <f t="shared" si="386"/>
        <v>theater</v>
      </c>
      <c r="R4102" s="11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2">
        <f t="shared" si="384"/>
        <v>0</v>
      </c>
      <c r="P4103" s="13" t="str">
        <f t="shared" si="385"/>
        <v>n/a</v>
      </c>
      <c r="Q4103" s="11" t="str">
        <f t="shared" si="386"/>
        <v>theater</v>
      </c>
      <c r="R4103" s="11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2">
        <f t="shared" si="384"/>
        <v>27</v>
      </c>
      <c r="P4104" s="13">
        <f t="shared" si="385"/>
        <v>22.833333333333332</v>
      </c>
      <c r="Q4104" s="11" t="str">
        <f t="shared" si="386"/>
        <v>theater</v>
      </c>
      <c r="R4104" s="11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2">
        <f t="shared" si="384"/>
        <v>10</v>
      </c>
      <c r="P4105" s="13">
        <f t="shared" si="385"/>
        <v>16.666666666666668</v>
      </c>
      <c r="Q4105" s="11" t="str">
        <f t="shared" si="386"/>
        <v>theater</v>
      </c>
      <c r="R4105" s="11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2">
        <f t="shared" si="384"/>
        <v>21</v>
      </c>
      <c r="P4106" s="13">
        <f t="shared" si="385"/>
        <v>45.785714285714285</v>
      </c>
      <c r="Q4106" s="11" t="str">
        <f t="shared" si="386"/>
        <v>theater</v>
      </c>
      <c r="R4106" s="11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2">
        <f t="shared" si="384"/>
        <v>7</v>
      </c>
      <c r="P4107" s="13">
        <f t="shared" si="385"/>
        <v>383.33333333333331</v>
      </c>
      <c r="Q4107" s="11" t="str">
        <f t="shared" si="386"/>
        <v>theater</v>
      </c>
      <c r="R4107" s="11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2">
        <f t="shared" si="384"/>
        <v>71</v>
      </c>
      <c r="P4108" s="13">
        <f t="shared" si="385"/>
        <v>106.96969696969697</v>
      </c>
      <c r="Q4108" s="11" t="str">
        <f t="shared" si="386"/>
        <v>theater</v>
      </c>
      <c r="R4108" s="11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2">
        <f t="shared" si="384"/>
        <v>2</v>
      </c>
      <c r="P4109" s="13">
        <f t="shared" si="385"/>
        <v>10.25</v>
      </c>
      <c r="Q4109" s="11" t="str">
        <f t="shared" si="386"/>
        <v>theater</v>
      </c>
      <c r="R4109" s="11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2">
        <f t="shared" si="384"/>
        <v>2</v>
      </c>
      <c r="P4110" s="13">
        <f t="shared" si="385"/>
        <v>59</v>
      </c>
      <c r="Q4110" s="11" t="str">
        <f t="shared" si="386"/>
        <v>theater</v>
      </c>
      <c r="R4110" s="11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2">
        <f t="shared" si="384"/>
        <v>0</v>
      </c>
      <c r="P4111" s="13" t="str">
        <f t="shared" si="385"/>
        <v>n/a</v>
      </c>
      <c r="Q4111" s="11" t="str">
        <f t="shared" si="386"/>
        <v>theater</v>
      </c>
      <c r="R4111" s="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2">
        <f t="shared" si="384"/>
        <v>29</v>
      </c>
      <c r="P4112" s="13">
        <f t="shared" si="385"/>
        <v>14.333333333333334</v>
      </c>
      <c r="Q4112" s="11" t="str">
        <f t="shared" si="386"/>
        <v>theater</v>
      </c>
      <c r="R4112" s="11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2">
        <f t="shared" si="384"/>
        <v>3</v>
      </c>
      <c r="P4113" s="13">
        <f t="shared" si="385"/>
        <v>15.666666666666666</v>
      </c>
      <c r="Q4113" s="11" t="str">
        <f t="shared" si="386"/>
        <v>theater</v>
      </c>
      <c r="R4113" s="11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2">
        <f t="shared" si="384"/>
        <v>0</v>
      </c>
      <c r="P4114" s="13">
        <f t="shared" si="385"/>
        <v>1</v>
      </c>
      <c r="Q4114" s="11" t="str">
        <f t="shared" si="386"/>
        <v>theater</v>
      </c>
      <c r="R4114" s="11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2">
        <f t="shared" si="384"/>
        <v>0</v>
      </c>
      <c r="P4115" s="13">
        <f t="shared" si="385"/>
        <v>1</v>
      </c>
      <c r="Q4115" s="11" t="str">
        <f t="shared" si="386"/>
        <v>theater</v>
      </c>
      <c r="R4115" s="11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41" priority="4" operator="containsText" text="live">
      <formula>NOT(ISERROR(SEARCH("live",F1)))</formula>
    </cfRule>
    <cfRule type="containsText" dxfId="40" priority="5" operator="containsText" text="failed">
      <formula>NOT(ISERROR(SEARCH("failed",F1)))</formula>
    </cfRule>
    <cfRule type="containsText" dxfId="39" priority="6" operator="containsText" text="canceled">
      <formula>NOT(ISERROR(SEARCH("canceled",F1)))</formula>
    </cfRule>
    <cfRule type="containsText" dxfId="38" priority="8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F8630-E759-4750-8806-067397DE5ACE}">
  <sheetPr codeName="Sheet2"/>
  <dimension ref="A1:F14"/>
  <sheetViews>
    <sheetView workbookViewId="0">
      <selection activeCell="B22" sqref="B22"/>
    </sheetView>
  </sheetViews>
  <sheetFormatPr defaultRowHeight="14.4" x14ac:dyDescent="0.3"/>
  <cols>
    <col min="1" max="1" width="12.88671875" bestFit="1" customWidth="1"/>
    <col min="2" max="2" width="12.6640625" style="6" customWidth="1"/>
    <col min="3" max="3" width="5.6640625" style="6" customWidth="1"/>
    <col min="4" max="4" width="8.44140625" style="6" bestFit="1" customWidth="1"/>
    <col min="5" max="5" width="4.109375" style="6" customWidth="1"/>
    <col min="6" max="6" width="10.77734375" style="6" bestFit="1" customWidth="1"/>
  </cols>
  <sheetData>
    <row r="1" spans="1:6" x14ac:dyDescent="0.3">
      <c r="A1" s="9" t="s">
        <v>8223</v>
      </c>
      <c r="B1" s="6" t="s">
        <v>8329</v>
      </c>
    </row>
    <row r="3" spans="1:6" x14ac:dyDescent="0.3">
      <c r="A3" s="9" t="s">
        <v>8318</v>
      </c>
      <c r="B3" s="26" t="s">
        <v>8328</v>
      </c>
    </row>
    <row r="4" spans="1:6" x14ac:dyDescent="0.3">
      <c r="A4" s="9" t="s">
        <v>8319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8327</v>
      </c>
    </row>
    <row r="5" spans="1:6" x14ac:dyDescent="0.3">
      <c r="A5" s="10" t="s">
        <v>8310</v>
      </c>
      <c r="B5" s="25">
        <v>300</v>
      </c>
      <c r="C5" s="25">
        <v>180</v>
      </c>
      <c r="D5" s="25">
        <v>40</v>
      </c>
      <c r="E5" s="25"/>
      <c r="F5" s="25">
        <v>520</v>
      </c>
    </row>
    <row r="6" spans="1:6" x14ac:dyDescent="0.3">
      <c r="A6" s="10" t="s">
        <v>8320</v>
      </c>
      <c r="B6" s="25">
        <v>34</v>
      </c>
      <c r="C6" s="25">
        <v>140</v>
      </c>
      <c r="D6" s="25">
        <v>20</v>
      </c>
      <c r="E6" s="25">
        <v>6</v>
      </c>
      <c r="F6" s="25">
        <v>200</v>
      </c>
    </row>
    <row r="7" spans="1:6" x14ac:dyDescent="0.3">
      <c r="A7" s="10" t="s">
        <v>8317</v>
      </c>
      <c r="B7" s="25">
        <v>80</v>
      </c>
      <c r="C7" s="25">
        <v>140</v>
      </c>
      <c r="D7" s="25"/>
      <c r="E7" s="25"/>
      <c r="F7" s="25">
        <v>220</v>
      </c>
    </row>
    <row r="8" spans="1:6" x14ac:dyDescent="0.3">
      <c r="A8" s="10" t="s">
        <v>8321</v>
      </c>
      <c r="B8" s="25"/>
      <c r="C8" s="25"/>
      <c r="D8" s="25">
        <v>24</v>
      </c>
      <c r="E8" s="25"/>
      <c r="F8" s="25">
        <v>24</v>
      </c>
    </row>
    <row r="9" spans="1:6" x14ac:dyDescent="0.3">
      <c r="A9" s="10" t="s">
        <v>8322</v>
      </c>
      <c r="B9" s="25">
        <v>540</v>
      </c>
      <c r="C9" s="25">
        <v>120</v>
      </c>
      <c r="D9" s="25">
        <v>20</v>
      </c>
      <c r="E9" s="25">
        <v>20</v>
      </c>
      <c r="F9" s="25">
        <v>700</v>
      </c>
    </row>
    <row r="10" spans="1:6" x14ac:dyDescent="0.3">
      <c r="A10" s="10" t="s">
        <v>8323</v>
      </c>
      <c r="B10" s="25">
        <v>103</v>
      </c>
      <c r="C10" s="25">
        <v>117</v>
      </c>
      <c r="D10" s="25"/>
      <c r="E10" s="25"/>
      <c r="F10" s="25">
        <v>220</v>
      </c>
    </row>
    <row r="11" spans="1:6" x14ac:dyDescent="0.3">
      <c r="A11" s="10" t="s">
        <v>8324</v>
      </c>
      <c r="B11" s="25">
        <v>80</v>
      </c>
      <c r="C11" s="25">
        <v>127</v>
      </c>
      <c r="D11" s="25">
        <v>30</v>
      </c>
      <c r="E11" s="25"/>
      <c r="F11" s="25">
        <v>237</v>
      </c>
    </row>
    <row r="12" spans="1:6" x14ac:dyDescent="0.3">
      <c r="A12" s="10" t="s">
        <v>8325</v>
      </c>
      <c r="B12" s="25">
        <v>209</v>
      </c>
      <c r="C12" s="25">
        <v>213</v>
      </c>
      <c r="D12" s="25">
        <v>178</v>
      </c>
      <c r="E12" s="25"/>
      <c r="F12" s="25">
        <v>600</v>
      </c>
    </row>
    <row r="13" spans="1:6" x14ac:dyDescent="0.3">
      <c r="A13" s="10" t="s">
        <v>8326</v>
      </c>
      <c r="B13" s="25">
        <v>839</v>
      </c>
      <c r="C13" s="25">
        <v>493</v>
      </c>
      <c r="D13" s="25">
        <v>37</v>
      </c>
      <c r="E13" s="25">
        <v>24</v>
      </c>
      <c r="F13" s="25">
        <v>1393</v>
      </c>
    </row>
    <row r="14" spans="1:6" x14ac:dyDescent="0.3">
      <c r="A14" s="10" t="s">
        <v>8327</v>
      </c>
      <c r="B14" s="25">
        <v>2185</v>
      </c>
      <c r="C14" s="25">
        <v>1530</v>
      </c>
      <c r="D14" s="25">
        <v>349</v>
      </c>
      <c r="E14" s="25">
        <v>50</v>
      </c>
      <c r="F14" s="2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59F13-A4E2-4D6F-967E-D1B2E9B296BD}">
  <sheetPr codeName="Sheet3"/>
  <dimension ref="A1:F47"/>
  <sheetViews>
    <sheetView zoomScale="95" zoomScaleNormal="95" workbookViewId="0">
      <selection activeCell="Q2" sqref="Q2"/>
    </sheetView>
  </sheetViews>
  <sheetFormatPr defaultRowHeight="14.4" x14ac:dyDescent="0.3"/>
  <cols>
    <col min="1" max="1" width="18.21875" bestFit="1" customWidth="1"/>
    <col min="2" max="2" width="13.6640625" style="6" customWidth="1"/>
    <col min="3" max="3" width="7.109375" style="6" customWidth="1"/>
    <col min="4" max="4" width="8.44140625" style="6" bestFit="1" customWidth="1"/>
    <col min="5" max="5" width="5.44140625" style="6" customWidth="1"/>
    <col min="6" max="6" width="11" style="6" bestFit="1" customWidth="1"/>
  </cols>
  <sheetData>
    <row r="1" spans="1:6" x14ac:dyDescent="0.3">
      <c r="A1" s="9" t="s">
        <v>8223</v>
      </c>
      <c r="B1" s="6" t="s">
        <v>8329</v>
      </c>
    </row>
    <row r="2" spans="1:6" x14ac:dyDescent="0.3">
      <c r="A2" s="9" t="s">
        <v>8308</v>
      </c>
      <c r="B2" s="6" t="s">
        <v>8329</v>
      </c>
    </row>
    <row r="4" spans="1:6" x14ac:dyDescent="0.3">
      <c r="A4" s="9" t="s">
        <v>8318</v>
      </c>
      <c r="B4" s="26" t="s">
        <v>8328</v>
      </c>
    </row>
    <row r="5" spans="1:6" x14ac:dyDescent="0.3">
      <c r="A5" s="9" t="s">
        <v>8319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8327</v>
      </c>
    </row>
    <row r="6" spans="1:6" x14ac:dyDescent="0.3">
      <c r="A6" s="10" t="s">
        <v>8316</v>
      </c>
      <c r="B6" s="25"/>
      <c r="C6" s="25">
        <v>100</v>
      </c>
      <c r="D6" s="25"/>
      <c r="E6" s="25"/>
      <c r="F6" s="25">
        <v>100</v>
      </c>
    </row>
    <row r="7" spans="1:6" x14ac:dyDescent="0.3">
      <c r="A7" s="10" t="s">
        <v>8330</v>
      </c>
      <c r="B7" s="25"/>
      <c r="C7" s="25"/>
      <c r="D7" s="25">
        <v>20</v>
      </c>
      <c r="E7" s="25"/>
      <c r="F7" s="25">
        <v>20</v>
      </c>
    </row>
    <row r="8" spans="1:6" x14ac:dyDescent="0.3">
      <c r="A8" s="10" t="s">
        <v>8331</v>
      </c>
      <c r="B8" s="25"/>
      <c r="C8" s="25"/>
      <c r="D8" s="25">
        <v>24</v>
      </c>
      <c r="E8" s="25"/>
      <c r="F8" s="25">
        <v>24</v>
      </c>
    </row>
    <row r="9" spans="1:6" x14ac:dyDescent="0.3">
      <c r="A9" s="10" t="s">
        <v>8332</v>
      </c>
      <c r="B9" s="25"/>
      <c r="C9" s="25">
        <v>40</v>
      </c>
      <c r="D9" s="25"/>
      <c r="E9" s="25"/>
      <c r="F9" s="25">
        <v>40</v>
      </c>
    </row>
    <row r="10" spans="1:6" x14ac:dyDescent="0.3">
      <c r="A10" s="10" t="s">
        <v>8333</v>
      </c>
      <c r="B10" s="25">
        <v>40</v>
      </c>
      <c r="C10" s="25"/>
      <c r="D10" s="25"/>
      <c r="E10" s="25"/>
      <c r="F10" s="25">
        <v>40</v>
      </c>
    </row>
    <row r="11" spans="1:6" x14ac:dyDescent="0.3">
      <c r="A11" s="10" t="s">
        <v>8315</v>
      </c>
      <c r="B11" s="25">
        <v>180</v>
      </c>
      <c r="C11" s="25"/>
      <c r="D11" s="25"/>
      <c r="E11" s="25"/>
      <c r="F11" s="25">
        <v>180</v>
      </c>
    </row>
    <row r="12" spans="1:6" x14ac:dyDescent="0.3">
      <c r="A12" s="10" t="s">
        <v>8314</v>
      </c>
      <c r="B12" s="25"/>
      <c r="C12" s="25">
        <v>80</v>
      </c>
      <c r="D12" s="25"/>
      <c r="E12" s="25"/>
      <c r="F12" s="25">
        <v>80</v>
      </c>
    </row>
    <row r="13" spans="1:6" x14ac:dyDescent="0.3">
      <c r="A13" s="10" t="s">
        <v>8334</v>
      </c>
      <c r="B13" s="25">
        <v>40</v>
      </c>
      <c r="C13" s="25"/>
      <c r="D13" s="25"/>
      <c r="E13" s="25"/>
      <c r="F13" s="25">
        <v>40</v>
      </c>
    </row>
    <row r="14" spans="1:6" x14ac:dyDescent="0.3">
      <c r="A14" s="10" t="s">
        <v>8335</v>
      </c>
      <c r="B14" s="25"/>
      <c r="C14" s="25">
        <v>40</v>
      </c>
      <c r="D14" s="25"/>
      <c r="E14" s="25">
        <v>20</v>
      </c>
      <c r="F14" s="25">
        <v>60</v>
      </c>
    </row>
    <row r="15" spans="1:6" x14ac:dyDescent="0.3">
      <c r="A15" s="10" t="s">
        <v>8336</v>
      </c>
      <c r="B15" s="25"/>
      <c r="C15" s="25">
        <v>40</v>
      </c>
      <c r="D15" s="25"/>
      <c r="E15" s="25"/>
      <c r="F15" s="25">
        <v>40</v>
      </c>
    </row>
    <row r="16" spans="1:6" x14ac:dyDescent="0.3">
      <c r="A16" s="10" t="s">
        <v>8337</v>
      </c>
      <c r="B16" s="25"/>
      <c r="C16" s="25">
        <v>120</v>
      </c>
      <c r="D16" s="25">
        <v>20</v>
      </c>
      <c r="E16" s="25"/>
      <c r="F16" s="25">
        <v>140</v>
      </c>
    </row>
    <row r="17" spans="1:6" x14ac:dyDescent="0.3">
      <c r="A17" s="10" t="s">
        <v>8338</v>
      </c>
      <c r="B17" s="25"/>
      <c r="C17" s="25">
        <v>20</v>
      </c>
      <c r="D17" s="25"/>
      <c r="E17" s="25"/>
      <c r="F17" s="25">
        <v>20</v>
      </c>
    </row>
    <row r="18" spans="1:6" x14ac:dyDescent="0.3">
      <c r="A18" s="10" t="s">
        <v>8339</v>
      </c>
      <c r="B18" s="25">
        <v>140</v>
      </c>
      <c r="C18" s="25"/>
      <c r="D18" s="25"/>
      <c r="E18" s="25"/>
      <c r="F18" s="25">
        <v>140</v>
      </c>
    </row>
    <row r="19" spans="1:6" x14ac:dyDescent="0.3">
      <c r="A19" s="10" t="s">
        <v>8340</v>
      </c>
      <c r="B19" s="25">
        <v>140</v>
      </c>
      <c r="C19" s="25">
        <v>20</v>
      </c>
      <c r="D19" s="25"/>
      <c r="E19" s="25"/>
      <c r="F19" s="25">
        <v>160</v>
      </c>
    </row>
    <row r="20" spans="1:6" x14ac:dyDescent="0.3">
      <c r="A20" s="10" t="s">
        <v>8341</v>
      </c>
      <c r="B20" s="25"/>
      <c r="C20" s="25">
        <v>60</v>
      </c>
      <c r="D20" s="25"/>
      <c r="E20" s="25"/>
      <c r="F20" s="25">
        <v>60</v>
      </c>
    </row>
    <row r="21" spans="1:6" x14ac:dyDescent="0.3">
      <c r="A21" s="10" t="s">
        <v>8342</v>
      </c>
      <c r="B21" s="25">
        <v>9</v>
      </c>
      <c r="C21" s="25">
        <v>11</v>
      </c>
      <c r="D21" s="25"/>
      <c r="E21" s="25"/>
      <c r="F21" s="25">
        <v>20</v>
      </c>
    </row>
    <row r="22" spans="1:6" x14ac:dyDescent="0.3">
      <c r="A22" s="10" t="s">
        <v>8343</v>
      </c>
      <c r="B22" s="25">
        <v>20</v>
      </c>
      <c r="C22" s="25"/>
      <c r="D22" s="25"/>
      <c r="E22" s="25"/>
      <c r="F22" s="25">
        <v>20</v>
      </c>
    </row>
    <row r="23" spans="1:6" x14ac:dyDescent="0.3">
      <c r="A23" s="10" t="s">
        <v>8344</v>
      </c>
      <c r="B23" s="25"/>
      <c r="C23" s="25">
        <v>40</v>
      </c>
      <c r="D23" s="25"/>
      <c r="E23" s="25"/>
      <c r="F23" s="25">
        <v>40</v>
      </c>
    </row>
    <row r="24" spans="1:6" x14ac:dyDescent="0.3">
      <c r="A24" s="10" t="s">
        <v>8345</v>
      </c>
      <c r="B24" s="25">
        <v>60</v>
      </c>
      <c r="C24" s="25">
        <v>60</v>
      </c>
      <c r="D24" s="25">
        <v>20</v>
      </c>
      <c r="E24" s="25"/>
      <c r="F24" s="25">
        <v>140</v>
      </c>
    </row>
    <row r="25" spans="1:6" x14ac:dyDescent="0.3">
      <c r="A25" s="10" t="s">
        <v>8346</v>
      </c>
      <c r="B25" s="25"/>
      <c r="C25" s="25">
        <v>20</v>
      </c>
      <c r="D25" s="25"/>
      <c r="E25" s="25"/>
      <c r="F25" s="25">
        <v>20</v>
      </c>
    </row>
    <row r="26" spans="1:6" x14ac:dyDescent="0.3">
      <c r="A26" s="10" t="s">
        <v>8347</v>
      </c>
      <c r="B26" s="25">
        <v>60</v>
      </c>
      <c r="C26" s="25"/>
      <c r="D26" s="25"/>
      <c r="E26" s="25"/>
      <c r="F26" s="25">
        <v>60</v>
      </c>
    </row>
    <row r="27" spans="1:6" x14ac:dyDescent="0.3">
      <c r="A27" s="10" t="s">
        <v>8348</v>
      </c>
      <c r="B27" s="25"/>
      <c r="C27" s="25">
        <v>20</v>
      </c>
      <c r="D27" s="25"/>
      <c r="E27" s="25"/>
      <c r="F27" s="25">
        <v>20</v>
      </c>
    </row>
    <row r="28" spans="1:6" x14ac:dyDescent="0.3">
      <c r="A28" s="10" t="s">
        <v>8349</v>
      </c>
      <c r="B28" s="25">
        <v>103</v>
      </c>
      <c r="C28" s="25">
        <v>57</v>
      </c>
      <c r="D28" s="25"/>
      <c r="E28" s="25"/>
      <c r="F28" s="25">
        <v>160</v>
      </c>
    </row>
    <row r="29" spans="1:6" x14ac:dyDescent="0.3">
      <c r="A29" s="10" t="s">
        <v>8350</v>
      </c>
      <c r="B29" s="25"/>
      <c r="C29" s="25">
        <v>20</v>
      </c>
      <c r="D29" s="25"/>
      <c r="E29" s="25"/>
      <c r="F29" s="25">
        <v>20</v>
      </c>
    </row>
    <row r="30" spans="1:6" x14ac:dyDescent="0.3">
      <c r="A30" s="10" t="s">
        <v>8351</v>
      </c>
      <c r="B30" s="25">
        <v>694</v>
      </c>
      <c r="C30" s="25">
        <v>353</v>
      </c>
      <c r="D30" s="25"/>
      <c r="E30" s="25">
        <v>19</v>
      </c>
      <c r="F30" s="25">
        <v>1066</v>
      </c>
    </row>
    <row r="31" spans="1:6" x14ac:dyDescent="0.3">
      <c r="A31" s="10" t="s">
        <v>8352</v>
      </c>
      <c r="B31" s="25">
        <v>40</v>
      </c>
      <c r="C31" s="25"/>
      <c r="D31" s="25"/>
      <c r="E31" s="25"/>
      <c r="F31" s="25">
        <v>40</v>
      </c>
    </row>
    <row r="32" spans="1:6" x14ac:dyDescent="0.3">
      <c r="A32" s="10" t="s">
        <v>8353</v>
      </c>
      <c r="B32" s="25">
        <v>20</v>
      </c>
      <c r="C32" s="25"/>
      <c r="D32" s="25"/>
      <c r="E32" s="25"/>
      <c r="F32" s="25">
        <v>20</v>
      </c>
    </row>
    <row r="33" spans="1:6" x14ac:dyDescent="0.3">
      <c r="A33" s="10" t="s">
        <v>8354</v>
      </c>
      <c r="B33" s="25"/>
      <c r="C33" s="25">
        <v>20</v>
      </c>
      <c r="D33" s="25"/>
      <c r="E33" s="25"/>
      <c r="F33" s="25">
        <v>20</v>
      </c>
    </row>
    <row r="34" spans="1:6" x14ac:dyDescent="0.3">
      <c r="A34" s="10" t="s">
        <v>8355</v>
      </c>
      <c r="B34" s="25">
        <v>260</v>
      </c>
      <c r="C34" s="25"/>
      <c r="D34" s="25"/>
      <c r="E34" s="25"/>
      <c r="F34" s="25">
        <v>260</v>
      </c>
    </row>
    <row r="35" spans="1:6" x14ac:dyDescent="0.3">
      <c r="A35" s="10" t="s">
        <v>8313</v>
      </c>
      <c r="B35" s="25"/>
      <c r="C35" s="25"/>
      <c r="D35" s="25">
        <v>40</v>
      </c>
      <c r="E35" s="25"/>
      <c r="F35" s="25">
        <v>40</v>
      </c>
    </row>
    <row r="36" spans="1:6" x14ac:dyDescent="0.3">
      <c r="A36" s="10" t="s">
        <v>8312</v>
      </c>
      <c r="B36" s="25">
        <v>60</v>
      </c>
      <c r="C36" s="25"/>
      <c r="D36" s="25"/>
      <c r="E36" s="25"/>
      <c r="F36" s="25">
        <v>60</v>
      </c>
    </row>
    <row r="37" spans="1:6" x14ac:dyDescent="0.3">
      <c r="A37" s="10" t="s">
        <v>8356</v>
      </c>
      <c r="B37" s="25">
        <v>34</v>
      </c>
      <c r="C37" s="25"/>
      <c r="D37" s="25"/>
      <c r="E37" s="25">
        <v>6</v>
      </c>
      <c r="F37" s="25">
        <v>40</v>
      </c>
    </row>
    <row r="38" spans="1:6" x14ac:dyDescent="0.3">
      <c r="A38" s="10" t="s">
        <v>8357</v>
      </c>
      <c r="B38" s="25">
        <v>40</v>
      </c>
      <c r="C38" s="25">
        <v>2</v>
      </c>
      <c r="D38" s="25">
        <v>18</v>
      </c>
      <c r="E38" s="25"/>
      <c r="F38" s="25">
        <v>60</v>
      </c>
    </row>
    <row r="39" spans="1:6" x14ac:dyDescent="0.3">
      <c r="A39" s="10" t="s">
        <v>8358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</row>
    <row r="40" spans="1:6" x14ac:dyDescent="0.3">
      <c r="A40" s="10" t="s">
        <v>8359</v>
      </c>
      <c r="B40" s="25">
        <v>80</v>
      </c>
      <c r="C40" s="25"/>
      <c r="D40" s="25"/>
      <c r="E40" s="25"/>
      <c r="F40" s="25">
        <v>80</v>
      </c>
    </row>
    <row r="41" spans="1:6" x14ac:dyDescent="0.3">
      <c r="A41" s="10" t="s">
        <v>8311</v>
      </c>
      <c r="B41" s="25">
        <v>60</v>
      </c>
      <c r="C41" s="25"/>
      <c r="D41" s="25"/>
      <c r="E41" s="25"/>
      <c r="F41" s="25">
        <v>60</v>
      </c>
    </row>
    <row r="42" spans="1:6" x14ac:dyDescent="0.3">
      <c r="A42" s="10" t="s">
        <v>8360</v>
      </c>
      <c r="B42" s="25"/>
      <c r="C42" s="25">
        <v>47</v>
      </c>
      <c r="D42" s="25">
        <v>10</v>
      </c>
      <c r="E42" s="25"/>
      <c r="F42" s="25">
        <v>57</v>
      </c>
    </row>
    <row r="43" spans="1:6" x14ac:dyDescent="0.3">
      <c r="A43" s="10" t="s">
        <v>8361</v>
      </c>
      <c r="B43" s="25"/>
      <c r="C43" s="25">
        <v>100</v>
      </c>
      <c r="D43" s="25"/>
      <c r="E43" s="25"/>
      <c r="F43" s="25">
        <v>100</v>
      </c>
    </row>
    <row r="44" spans="1:6" x14ac:dyDescent="0.3">
      <c r="A44" s="10" t="s">
        <v>8362</v>
      </c>
      <c r="B44" s="25">
        <v>20</v>
      </c>
      <c r="C44" s="25">
        <v>120</v>
      </c>
      <c r="D44" s="25">
        <v>60</v>
      </c>
      <c r="E44" s="25"/>
      <c r="F44" s="25">
        <v>200</v>
      </c>
    </row>
    <row r="45" spans="1:6" x14ac:dyDescent="0.3">
      <c r="A45" s="10" t="s">
        <v>8363</v>
      </c>
      <c r="B45" s="25"/>
      <c r="C45" s="25">
        <v>60</v>
      </c>
      <c r="D45" s="25">
        <v>100</v>
      </c>
      <c r="E45" s="25"/>
      <c r="F45" s="25">
        <v>160</v>
      </c>
    </row>
    <row r="46" spans="1:6" x14ac:dyDescent="0.3">
      <c r="A46" s="10" t="s">
        <v>8364</v>
      </c>
      <c r="B46" s="25"/>
      <c r="C46" s="25"/>
      <c r="D46" s="25">
        <v>20</v>
      </c>
      <c r="E46" s="25"/>
      <c r="F46" s="25">
        <v>20</v>
      </c>
    </row>
    <row r="47" spans="1:6" x14ac:dyDescent="0.3">
      <c r="A47" s="10" t="s">
        <v>8327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08A8-56FC-4D15-A0DC-AD4192AF7610}">
  <sheetPr codeName="Sheet4"/>
  <dimension ref="A1:E18"/>
  <sheetViews>
    <sheetView zoomScale="83" zoomScaleNormal="83" workbookViewId="0">
      <selection activeCell="H30" sqref="H3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7.21875" customWidth="1"/>
    <col min="4" max="4" width="10.44140625" customWidth="1"/>
    <col min="5" max="6" width="10.77734375" bestFit="1" customWidth="1"/>
  </cols>
  <sheetData>
    <row r="1" spans="1:5" x14ac:dyDescent="0.3">
      <c r="A1" s="9" t="s">
        <v>8308</v>
      </c>
      <c r="B1" t="s">
        <v>8329</v>
      </c>
    </row>
    <row r="2" spans="1:5" x14ac:dyDescent="0.3">
      <c r="A2" s="9" t="s">
        <v>8379</v>
      </c>
      <c r="B2" t="s">
        <v>8329</v>
      </c>
    </row>
    <row r="4" spans="1:5" x14ac:dyDescent="0.3">
      <c r="A4" s="9" t="s">
        <v>8318</v>
      </c>
      <c r="B4" s="9" t="s">
        <v>8328</v>
      </c>
    </row>
    <row r="5" spans="1:5" x14ac:dyDescent="0.3">
      <c r="A5" s="9" t="s">
        <v>8319</v>
      </c>
      <c r="B5" s="10" t="s">
        <v>8219</v>
      </c>
      <c r="C5" s="10" t="s">
        <v>8221</v>
      </c>
      <c r="D5" s="10" t="s">
        <v>8220</v>
      </c>
      <c r="E5" s="10" t="s">
        <v>8327</v>
      </c>
    </row>
    <row r="6" spans="1:5" x14ac:dyDescent="0.3">
      <c r="A6" s="16" t="s">
        <v>8373</v>
      </c>
      <c r="B6" s="25">
        <v>182</v>
      </c>
      <c r="C6" s="25">
        <v>149</v>
      </c>
      <c r="D6" s="25">
        <v>34</v>
      </c>
      <c r="E6" s="25">
        <v>365</v>
      </c>
    </row>
    <row r="7" spans="1:5" x14ac:dyDescent="0.3">
      <c r="A7" s="16" t="s">
        <v>8374</v>
      </c>
      <c r="B7" s="25">
        <v>202</v>
      </c>
      <c r="C7" s="25">
        <v>106</v>
      </c>
      <c r="D7" s="25">
        <v>27</v>
      </c>
      <c r="E7" s="25">
        <v>335</v>
      </c>
    </row>
    <row r="8" spans="1:5" x14ac:dyDescent="0.3">
      <c r="A8" s="16" t="s">
        <v>8375</v>
      </c>
      <c r="B8" s="25">
        <v>180</v>
      </c>
      <c r="C8" s="25">
        <v>108</v>
      </c>
      <c r="D8" s="25">
        <v>28</v>
      </c>
      <c r="E8" s="25">
        <v>316</v>
      </c>
    </row>
    <row r="9" spans="1:5" x14ac:dyDescent="0.3">
      <c r="A9" s="16" t="s">
        <v>8376</v>
      </c>
      <c r="B9" s="25">
        <v>192</v>
      </c>
      <c r="C9" s="25">
        <v>102</v>
      </c>
      <c r="D9" s="25">
        <v>27</v>
      </c>
      <c r="E9" s="25">
        <v>321</v>
      </c>
    </row>
    <row r="10" spans="1:5" x14ac:dyDescent="0.3">
      <c r="A10" s="16" t="s">
        <v>8367</v>
      </c>
      <c r="B10" s="25">
        <v>234</v>
      </c>
      <c r="C10" s="25">
        <v>126</v>
      </c>
      <c r="D10" s="25">
        <v>26</v>
      </c>
      <c r="E10" s="25">
        <v>386</v>
      </c>
    </row>
    <row r="11" spans="1:5" x14ac:dyDescent="0.3">
      <c r="A11" s="16" t="s">
        <v>8377</v>
      </c>
      <c r="B11" s="25">
        <v>211</v>
      </c>
      <c r="C11" s="25">
        <v>147</v>
      </c>
      <c r="D11" s="25">
        <v>27</v>
      </c>
      <c r="E11" s="25">
        <v>385</v>
      </c>
    </row>
    <row r="12" spans="1:5" x14ac:dyDescent="0.3">
      <c r="A12" s="16" t="s">
        <v>8368</v>
      </c>
      <c r="B12" s="25">
        <v>194</v>
      </c>
      <c r="C12" s="25">
        <v>150</v>
      </c>
      <c r="D12" s="25">
        <v>43</v>
      </c>
      <c r="E12" s="25">
        <v>387</v>
      </c>
    </row>
    <row r="13" spans="1:5" x14ac:dyDescent="0.3">
      <c r="A13" s="16" t="s">
        <v>8369</v>
      </c>
      <c r="B13" s="25">
        <v>166</v>
      </c>
      <c r="C13" s="25">
        <v>134</v>
      </c>
      <c r="D13" s="25">
        <v>33</v>
      </c>
      <c r="E13" s="25">
        <v>333</v>
      </c>
    </row>
    <row r="14" spans="1:5" x14ac:dyDescent="0.3">
      <c r="A14" s="16" t="s">
        <v>8370</v>
      </c>
      <c r="B14" s="25">
        <v>147</v>
      </c>
      <c r="C14" s="25">
        <v>127</v>
      </c>
      <c r="D14" s="25">
        <v>24</v>
      </c>
      <c r="E14" s="25">
        <v>298</v>
      </c>
    </row>
    <row r="15" spans="1:5" x14ac:dyDescent="0.3">
      <c r="A15" s="16" t="s">
        <v>8371</v>
      </c>
      <c r="B15" s="25">
        <v>183</v>
      </c>
      <c r="C15" s="25">
        <v>149</v>
      </c>
      <c r="D15" s="25">
        <v>20</v>
      </c>
      <c r="E15" s="25">
        <v>352</v>
      </c>
    </row>
    <row r="16" spans="1:5" x14ac:dyDescent="0.3">
      <c r="A16" s="16" t="s">
        <v>8372</v>
      </c>
      <c r="B16" s="25">
        <v>183</v>
      </c>
      <c r="C16" s="25">
        <v>114</v>
      </c>
      <c r="D16" s="25">
        <v>37</v>
      </c>
      <c r="E16" s="25">
        <v>334</v>
      </c>
    </row>
    <row r="17" spans="1:5" x14ac:dyDescent="0.3">
      <c r="A17" s="16" t="s">
        <v>8378</v>
      </c>
      <c r="B17" s="25">
        <v>111</v>
      </c>
      <c r="C17" s="25">
        <v>118</v>
      </c>
      <c r="D17" s="25">
        <v>23</v>
      </c>
      <c r="E17" s="25">
        <v>252</v>
      </c>
    </row>
    <row r="18" spans="1:5" x14ac:dyDescent="0.3">
      <c r="A18" s="16" t="s">
        <v>8327</v>
      </c>
      <c r="B18" s="25">
        <v>2185</v>
      </c>
      <c r="C18" s="25">
        <v>1530</v>
      </c>
      <c r="D18" s="25">
        <v>349</v>
      </c>
      <c r="E18" s="2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DD858-50BC-45C5-A712-EC092F61E9FC}">
  <sheetPr codeName="Sheet5"/>
  <dimension ref="A1:H13"/>
  <sheetViews>
    <sheetView zoomScale="78" zoomScaleNormal="78" workbookViewId="0">
      <selection activeCell="A28" sqref="A28"/>
    </sheetView>
  </sheetViews>
  <sheetFormatPr defaultRowHeight="14.4" x14ac:dyDescent="0.3"/>
  <cols>
    <col min="1" max="1" width="13.77734375" bestFit="1" customWidth="1"/>
    <col min="2" max="2" width="17.554687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6640625" bestFit="1" customWidth="1"/>
    <col min="8" max="8" width="19.44140625" bestFit="1" customWidth="1"/>
  </cols>
  <sheetData>
    <row r="1" spans="1:8" x14ac:dyDescent="0.3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8398</v>
      </c>
      <c r="B2">
        <f>COUNTIFS(Sheet1!F:F,"successful",Sheet1!D:D,"&lt;1000")</f>
        <v>322</v>
      </c>
      <c r="C2">
        <f>COUNTIFS(Sheet1!F:F,"Failed",Sheet1!D:D,"&lt;1000")</f>
        <v>113</v>
      </c>
      <c r="D2">
        <f>COUNTIFS(Sheet1!F:F,"Canceled",Sheet1!D:D,"&lt;1000")</f>
        <v>18</v>
      </c>
      <c r="E2">
        <f>SUM(B2:D2)</f>
        <v>453</v>
      </c>
      <c r="F2" s="17">
        <f>(B2/E2)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">
      <c r="A3" t="s">
        <v>8388</v>
      </c>
      <c r="B3">
        <f>COUNTIFS(Sheet1!F:F,"Successful",Sheet1!D:D,"&gt;=1000",Sheet1!D:D,"&lt;=4999")</f>
        <v>932</v>
      </c>
      <c r="C3">
        <f>COUNTIFS(Sheet1!F:F,"Failed",Sheet1!D:D,"&gt;=1000",Sheet1!D:D,"&lt;=4999")</f>
        <v>420</v>
      </c>
      <c r="D3">
        <f>COUNTIFS(Sheet1!F:F,"Canceled",Sheet1!D:D,"&gt;=1000",Sheet1!D:D,"&lt;=4999")</f>
        <v>60</v>
      </c>
      <c r="E3">
        <f t="shared" ref="E3:E13" si="0">SUM(B3:D3)</f>
        <v>1412</v>
      </c>
      <c r="F3" s="17">
        <f t="shared" ref="F3:F13" si="1">(B3/E3)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t="s">
        <v>8389</v>
      </c>
      <c r="B4">
        <f>COUNTIFS(Sheet1!F:F,"Successful",Sheet1!D:D,"&gt;=5000",Sheet1!D:D,"&lt;=9999")</f>
        <v>381</v>
      </c>
      <c r="C4">
        <f>COUNTIFS(Sheet1!F:F,"Failed",Sheet1!D:D,"&gt;=5000",Sheet1!D:D,"&lt;=9999")</f>
        <v>283</v>
      </c>
      <c r="D4">
        <f>COUNTIFS(Sheet1!F:F,"Canceled",Sheet1!D:D,"&gt;=5000",Sheet1!D:D,"&lt;=9999")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3">
      <c r="A5" t="s">
        <v>8390</v>
      </c>
      <c r="B5">
        <f>COUNTIFS(Sheet1!F:F,"Successful",Sheet1!D:D,"&gt;=10000",Sheet1!D:D,"&lt;=14999")</f>
        <v>168</v>
      </c>
      <c r="C5">
        <f>COUNTIFS(Sheet1!F:F,"Failed",Sheet1!D:D,"&gt;=10000",Sheet1!D:D,"&lt;=14999")</f>
        <v>144</v>
      </c>
      <c r="D5">
        <f>COUNTIFS(Sheet1!F:F,"Canceled",Sheet1!D:D,"&gt;=10000",Sheet1!D:D,"&lt;=14999")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">
      <c r="A6" t="s">
        <v>8391</v>
      </c>
      <c r="B6">
        <f>COUNTIFS(Sheet1!F:F,"Successful",Sheet1!D:D,"&gt;=15000",Sheet1!D:D,"&lt;=19999")</f>
        <v>94</v>
      </c>
      <c r="C6">
        <f>COUNTIFS(Sheet1!F:F,"Failed",Sheet1!D:D,"&gt;=15000",Sheet1!D:D,"&lt;=19999")</f>
        <v>90</v>
      </c>
      <c r="D6">
        <f>COUNTIFS(Sheet1!F:F,"Canceled",Sheet1!D:D,"&gt;=15000",Sheet1!D:D,"&lt;=19999")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">
      <c r="A7" t="s">
        <v>8392</v>
      </c>
      <c r="B7">
        <f>COUNTIFS(Sheet1!F:F,"Successful",Sheet1!D:D,"&gt;=20000",Sheet1!D:D,"&lt;=24999")</f>
        <v>62</v>
      </c>
      <c r="C7">
        <f>COUNTIFS(Sheet1!F:F,"Failed",Sheet1!D:D,"&gt;=20000",Sheet1!D:D,"&lt;=24999")</f>
        <v>72</v>
      </c>
      <c r="D7">
        <f>COUNTIFS(Sheet1!F:F,"Canceled",Sheet1!D:D,"&gt;=20000",Sheet1!D:D,"&lt;=24999")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">
      <c r="A8" t="s">
        <v>8393</v>
      </c>
      <c r="B8">
        <f>COUNTIFS(Sheet1!F:F,"Successful",Sheet1!D:D,"&gt;=25000",Sheet1!D:D,"&lt;=29999")</f>
        <v>55</v>
      </c>
      <c r="C8">
        <f>COUNTIFS(Sheet1!F:F,"Failed",Sheet1!D:D,"&gt;=25000",Sheet1!D:D,"&lt;=29999")</f>
        <v>64</v>
      </c>
      <c r="D8">
        <f>COUNTIFS(Sheet1!F:F,"Canceled",Sheet1!D:D,"&gt;=25000",Sheet1!D:D,"&lt;=29999")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">
      <c r="A9" t="s">
        <v>8394</v>
      </c>
      <c r="B9">
        <f>COUNTIFS(Sheet1!F:F,"Successful",Sheet1!D:D,"&gt;=30000",Sheet1!D:D,"&lt;=34999")</f>
        <v>32</v>
      </c>
      <c r="C9">
        <f>COUNTIFS(Sheet1!F:F,"Failed",Sheet1!D:D,"&gt;=30000",Sheet1!D:D,"&lt;=34999")</f>
        <v>37</v>
      </c>
      <c r="D9">
        <f>COUNTIFS(Sheet1!F:F,"Canceled",Sheet1!D:D,"&gt;=30000",Sheet1!D:D,"&lt;=34999")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">
      <c r="A10" t="s">
        <v>8395</v>
      </c>
      <c r="B10">
        <f>COUNTIFS(Sheet1!F:F,"Successful",Sheet1!D:D,"&gt;=35000",Sheet1!D:D,"&lt;=39999")</f>
        <v>26</v>
      </c>
      <c r="C10">
        <f>COUNTIFS(Sheet1!F:F,"Failed",Sheet1!D:D,"&gt;=35000",Sheet1!D:D,"&lt;=39999")</f>
        <v>22</v>
      </c>
      <c r="D10">
        <f>COUNTIFS(Sheet1!F:F,"Canceled",Sheet1!D:D,"&gt;=35000",Sheet1!D:D,"&lt;=39999")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">
      <c r="A11" t="s">
        <v>8396</v>
      </c>
      <c r="B11">
        <f>COUNTIFS(Sheet1!F:F,"Successful",Sheet1!D:D,"&gt;=40000",Sheet1!D:D,"&lt;=44999")</f>
        <v>21</v>
      </c>
      <c r="C11">
        <f>COUNTIFS(Sheet1!F:F,"Failed",Sheet1!D:D,"&gt;=40000",Sheet1!D:D,"&lt;=44999")</f>
        <v>16</v>
      </c>
      <c r="D11">
        <f>COUNTIFS(Sheet1!F:F,"Canceled",Sheet1!D:D,"&gt;=40000",Sheet1!D:D,"&lt;=44999")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3">
      <c r="A12" t="s">
        <v>8397</v>
      </c>
      <c r="B12">
        <f>COUNTIFS(Sheet1!F:F,"Successful",Sheet1!D:D,"&gt;=45000",Sheet1!D:D,"&lt;=49999")</f>
        <v>6</v>
      </c>
      <c r="C12">
        <f>COUNTIFS(Sheet1!F:F,"Failed",Sheet1!D:D,"&gt;=45000",Sheet1!D:D,"&lt;=49999")</f>
        <v>11</v>
      </c>
      <c r="D12">
        <f>COUNTIFS(Sheet1!F:F,"Canceled",Sheet1!D:D,"&gt;=45000",Sheet1!D:D,"&lt;=49999")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">
      <c r="A13" t="s">
        <v>8399</v>
      </c>
      <c r="B13">
        <f>COUNTIFS(Sheet1!F:F,"Successful",Sheet1!D:D,"&gt;=50000")</f>
        <v>86</v>
      </c>
      <c r="C13">
        <f>COUNTIFS(Sheet1!F:F,"Failed",Sheet1!D:D,"&gt;=50000")</f>
        <v>258</v>
      </c>
      <c r="D13">
        <f>COUNTIFS(Sheet1!F:F,"Canceled",Sheet1!D:D,"&gt;=50000")</f>
        <v>100</v>
      </c>
      <c r="E13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B3B51-8314-4E12-88E6-EEAE6CD671B9}">
  <sheetPr codeName="Sheet6"/>
  <dimension ref="A1:Q2186"/>
  <sheetViews>
    <sheetView topLeftCell="A4" zoomScale="89" zoomScaleNormal="89" workbookViewId="0">
      <selection activeCell="K19" sqref="K19"/>
    </sheetView>
  </sheetViews>
  <sheetFormatPr defaultRowHeight="14.4" x14ac:dyDescent="0.3"/>
  <cols>
    <col min="1" max="1" width="21.33203125" style="11" customWidth="1"/>
    <col min="2" max="2" width="24.5546875" style="11" customWidth="1"/>
    <col min="3" max="3" width="12" bestFit="1" customWidth="1"/>
    <col min="4" max="4" width="8.88671875" customWidth="1"/>
    <col min="5" max="5" width="22" customWidth="1"/>
    <col min="6" max="6" width="13.44140625" bestFit="1" customWidth="1"/>
    <col min="7" max="7" width="13.44140625" customWidth="1"/>
    <col min="9" max="9" width="34.6640625" bestFit="1" customWidth="1"/>
    <col min="10" max="10" width="13.21875" customWidth="1"/>
    <col min="11" max="11" width="12.5546875" customWidth="1"/>
  </cols>
  <sheetData>
    <row r="1" spans="1:17" ht="16.2" x14ac:dyDescent="0.3">
      <c r="A1" s="1" t="s">
        <v>8218</v>
      </c>
      <c r="B1" s="1" t="s">
        <v>8262</v>
      </c>
      <c r="C1" t="s">
        <v>8408</v>
      </c>
      <c r="E1" s="1" t="s">
        <v>8218</v>
      </c>
      <c r="F1" s="1" t="s">
        <v>8262</v>
      </c>
      <c r="G1" s="18" t="s">
        <v>8409</v>
      </c>
    </row>
    <row r="2" spans="1:17" x14ac:dyDescent="0.3">
      <c r="A2" s="11" t="s">
        <v>8219</v>
      </c>
      <c r="B2" s="11">
        <v>182</v>
      </c>
      <c r="C2">
        <f>(B2-$J$4)^2</f>
        <v>154.38488990359681</v>
      </c>
      <c r="E2" s="11" t="s">
        <v>8221</v>
      </c>
      <c r="F2" s="11">
        <v>0</v>
      </c>
      <c r="G2" s="11">
        <f>(F2-$K$4)^2</f>
        <v>313.63715494040758</v>
      </c>
      <c r="I2" t="s">
        <v>9004</v>
      </c>
    </row>
    <row r="3" spans="1:17" x14ac:dyDescent="0.3">
      <c r="A3" s="11" t="s">
        <v>8219</v>
      </c>
      <c r="B3" s="11">
        <v>79</v>
      </c>
      <c r="C3">
        <f t="shared" ref="C3:C66" si="0">(B3-$J$4)^2</f>
        <v>13322.970244594671</v>
      </c>
      <c r="E3" s="11" t="s">
        <v>8221</v>
      </c>
      <c r="F3" s="11">
        <v>1</v>
      </c>
      <c r="G3" s="11">
        <f t="shared" ref="G3:G66" si="1">(F3-$K$4)^2</f>
        <v>279.21754709727031</v>
      </c>
      <c r="J3" s="1" t="s">
        <v>8406</v>
      </c>
      <c r="K3" s="1" t="s">
        <v>8407</v>
      </c>
    </row>
    <row r="4" spans="1:17" x14ac:dyDescent="0.3">
      <c r="A4" s="11" t="s">
        <v>8219</v>
      </c>
      <c r="B4" s="11">
        <v>35</v>
      </c>
      <c r="C4">
        <f t="shared" si="0"/>
        <v>25416.3853475695</v>
      </c>
      <c r="E4" s="11" t="s">
        <v>8221</v>
      </c>
      <c r="F4" s="11">
        <v>10</v>
      </c>
      <c r="G4" s="11">
        <f t="shared" si="1"/>
        <v>59.441076509035</v>
      </c>
      <c r="I4" s="15" t="s">
        <v>8400</v>
      </c>
      <c r="J4" s="20">
        <f>AVERAGE(B:B)</f>
        <v>194.42517162471395</v>
      </c>
      <c r="K4">
        <f>AVERAGE(F:F)</f>
        <v>17.709803921568628</v>
      </c>
    </row>
    <row r="5" spans="1:17" x14ac:dyDescent="0.3">
      <c r="A5" s="11" t="s">
        <v>8219</v>
      </c>
      <c r="B5" s="11">
        <v>150</v>
      </c>
      <c r="C5">
        <f t="shared" si="0"/>
        <v>1973.5958738852898</v>
      </c>
      <c r="E5" s="11" t="s">
        <v>8221</v>
      </c>
      <c r="F5" s="11">
        <v>0</v>
      </c>
      <c r="G5" s="11">
        <f t="shared" si="1"/>
        <v>313.63715494040758</v>
      </c>
      <c r="I5" s="15" t="s">
        <v>8404</v>
      </c>
      <c r="J5">
        <f>SUM(C:C)/(COUNT(B:B)-1)</f>
        <v>713167.37912800373</v>
      </c>
      <c r="K5">
        <f>SUM(G:G)/(COUNT(F:F)-1)</f>
        <v>3775.6894394644501</v>
      </c>
    </row>
    <row r="6" spans="1:17" x14ac:dyDescent="0.3">
      <c r="A6" s="11" t="s">
        <v>8219</v>
      </c>
      <c r="B6" s="11">
        <v>284</v>
      </c>
      <c r="C6">
        <f t="shared" si="0"/>
        <v>8023.6498784619498</v>
      </c>
      <c r="E6" s="11" t="s">
        <v>8221</v>
      </c>
      <c r="F6" s="11">
        <v>7</v>
      </c>
      <c r="G6" s="11">
        <f t="shared" si="1"/>
        <v>114.69990003844677</v>
      </c>
      <c r="I6" s="15" t="s">
        <v>8405</v>
      </c>
      <c r="J6">
        <f>SQRT(J5)</f>
        <v>844.49237955591036</v>
      </c>
      <c r="K6">
        <f>SQRT(K5)</f>
        <v>61.446638959868665</v>
      </c>
    </row>
    <row r="7" spans="1:17" x14ac:dyDescent="0.3">
      <c r="A7" s="11" t="s">
        <v>8219</v>
      </c>
      <c r="B7" s="11">
        <v>47</v>
      </c>
      <c r="C7">
        <f t="shared" si="0"/>
        <v>21734.181228576363</v>
      </c>
      <c r="E7" s="11" t="s">
        <v>8221</v>
      </c>
      <c r="F7" s="11">
        <v>0</v>
      </c>
      <c r="G7" s="11">
        <f t="shared" si="1"/>
        <v>313.63715494040758</v>
      </c>
    </row>
    <row r="8" spans="1:17" ht="16.2" x14ac:dyDescent="0.3">
      <c r="A8" s="11" t="s">
        <v>8219</v>
      </c>
      <c r="B8" s="11">
        <v>58</v>
      </c>
      <c r="C8">
        <f t="shared" si="0"/>
        <v>18611.827452832658</v>
      </c>
      <c r="E8" s="11" t="s">
        <v>8221</v>
      </c>
      <c r="F8" s="11">
        <v>1</v>
      </c>
      <c r="G8" s="11">
        <f t="shared" si="1"/>
        <v>279.21754709727031</v>
      </c>
      <c r="I8" s="28" t="s">
        <v>9003</v>
      </c>
    </row>
    <row r="9" spans="1:17" x14ac:dyDescent="0.3">
      <c r="A9" s="11" t="s">
        <v>8219</v>
      </c>
      <c r="B9" s="11">
        <v>57</v>
      </c>
      <c r="C9">
        <f t="shared" si="0"/>
        <v>18885.677796082084</v>
      </c>
      <c r="E9" s="11" t="s">
        <v>8221</v>
      </c>
      <c r="F9" s="11">
        <v>2</v>
      </c>
      <c r="G9" s="11">
        <f t="shared" si="1"/>
        <v>246.79793925413307</v>
      </c>
      <c r="I9" s="29" t="s">
        <v>9005</v>
      </c>
      <c r="J9" s="29"/>
      <c r="K9" s="29"/>
      <c r="L9" s="29"/>
      <c r="M9" s="29"/>
      <c r="N9" s="29"/>
      <c r="O9" s="29"/>
      <c r="P9" s="29"/>
      <c r="Q9" s="29"/>
    </row>
    <row r="10" spans="1:17" x14ac:dyDescent="0.3">
      <c r="A10" s="11" t="s">
        <v>8219</v>
      </c>
      <c r="B10" s="11">
        <v>12</v>
      </c>
      <c r="C10">
        <f t="shared" si="0"/>
        <v>33278.943242306341</v>
      </c>
      <c r="E10" s="11" t="s">
        <v>8221</v>
      </c>
      <c r="F10" s="11">
        <v>3</v>
      </c>
      <c r="G10" s="11">
        <f t="shared" si="1"/>
        <v>216.3783314109958</v>
      </c>
    </row>
    <row r="11" spans="1:17" x14ac:dyDescent="0.3">
      <c r="A11" s="11" t="s">
        <v>8219</v>
      </c>
      <c r="B11" s="11">
        <v>20</v>
      </c>
      <c r="C11">
        <f t="shared" si="0"/>
        <v>30424.140496310916</v>
      </c>
      <c r="E11" s="11" t="s">
        <v>8221</v>
      </c>
      <c r="F11" s="11">
        <v>10</v>
      </c>
      <c r="G11" s="11">
        <f t="shared" si="1"/>
        <v>59.441076509035</v>
      </c>
    </row>
    <row r="12" spans="1:17" x14ac:dyDescent="0.3">
      <c r="A12" s="11" t="s">
        <v>8219</v>
      </c>
      <c r="B12" s="11">
        <v>19</v>
      </c>
      <c r="C12">
        <f t="shared" si="0"/>
        <v>30773.990839560345</v>
      </c>
      <c r="E12" s="11" t="s">
        <v>8221</v>
      </c>
      <c r="F12" s="11">
        <v>10</v>
      </c>
      <c r="G12" s="11">
        <f t="shared" si="1"/>
        <v>59.441076509035</v>
      </c>
    </row>
    <row r="13" spans="1:17" x14ac:dyDescent="0.3">
      <c r="A13" s="11" t="s">
        <v>8219</v>
      </c>
      <c r="B13" s="11">
        <v>75</v>
      </c>
      <c r="C13">
        <f t="shared" si="0"/>
        <v>14262.371617592384</v>
      </c>
      <c r="E13" s="11" t="s">
        <v>8221</v>
      </c>
      <c r="F13" s="11">
        <v>1</v>
      </c>
      <c r="G13" s="11">
        <f t="shared" si="1"/>
        <v>279.21754709727031</v>
      </c>
    </row>
    <row r="14" spans="1:17" x14ac:dyDescent="0.3">
      <c r="A14" s="11" t="s">
        <v>8219</v>
      </c>
      <c r="B14" s="11">
        <v>827</v>
      </c>
      <c r="C14">
        <f t="shared" si="0"/>
        <v>400150.91349402262</v>
      </c>
      <c r="E14" s="11" t="s">
        <v>8221</v>
      </c>
      <c r="F14" s="11">
        <v>0</v>
      </c>
      <c r="G14" s="11">
        <f t="shared" si="1"/>
        <v>313.63715494040758</v>
      </c>
      <c r="I14" s="7" t="s">
        <v>8412</v>
      </c>
    </row>
    <row r="15" spans="1:17" x14ac:dyDescent="0.3">
      <c r="A15" s="11" t="s">
        <v>8219</v>
      </c>
      <c r="B15" s="11">
        <v>51</v>
      </c>
      <c r="C15">
        <f t="shared" si="0"/>
        <v>20570.779855578654</v>
      </c>
      <c r="E15" s="11" t="s">
        <v>8221</v>
      </c>
      <c r="F15" s="11">
        <v>0</v>
      </c>
      <c r="G15" s="11">
        <f t="shared" si="1"/>
        <v>313.63715494040758</v>
      </c>
      <c r="J15" s="1" t="s">
        <v>8406</v>
      </c>
      <c r="K15" s="1" t="s">
        <v>8407</v>
      </c>
    </row>
    <row r="16" spans="1:17" x14ac:dyDescent="0.3">
      <c r="A16" s="11" t="s">
        <v>8219</v>
      </c>
      <c r="B16" s="11">
        <v>41</v>
      </c>
      <c r="C16">
        <f t="shared" si="0"/>
        <v>23539.283288072933</v>
      </c>
      <c r="E16" s="11" t="s">
        <v>8221</v>
      </c>
      <c r="F16" s="11">
        <v>0</v>
      </c>
      <c r="G16" s="11">
        <f t="shared" si="1"/>
        <v>313.63715494040758</v>
      </c>
      <c r="I16" s="15" t="s">
        <v>8400</v>
      </c>
      <c r="J16">
        <f>ROUND(J4,1)</f>
        <v>194.4</v>
      </c>
      <c r="K16">
        <f>ROUND(K4,1)</f>
        <v>17.7</v>
      </c>
    </row>
    <row r="17" spans="1:17" x14ac:dyDescent="0.3">
      <c r="A17" s="11" t="s">
        <v>8219</v>
      </c>
      <c r="B17" s="11">
        <v>98</v>
      </c>
      <c r="C17">
        <f t="shared" si="0"/>
        <v>9297.8137228555406</v>
      </c>
      <c r="E17" s="11" t="s">
        <v>8221</v>
      </c>
      <c r="F17" s="11">
        <v>26</v>
      </c>
      <c r="G17" s="11">
        <f t="shared" si="1"/>
        <v>68.727351018838888</v>
      </c>
      <c r="I17" s="15" t="s">
        <v>8401</v>
      </c>
      <c r="J17">
        <f>MEDIAN(B:B)</f>
        <v>62</v>
      </c>
      <c r="K17">
        <f>MEDIAN(F:F)</f>
        <v>4</v>
      </c>
    </row>
    <row r="18" spans="1:17" x14ac:dyDescent="0.3">
      <c r="A18" s="11" t="s">
        <v>8219</v>
      </c>
      <c r="B18" s="11">
        <v>70</v>
      </c>
      <c r="C18">
        <f t="shared" si="0"/>
        <v>15481.623333839523</v>
      </c>
      <c r="E18" s="11" t="s">
        <v>8221</v>
      </c>
      <c r="F18" s="11">
        <v>0</v>
      </c>
      <c r="G18" s="11">
        <f t="shared" si="1"/>
        <v>313.63715494040758</v>
      </c>
      <c r="I18" s="15" t="s">
        <v>8402</v>
      </c>
      <c r="J18">
        <f>MIN(B:B)</f>
        <v>1</v>
      </c>
      <c r="K18">
        <f>MIN(F:F)</f>
        <v>0</v>
      </c>
    </row>
    <row r="19" spans="1:17" x14ac:dyDescent="0.3">
      <c r="A19" s="11" t="s">
        <v>8219</v>
      </c>
      <c r="B19" s="11">
        <v>36</v>
      </c>
      <c r="C19">
        <f t="shared" si="0"/>
        <v>25098.535004320071</v>
      </c>
      <c r="E19" s="11" t="s">
        <v>8221</v>
      </c>
      <c r="F19" s="11">
        <v>7</v>
      </c>
      <c r="G19" s="11">
        <f t="shared" si="1"/>
        <v>114.69990003844677</v>
      </c>
      <c r="I19" s="15" t="s">
        <v>8403</v>
      </c>
      <c r="J19">
        <f>MAX(B:B)</f>
        <v>26457</v>
      </c>
      <c r="K19">
        <f>MAX(F:F)</f>
        <v>1293</v>
      </c>
    </row>
    <row r="20" spans="1:17" x14ac:dyDescent="0.3">
      <c r="A20" s="11" t="s">
        <v>8219</v>
      </c>
      <c r="B20" s="11">
        <v>342</v>
      </c>
      <c r="C20">
        <f t="shared" si="0"/>
        <v>21778.329969995131</v>
      </c>
      <c r="E20" s="11" t="s">
        <v>8221</v>
      </c>
      <c r="F20" s="11">
        <v>0</v>
      </c>
      <c r="G20" s="11">
        <f t="shared" si="1"/>
        <v>313.63715494040758</v>
      </c>
      <c r="I20" s="15" t="s">
        <v>8404</v>
      </c>
      <c r="J20">
        <f>ROUND(J5,1)</f>
        <v>713167.4</v>
      </c>
      <c r="K20">
        <f>ROUND(K5,1)</f>
        <v>3775.7</v>
      </c>
    </row>
    <row r="21" spans="1:17" x14ac:dyDescent="0.3">
      <c r="A21" s="11" t="s">
        <v>8219</v>
      </c>
      <c r="B21" s="11">
        <v>22</v>
      </c>
      <c r="C21">
        <f t="shared" si="0"/>
        <v>29730.439809812062</v>
      </c>
      <c r="E21" s="11" t="s">
        <v>8221</v>
      </c>
      <c r="F21" s="11">
        <v>2</v>
      </c>
      <c r="G21" s="11">
        <f t="shared" si="1"/>
        <v>246.79793925413307</v>
      </c>
      <c r="I21" s="15" t="s">
        <v>8405</v>
      </c>
      <c r="J21">
        <f>ROUND(J6,1)</f>
        <v>844.5</v>
      </c>
      <c r="K21">
        <f>ROUND(K6,1)</f>
        <v>61.4</v>
      </c>
    </row>
    <row r="22" spans="1:17" x14ac:dyDescent="0.3">
      <c r="A22" s="11" t="s">
        <v>8219</v>
      </c>
      <c r="B22" s="11">
        <v>25</v>
      </c>
      <c r="C22">
        <f t="shared" si="0"/>
        <v>28704.888780063779</v>
      </c>
      <c r="E22" s="11" t="s">
        <v>8221</v>
      </c>
      <c r="F22" s="11">
        <v>13</v>
      </c>
      <c r="G22" s="11">
        <f t="shared" si="1"/>
        <v>22.182252979623232</v>
      </c>
    </row>
    <row r="23" spans="1:17" x14ac:dyDescent="0.3">
      <c r="A23" s="11" t="s">
        <v>8219</v>
      </c>
      <c r="B23" s="11">
        <v>101</v>
      </c>
      <c r="C23">
        <f t="shared" si="0"/>
        <v>8728.2626931072573</v>
      </c>
      <c r="E23" s="11" t="s">
        <v>8221</v>
      </c>
      <c r="F23" s="11">
        <v>4</v>
      </c>
      <c r="G23" s="11">
        <f t="shared" si="1"/>
        <v>187.95872356785856</v>
      </c>
    </row>
    <row r="24" spans="1:17" x14ac:dyDescent="0.3">
      <c r="A24" s="11" t="s">
        <v>8219</v>
      </c>
      <c r="B24" s="11">
        <v>8</v>
      </c>
      <c r="C24">
        <f t="shared" si="0"/>
        <v>34754.34461530405</v>
      </c>
      <c r="E24" s="11" t="s">
        <v>8221</v>
      </c>
      <c r="F24" s="11">
        <v>0</v>
      </c>
      <c r="G24" s="11">
        <f t="shared" si="1"/>
        <v>313.63715494040758</v>
      </c>
      <c r="I24" s="29" t="s">
        <v>8410</v>
      </c>
      <c r="J24" s="29"/>
      <c r="K24" s="29"/>
    </row>
    <row r="25" spans="1:17" x14ac:dyDescent="0.3">
      <c r="A25" s="11" t="s">
        <v>8219</v>
      </c>
      <c r="B25" s="11">
        <v>23</v>
      </c>
      <c r="C25">
        <f t="shared" si="0"/>
        <v>29386.589466562633</v>
      </c>
      <c r="E25" s="11" t="s">
        <v>8221</v>
      </c>
      <c r="F25" s="11">
        <v>12</v>
      </c>
      <c r="G25" s="11">
        <f t="shared" si="1"/>
        <v>32.601860822760486</v>
      </c>
      <c r="I25" s="29" t="s">
        <v>8411</v>
      </c>
      <c r="J25" s="29"/>
      <c r="K25" s="29"/>
    </row>
    <row r="26" spans="1:17" x14ac:dyDescent="0.3">
      <c r="A26" s="11" t="s">
        <v>8219</v>
      </c>
      <c r="B26" s="11">
        <v>574</v>
      </c>
      <c r="C26">
        <f t="shared" si="0"/>
        <v>144077.05033612787</v>
      </c>
      <c r="E26" s="11" t="s">
        <v>8221</v>
      </c>
      <c r="F26" s="11">
        <v>2</v>
      </c>
      <c r="G26" s="11">
        <f t="shared" si="1"/>
        <v>246.79793925413307</v>
      </c>
    </row>
    <row r="27" spans="1:17" x14ac:dyDescent="0.3">
      <c r="A27" s="11" t="s">
        <v>8219</v>
      </c>
      <c r="B27" s="11">
        <v>14</v>
      </c>
      <c r="C27">
        <f t="shared" si="0"/>
        <v>32553.242555807486</v>
      </c>
      <c r="E27" s="11" t="s">
        <v>8221</v>
      </c>
      <c r="F27" s="11">
        <v>10</v>
      </c>
      <c r="G27" s="11">
        <f t="shared" si="1"/>
        <v>59.441076509035</v>
      </c>
      <c r="L27" s="15"/>
      <c r="M27" s="15"/>
      <c r="N27" s="15"/>
      <c r="O27" s="15"/>
      <c r="P27" s="15"/>
      <c r="Q27" s="15"/>
    </row>
    <row r="28" spans="1:17" x14ac:dyDescent="0.3">
      <c r="A28" s="11" t="s">
        <v>8219</v>
      </c>
      <c r="B28" s="11">
        <v>19</v>
      </c>
      <c r="C28">
        <f t="shared" si="0"/>
        <v>30773.990839560345</v>
      </c>
      <c r="E28" s="11" t="s">
        <v>8221</v>
      </c>
      <c r="F28" s="11">
        <v>0</v>
      </c>
      <c r="G28" s="11">
        <f t="shared" si="1"/>
        <v>313.63715494040758</v>
      </c>
    </row>
    <row r="29" spans="1:17" x14ac:dyDescent="0.3">
      <c r="A29" s="11" t="s">
        <v>8219</v>
      </c>
      <c r="B29" s="11">
        <v>150</v>
      </c>
      <c r="C29">
        <f t="shared" si="0"/>
        <v>1973.5958738852898</v>
      </c>
      <c r="E29" s="11" t="s">
        <v>8221</v>
      </c>
      <c r="F29" s="11">
        <v>5</v>
      </c>
      <c r="G29" s="11">
        <f t="shared" si="1"/>
        <v>161.53911572472128</v>
      </c>
    </row>
    <row r="30" spans="1:17" x14ac:dyDescent="0.3">
      <c r="A30" s="11" t="s">
        <v>8219</v>
      </c>
      <c r="B30" s="11">
        <v>71</v>
      </c>
      <c r="C30">
        <f t="shared" si="0"/>
        <v>15233.772990590094</v>
      </c>
      <c r="E30" s="11" t="s">
        <v>8221</v>
      </c>
      <c r="F30" s="11">
        <v>0</v>
      </c>
      <c r="G30" s="11">
        <f t="shared" si="1"/>
        <v>313.63715494040758</v>
      </c>
    </row>
    <row r="31" spans="1:17" x14ac:dyDescent="0.3">
      <c r="A31" s="11" t="s">
        <v>8219</v>
      </c>
      <c r="B31" s="11">
        <v>117</v>
      </c>
      <c r="C31">
        <f t="shared" si="0"/>
        <v>5994.6572011164108</v>
      </c>
      <c r="E31" s="11" t="s">
        <v>8221</v>
      </c>
      <c r="F31" s="11">
        <v>5</v>
      </c>
      <c r="G31" s="11">
        <f t="shared" si="1"/>
        <v>161.53911572472128</v>
      </c>
    </row>
    <row r="32" spans="1:17" x14ac:dyDescent="0.3">
      <c r="A32" s="11" t="s">
        <v>8219</v>
      </c>
      <c r="B32" s="11">
        <v>53</v>
      </c>
      <c r="C32">
        <f t="shared" si="0"/>
        <v>20001.079169079796</v>
      </c>
      <c r="E32" s="11" t="s">
        <v>8221</v>
      </c>
      <c r="F32" s="11">
        <v>1</v>
      </c>
      <c r="G32" s="11">
        <f t="shared" si="1"/>
        <v>279.21754709727031</v>
      </c>
    </row>
    <row r="33" spans="1:7" x14ac:dyDescent="0.3">
      <c r="A33" s="11" t="s">
        <v>8219</v>
      </c>
      <c r="B33" s="11">
        <v>1</v>
      </c>
      <c r="C33">
        <f t="shared" si="0"/>
        <v>37413.297018050049</v>
      </c>
      <c r="E33" s="11" t="s">
        <v>8221</v>
      </c>
      <c r="F33" s="11">
        <v>3</v>
      </c>
      <c r="G33" s="11">
        <f t="shared" si="1"/>
        <v>216.3783314109958</v>
      </c>
    </row>
    <row r="34" spans="1:7" x14ac:dyDescent="0.3">
      <c r="A34" s="11" t="s">
        <v>8219</v>
      </c>
      <c r="B34" s="11">
        <v>89</v>
      </c>
      <c r="C34">
        <f t="shared" si="0"/>
        <v>11114.466812100392</v>
      </c>
      <c r="E34" s="11" t="s">
        <v>8221</v>
      </c>
      <c r="F34" s="11">
        <v>3</v>
      </c>
      <c r="G34" s="11">
        <f t="shared" si="1"/>
        <v>216.3783314109958</v>
      </c>
    </row>
    <row r="35" spans="1:7" x14ac:dyDescent="0.3">
      <c r="A35" s="11" t="s">
        <v>8219</v>
      </c>
      <c r="B35" s="11">
        <v>64</v>
      </c>
      <c r="C35">
        <f t="shared" si="0"/>
        <v>17010.725393336092</v>
      </c>
      <c r="E35" s="11" t="s">
        <v>8221</v>
      </c>
      <c r="F35" s="11">
        <v>0</v>
      </c>
      <c r="G35" s="11">
        <f t="shared" si="1"/>
        <v>313.63715494040758</v>
      </c>
    </row>
    <row r="36" spans="1:7" x14ac:dyDescent="0.3">
      <c r="A36" s="11" t="s">
        <v>8219</v>
      </c>
      <c r="B36" s="11">
        <v>68</v>
      </c>
      <c r="C36">
        <f t="shared" si="0"/>
        <v>15983.324020338378</v>
      </c>
      <c r="E36" s="11" t="s">
        <v>8221</v>
      </c>
      <c r="F36" s="11">
        <v>3</v>
      </c>
      <c r="G36" s="11">
        <f t="shared" si="1"/>
        <v>216.3783314109958</v>
      </c>
    </row>
    <row r="37" spans="1:7" x14ac:dyDescent="0.3">
      <c r="A37" s="11" t="s">
        <v>8219</v>
      </c>
      <c r="B37" s="11">
        <v>28</v>
      </c>
      <c r="C37">
        <f t="shared" si="0"/>
        <v>27697.337750315495</v>
      </c>
      <c r="E37" s="11" t="s">
        <v>8221</v>
      </c>
      <c r="F37" s="11">
        <v>0</v>
      </c>
      <c r="G37" s="11">
        <f t="shared" si="1"/>
        <v>313.63715494040758</v>
      </c>
    </row>
    <row r="38" spans="1:7" x14ac:dyDescent="0.3">
      <c r="A38" s="11" t="s">
        <v>8219</v>
      </c>
      <c r="B38" s="11">
        <v>44</v>
      </c>
      <c r="C38">
        <f t="shared" si="0"/>
        <v>22627.73225832465</v>
      </c>
      <c r="E38" s="11" t="s">
        <v>8221</v>
      </c>
      <c r="F38" s="11">
        <v>19</v>
      </c>
      <c r="G38" s="11">
        <f t="shared" si="1"/>
        <v>1.6646059207996897</v>
      </c>
    </row>
    <row r="39" spans="1:7" x14ac:dyDescent="0.3">
      <c r="A39" s="11" t="s">
        <v>8219</v>
      </c>
      <c r="B39" s="11">
        <v>253</v>
      </c>
      <c r="C39">
        <f t="shared" si="0"/>
        <v>3431.0105191942152</v>
      </c>
      <c r="E39" s="11" t="s">
        <v>8221</v>
      </c>
      <c r="F39" s="11">
        <v>8</v>
      </c>
      <c r="G39" s="11">
        <f t="shared" si="1"/>
        <v>94.280292195309514</v>
      </c>
    </row>
    <row r="40" spans="1:7" x14ac:dyDescent="0.3">
      <c r="A40" s="11" t="s">
        <v>8219</v>
      </c>
      <c r="B40" s="11">
        <v>66</v>
      </c>
      <c r="C40">
        <f t="shared" si="0"/>
        <v>16493.024706837234</v>
      </c>
      <c r="E40" s="11" t="s">
        <v>8221</v>
      </c>
      <c r="F40" s="11">
        <v>6</v>
      </c>
      <c r="G40" s="11">
        <f t="shared" si="1"/>
        <v>137.11950788158404</v>
      </c>
    </row>
    <row r="41" spans="1:7" x14ac:dyDescent="0.3">
      <c r="A41" s="11" t="s">
        <v>8219</v>
      </c>
      <c r="B41" s="11">
        <v>217</v>
      </c>
      <c r="C41">
        <f t="shared" si="0"/>
        <v>509.62287617362</v>
      </c>
      <c r="E41" s="11" t="s">
        <v>8221</v>
      </c>
      <c r="F41" s="11">
        <v>0</v>
      </c>
      <c r="G41" s="11">
        <f t="shared" si="1"/>
        <v>313.63715494040758</v>
      </c>
    </row>
    <row r="42" spans="1:7" x14ac:dyDescent="0.3">
      <c r="A42" s="11" t="s">
        <v>8219</v>
      </c>
      <c r="B42" s="11">
        <v>16</v>
      </c>
      <c r="C42">
        <f t="shared" si="0"/>
        <v>31835.541869308629</v>
      </c>
      <c r="E42" s="11" t="s">
        <v>8221</v>
      </c>
      <c r="F42" s="11">
        <v>18</v>
      </c>
      <c r="G42" s="11">
        <f t="shared" si="1"/>
        <v>8.4213763936946726E-2</v>
      </c>
    </row>
    <row r="43" spans="1:7" x14ac:dyDescent="0.3">
      <c r="A43" s="11" t="s">
        <v>8219</v>
      </c>
      <c r="B43" s="11">
        <v>19</v>
      </c>
      <c r="C43">
        <f t="shared" si="0"/>
        <v>30773.990839560345</v>
      </c>
      <c r="E43" s="11" t="s">
        <v>8221</v>
      </c>
      <c r="F43" s="11">
        <v>7</v>
      </c>
      <c r="G43" s="11">
        <f t="shared" si="1"/>
        <v>114.69990003844677</v>
      </c>
    </row>
    <row r="44" spans="1:7" x14ac:dyDescent="0.3">
      <c r="A44" s="11" t="s">
        <v>8219</v>
      </c>
      <c r="B44" s="11">
        <v>169</v>
      </c>
      <c r="C44">
        <f t="shared" si="0"/>
        <v>646.43935214615965</v>
      </c>
      <c r="E44" s="11" t="s">
        <v>8221</v>
      </c>
      <c r="F44" s="11">
        <v>0</v>
      </c>
      <c r="G44" s="11">
        <f t="shared" si="1"/>
        <v>313.63715494040758</v>
      </c>
    </row>
    <row r="45" spans="1:7" x14ac:dyDescent="0.3">
      <c r="A45" s="11" t="s">
        <v>8219</v>
      </c>
      <c r="B45" s="11">
        <v>263</v>
      </c>
      <c r="C45">
        <f t="shared" si="0"/>
        <v>4702.5070866999358</v>
      </c>
      <c r="E45" s="11" t="s">
        <v>8221</v>
      </c>
      <c r="F45" s="11">
        <v>8</v>
      </c>
      <c r="G45" s="11">
        <f t="shared" si="1"/>
        <v>94.280292195309514</v>
      </c>
    </row>
    <row r="46" spans="1:7" x14ac:dyDescent="0.3">
      <c r="A46" s="11" t="s">
        <v>8219</v>
      </c>
      <c r="B46" s="11">
        <v>15</v>
      </c>
      <c r="C46">
        <f t="shared" si="0"/>
        <v>32193.392212558058</v>
      </c>
      <c r="E46" s="11" t="s">
        <v>8221</v>
      </c>
      <c r="F46" s="11">
        <v>1293</v>
      </c>
      <c r="G46" s="11">
        <f t="shared" si="1"/>
        <v>1626365.0842137639</v>
      </c>
    </row>
    <row r="47" spans="1:7" x14ac:dyDescent="0.3">
      <c r="A47" s="11" t="s">
        <v>8219</v>
      </c>
      <c r="B47" s="11">
        <v>61</v>
      </c>
      <c r="C47">
        <f t="shared" si="0"/>
        <v>17802.276423084375</v>
      </c>
      <c r="E47" s="11" t="s">
        <v>8221</v>
      </c>
      <c r="F47" s="11">
        <v>17</v>
      </c>
      <c r="G47" s="11">
        <f t="shared" si="1"/>
        <v>0.50382160707420365</v>
      </c>
    </row>
    <row r="48" spans="1:7" x14ac:dyDescent="0.3">
      <c r="A48" s="11" t="s">
        <v>8219</v>
      </c>
      <c r="B48" s="11">
        <v>45</v>
      </c>
      <c r="C48">
        <f t="shared" si="0"/>
        <v>22327.881915075221</v>
      </c>
      <c r="E48" s="11" t="s">
        <v>8221</v>
      </c>
      <c r="F48" s="11">
        <v>0</v>
      </c>
      <c r="G48" s="11">
        <f t="shared" si="1"/>
        <v>313.63715494040758</v>
      </c>
    </row>
    <row r="49" spans="1:7" x14ac:dyDescent="0.3">
      <c r="A49" s="11" t="s">
        <v>8219</v>
      </c>
      <c r="B49" s="11">
        <v>70</v>
      </c>
      <c r="C49">
        <f t="shared" si="0"/>
        <v>15481.623333839523</v>
      </c>
      <c r="E49" s="11" t="s">
        <v>8221</v>
      </c>
      <c r="F49" s="11">
        <v>13</v>
      </c>
      <c r="G49" s="11">
        <f t="shared" si="1"/>
        <v>22.182252979623232</v>
      </c>
    </row>
    <row r="50" spans="1:7" x14ac:dyDescent="0.3">
      <c r="A50" s="11" t="s">
        <v>8219</v>
      </c>
      <c r="B50" s="11">
        <v>38</v>
      </c>
      <c r="C50">
        <f t="shared" si="0"/>
        <v>24468.834317821216</v>
      </c>
      <c r="E50" s="11" t="s">
        <v>8221</v>
      </c>
      <c r="F50" s="11">
        <v>0</v>
      </c>
      <c r="G50" s="11">
        <f t="shared" si="1"/>
        <v>313.63715494040758</v>
      </c>
    </row>
    <row r="51" spans="1:7" x14ac:dyDescent="0.3">
      <c r="A51" s="11" t="s">
        <v>8219</v>
      </c>
      <c r="B51" s="11">
        <v>87</v>
      </c>
      <c r="C51">
        <f t="shared" si="0"/>
        <v>11540.167498599249</v>
      </c>
      <c r="E51" s="11" t="s">
        <v>8221</v>
      </c>
      <c r="F51" s="11">
        <v>0</v>
      </c>
      <c r="G51" s="11">
        <f t="shared" si="1"/>
        <v>313.63715494040758</v>
      </c>
    </row>
    <row r="52" spans="1:7" x14ac:dyDescent="0.3">
      <c r="A52" s="11" t="s">
        <v>8219</v>
      </c>
      <c r="B52" s="11">
        <v>22</v>
      </c>
      <c r="C52">
        <f t="shared" si="0"/>
        <v>29730.439809812062</v>
      </c>
      <c r="E52" s="11" t="s">
        <v>8221</v>
      </c>
      <c r="F52" s="11">
        <v>33</v>
      </c>
      <c r="G52" s="11">
        <f t="shared" si="1"/>
        <v>233.79009611687809</v>
      </c>
    </row>
    <row r="53" spans="1:7" x14ac:dyDescent="0.3">
      <c r="A53" s="11" t="s">
        <v>8219</v>
      </c>
      <c r="B53" s="11">
        <v>119</v>
      </c>
      <c r="C53">
        <f t="shared" si="0"/>
        <v>5688.9565146175546</v>
      </c>
      <c r="E53" s="11" t="s">
        <v>8221</v>
      </c>
      <c r="F53" s="11">
        <v>12</v>
      </c>
      <c r="G53" s="11">
        <f t="shared" si="1"/>
        <v>32.601860822760486</v>
      </c>
    </row>
    <row r="54" spans="1:7" x14ac:dyDescent="0.3">
      <c r="A54" s="11" t="s">
        <v>8219</v>
      </c>
      <c r="B54" s="11">
        <v>52</v>
      </c>
      <c r="C54">
        <f t="shared" si="0"/>
        <v>20284.929512329225</v>
      </c>
      <c r="E54" s="11" t="s">
        <v>8221</v>
      </c>
      <c r="F54" s="11">
        <v>1</v>
      </c>
      <c r="G54" s="11">
        <f t="shared" si="1"/>
        <v>279.21754709727031</v>
      </c>
    </row>
    <row r="55" spans="1:7" x14ac:dyDescent="0.3">
      <c r="A55" s="11" t="s">
        <v>8219</v>
      </c>
      <c r="B55" s="11">
        <v>117</v>
      </c>
      <c r="C55">
        <f t="shared" si="0"/>
        <v>5994.6572011164108</v>
      </c>
      <c r="E55" s="11" t="s">
        <v>8221</v>
      </c>
      <c r="F55" s="11">
        <v>1</v>
      </c>
      <c r="G55" s="11">
        <f t="shared" si="1"/>
        <v>279.21754709727031</v>
      </c>
    </row>
    <row r="56" spans="1:7" x14ac:dyDescent="0.3">
      <c r="A56" s="11" t="s">
        <v>8219</v>
      </c>
      <c r="B56" s="11">
        <v>52</v>
      </c>
      <c r="C56">
        <f t="shared" si="0"/>
        <v>20284.929512329225</v>
      </c>
      <c r="E56" s="11" t="s">
        <v>8221</v>
      </c>
      <c r="F56" s="11">
        <v>1</v>
      </c>
      <c r="G56" s="11">
        <f t="shared" si="1"/>
        <v>279.21754709727031</v>
      </c>
    </row>
    <row r="57" spans="1:7" x14ac:dyDescent="0.3">
      <c r="A57" s="11" t="s">
        <v>8219</v>
      </c>
      <c r="B57" s="11">
        <v>86</v>
      </c>
      <c r="C57">
        <f t="shared" si="0"/>
        <v>11756.017841848676</v>
      </c>
      <c r="E57" s="11" t="s">
        <v>8221</v>
      </c>
      <c r="F57" s="11">
        <v>1</v>
      </c>
      <c r="G57" s="11">
        <f t="shared" si="1"/>
        <v>279.21754709727031</v>
      </c>
    </row>
    <row r="58" spans="1:7" x14ac:dyDescent="0.3">
      <c r="A58" s="11" t="s">
        <v>8219</v>
      </c>
      <c r="B58" s="11">
        <v>174</v>
      </c>
      <c r="C58">
        <f t="shared" si="0"/>
        <v>417.18763589902005</v>
      </c>
      <c r="E58" s="11" t="s">
        <v>8221</v>
      </c>
      <c r="F58" s="11">
        <v>84</v>
      </c>
      <c r="G58" s="11">
        <f t="shared" si="1"/>
        <v>4394.3900961168774</v>
      </c>
    </row>
    <row r="59" spans="1:7" x14ac:dyDescent="0.3">
      <c r="A59" s="11" t="s">
        <v>8219</v>
      </c>
      <c r="B59" s="11">
        <v>69</v>
      </c>
      <c r="C59">
        <f t="shared" si="0"/>
        <v>15731.47367708895</v>
      </c>
      <c r="E59" s="11" t="s">
        <v>8221</v>
      </c>
      <c r="F59" s="11">
        <v>38</v>
      </c>
      <c r="G59" s="11">
        <f t="shared" si="1"/>
        <v>411.69205690119179</v>
      </c>
    </row>
    <row r="60" spans="1:7" x14ac:dyDescent="0.3">
      <c r="A60" s="11" t="s">
        <v>8219</v>
      </c>
      <c r="B60" s="11">
        <v>75</v>
      </c>
      <c r="C60">
        <f t="shared" si="0"/>
        <v>14262.371617592384</v>
      </c>
      <c r="E60" s="11" t="s">
        <v>8221</v>
      </c>
      <c r="F60" s="11">
        <v>1</v>
      </c>
      <c r="G60" s="11">
        <f t="shared" si="1"/>
        <v>279.21754709727031</v>
      </c>
    </row>
    <row r="61" spans="1:7" x14ac:dyDescent="0.3">
      <c r="A61" s="11" t="s">
        <v>8219</v>
      </c>
      <c r="B61" s="11">
        <v>33</v>
      </c>
      <c r="C61">
        <f t="shared" si="0"/>
        <v>26058.086034068354</v>
      </c>
      <c r="E61" s="11" t="s">
        <v>8221</v>
      </c>
      <c r="F61" s="11">
        <v>76</v>
      </c>
      <c r="G61" s="11">
        <f t="shared" si="1"/>
        <v>3397.7469588619761</v>
      </c>
    </row>
    <row r="62" spans="1:7" x14ac:dyDescent="0.3">
      <c r="A62" s="11" t="s">
        <v>8219</v>
      </c>
      <c r="B62" s="11">
        <v>108</v>
      </c>
      <c r="C62">
        <f t="shared" si="0"/>
        <v>7469.3102903612617</v>
      </c>
      <c r="E62" s="11" t="s">
        <v>8221</v>
      </c>
      <c r="F62" s="11">
        <v>3</v>
      </c>
      <c r="G62" s="11">
        <f t="shared" si="1"/>
        <v>216.3783314109958</v>
      </c>
    </row>
    <row r="63" spans="1:7" x14ac:dyDescent="0.3">
      <c r="A63" s="11" t="s">
        <v>8219</v>
      </c>
      <c r="B63" s="11">
        <v>23</v>
      </c>
      <c r="C63">
        <f t="shared" si="0"/>
        <v>29386.589466562633</v>
      </c>
      <c r="E63" s="11" t="s">
        <v>8221</v>
      </c>
      <c r="F63" s="11">
        <v>0</v>
      </c>
      <c r="G63" s="11">
        <f t="shared" si="1"/>
        <v>313.63715494040758</v>
      </c>
    </row>
    <row r="64" spans="1:7" x14ac:dyDescent="0.3">
      <c r="A64" s="11" t="s">
        <v>8219</v>
      </c>
      <c r="B64" s="11">
        <v>48</v>
      </c>
      <c r="C64">
        <f t="shared" si="0"/>
        <v>21440.330885326937</v>
      </c>
      <c r="E64" s="11" t="s">
        <v>8221</v>
      </c>
      <c r="F64" s="11">
        <v>2</v>
      </c>
      <c r="G64" s="11">
        <f t="shared" si="1"/>
        <v>246.79793925413307</v>
      </c>
    </row>
    <row r="65" spans="1:7" x14ac:dyDescent="0.3">
      <c r="A65" s="11" t="s">
        <v>8219</v>
      </c>
      <c r="B65" s="11">
        <v>64</v>
      </c>
      <c r="C65">
        <f t="shared" si="0"/>
        <v>17010.725393336092</v>
      </c>
      <c r="E65" s="11" t="s">
        <v>8221</v>
      </c>
      <c r="F65" s="11">
        <v>0</v>
      </c>
      <c r="G65" s="11">
        <f t="shared" si="1"/>
        <v>313.63715494040758</v>
      </c>
    </row>
    <row r="66" spans="1:7" x14ac:dyDescent="0.3">
      <c r="A66" s="11" t="s">
        <v>8219</v>
      </c>
      <c r="B66" s="11">
        <v>24</v>
      </c>
      <c r="C66">
        <f t="shared" si="0"/>
        <v>29044.739123313208</v>
      </c>
      <c r="E66" s="11" t="s">
        <v>8221</v>
      </c>
      <c r="F66" s="11">
        <v>0</v>
      </c>
      <c r="G66" s="11">
        <f t="shared" si="1"/>
        <v>313.63715494040758</v>
      </c>
    </row>
    <row r="67" spans="1:7" x14ac:dyDescent="0.3">
      <c r="A67" s="11" t="s">
        <v>8219</v>
      </c>
      <c r="B67" s="11">
        <v>57</v>
      </c>
      <c r="C67">
        <f t="shared" ref="C67:C130" si="2">(B67-$J$4)^2</f>
        <v>18885.677796082084</v>
      </c>
      <c r="E67" s="11" t="s">
        <v>8221</v>
      </c>
      <c r="F67" s="11">
        <v>0</v>
      </c>
      <c r="G67" s="11">
        <f t="shared" ref="G67:G130" si="3">(F67-$K$4)^2</f>
        <v>313.63715494040758</v>
      </c>
    </row>
    <row r="68" spans="1:7" x14ac:dyDescent="0.3">
      <c r="A68" s="11" t="s">
        <v>8219</v>
      </c>
      <c r="B68" s="11">
        <v>26</v>
      </c>
      <c r="C68">
        <f t="shared" si="2"/>
        <v>28367.03843681435</v>
      </c>
      <c r="E68" s="11" t="s">
        <v>8221</v>
      </c>
      <c r="F68" s="11">
        <v>2</v>
      </c>
      <c r="G68" s="11">
        <f t="shared" si="3"/>
        <v>246.79793925413307</v>
      </c>
    </row>
    <row r="69" spans="1:7" x14ac:dyDescent="0.3">
      <c r="A69" s="11" t="s">
        <v>8219</v>
      </c>
      <c r="B69" s="11">
        <v>20</v>
      </c>
      <c r="C69">
        <f t="shared" si="2"/>
        <v>30424.140496310916</v>
      </c>
      <c r="E69" s="11" t="s">
        <v>8221</v>
      </c>
      <c r="F69" s="11">
        <v>0</v>
      </c>
      <c r="G69" s="11">
        <f t="shared" si="3"/>
        <v>313.63715494040758</v>
      </c>
    </row>
    <row r="70" spans="1:7" x14ac:dyDescent="0.3">
      <c r="A70" s="11" t="s">
        <v>8219</v>
      </c>
      <c r="B70" s="11">
        <v>36</v>
      </c>
      <c r="C70">
        <f t="shared" si="2"/>
        <v>25098.535004320071</v>
      </c>
      <c r="E70" s="11" t="s">
        <v>8221</v>
      </c>
      <c r="F70" s="11">
        <v>0</v>
      </c>
      <c r="G70" s="11">
        <f t="shared" si="3"/>
        <v>313.63715494040758</v>
      </c>
    </row>
    <row r="71" spans="1:7" x14ac:dyDescent="0.3">
      <c r="A71" s="11" t="s">
        <v>8219</v>
      </c>
      <c r="B71" s="11">
        <v>178</v>
      </c>
      <c r="C71">
        <f t="shared" si="2"/>
        <v>269.78626290130842</v>
      </c>
      <c r="E71" s="11" t="s">
        <v>8221</v>
      </c>
      <c r="F71" s="11">
        <v>0</v>
      </c>
      <c r="G71" s="11">
        <f t="shared" si="3"/>
        <v>313.63715494040758</v>
      </c>
    </row>
    <row r="72" spans="1:7" x14ac:dyDescent="0.3">
      <c r="A72" s="11" t="s">
        <v>8219</v>
      </c>
      <c r="B72" s="11">
        <v>17</v>
      </c>
      <c r="C72">
        <f t="shared" si="2"/>
        <v>31479.691526059203</v>
      </c>
      <c r="E72" s="11" t="s">
        <v>8221</v>
      </c>
      <c r="F72" s="11">
        <v>2</v>
      </c>
      <c r="G72" s="11">
        <f t="shared" si="3"/>
        <v>246.79793925413307</v>
      </c>
    </row>
    <row r="73" spans="1:7" x14ac:dyDescent="0.3">
      <c r="A73" s="11" t="s">
        <v>8219</v>
      </c>
      <c r="B73" s="11">
        <v>32</v>
      </c>
      <c r="C73">
        <f t="shared" si="2"/>
        <v>26381.936377317783</v>
      </c>
      <c r="E73" s="11" t="s">
        <v>8221</v>
      </c>
      <c r="F73" s="11">
        <v>0</v>
      </c>
      <c r="G73" s="11">
        <f t="shared" si="3"/>
        <v>313.63715494040758</v>
      </c>
    </row>
    <row r="74" spans="1:7" x14ac:dyDescent="0.3">
      <c r="A74" s="11" t="s">
        <v>8219</v>
      </c>
      <c r="B74" s="11">
        <v>41</v>
      </c>
      <c r="C74">
        <f t="shared" si="2"/>
        <v>23539.283288072933</v>
      </c>
      <c r="E74" s="11" t="s">
        <v>8221</v>
      </c>
      <c r="F74" s="11">
        <v>7</v>
      </c>
      <c r="G74" s="11">
        <f t="shared" si="3"/>
        <v>114.69990003844677</v>
      </c>
    </row>
    <row r="75" spans="1:7" x14ac:dyDescent="0.3">
      <c r="A75" s="11" t="s">
        <v>8219</v>
      </c>
      <c r="B75" s="11">
        <v>18</v>
      </c>
      <c r="C75">
        <f t="shared" si="2"/>
        <v>31125.841182809774</v>
      </c>
      <c r="E75" s="11" t="s">
        <v>8221</v>
      </c>
      <c r="F75" s="11">
        <v>0</v>
      </c>
      <c r="G75" s="11">
        <f t="shared" si="3"/>
        <v>313.63715494040758</v>
      </c>
    </row>
    <row r="76" spans="1:7" x14ac:dyDescent="0.3">
      <c r="A76" s="11" t="s">
        <v>8219</v>
      </c>
      <c r="B76" s="11">
        <v>29</v>
      </c>
      <c r="C76">
        <f t="shared" si="2"/>
        <v>27365.487407066066</v>
      </c>
      <c r="E76" s="11" t="s">
        <v>8221</v>
      </c>
      <c r="F76" s="11">
        <v>5</v>
      </c>
      <c r="G76" s="11">
        <f t="shared" si="3"/>
        <v>161.53911572472128</v>
      </c>
    </row>
    <row r="77" spans="1:7" x14ac:dyDescent="0.3">
      <c r="A77" s="11" t="s">
        <v>8219</v>
      </c>
      <c r="B77" s="11">
        <v>47</v>
      </c>
      <c r="C77">
        <f t="shared" si="2"/>
        <v>21734.181228576363</v>
      </c>
      <c r="E77" s="11" t="s">
        <v>8221</v>
      </c>
      <c r="F77" s="11">
        <v>0</v>
      </c>
      <c r="G77" s="11">
        <f t="shared" si="3"/>
        <v>313.63715494040758</v>
      </c>
    </row>
    <row r="78" spans="1:7" x14ac:dyDescent="0.3">
      <c r="A78" s="11" t="s">
        <v>8219</v>
      </c>
      <c r="B78" s="11">
        <v>15</v>
      </c>
      <c r="C78">
        <f t="shared" si="2"/>
        <v>32193.392212558058</v>
      </c>
      <c r="E78" s="11" t="s">
        <v>8221</v>
      </c>
      <c r="F78" s="11">
        <v>0</v>
      </c>
      <c r="G78" s="11">
        <f t="shared" si="3"/>
        <v>313.63715494040758</v>
      </c>
    </row>
    <row r="79" spans="1:7" x14ac:dyDescent="0.3">
      <c r="A79" s="11" t="s">
        <v>8219</v>
      </c>
      <c r="B79" s="11">
        <v>26</v>
      </c>
      <c r="C79">
        <f t="shared" si="2"/>
        <v>28367.03843681435</v>
      </c>
      <c r="E79" s="11" t="s">
        <v>8221</v>
      </c>
      <c r="F79" s="11">
        <v>1</v>
      </c>
      <c r="G79" s="11">
        <f t="shared" si="3"/>
        <v>279.21754709727031</v>
      </c>
    </row>
    <row r="80" spans="1:7" x14ac:dyDescent="0.3">
      <c r="A80" s="11" t="s">
        <v>8219</v>
      </c>
      <c r="B80" s="11">
        <v>35</v>
      </c>
      <c r="C80">
        <f t="shared" si="2"/>
        <v>25416.3853475695</v>
      </c>
      <c r="E80" s="11" t="s">
        <v>8221</v>
      </c>
      <c r="F80" s="11">
        <v>0</v>
      </c>
      <c r="G80" s="11">
        <f t="shared" si="3"/>
        <v>313.63715494040758</v>
      </c>
    </row>
    <row r="81" spans="1:7" x14ac:dyDescent="0.3">
      <c r="A81" s="11" t="s">
        <v>8219</v>
      </c>
      <c r="B81" s="11">
        <v>41</v>
      </c>
      <c r="C81">
        <f t="shared" si="2"/>
        <v>23539.283288072933</v>
      </c>
      <c r="E81" s="11" t="s">
        <v>8221</v>
      </c>
      <c r="F81" s="11">
        <v>5</v>
      </c>
      <c r="G81" s="11">
        <f t="shared" si="3"/>
        <v>161.53911572472128</v>
      </c>
    </row>
    <row r="82" spans="1:7" x14ac:dyDescent="0.3">
      <c r="A82" s="11" t="s">
        <v>8219</v>
      </c>
      <c r="B82" s="11">
        <v>47</v>
      </c>
      <c r="C82">
        <f t="shared" si="2"/>
        <v>21734.181228576363</v>
      </c>
      <c r="E82" s="11" t="s">
        <v>8221</v>
      </c>
      <c r="F82" s="11">
        <v>3</v>
      </c>
      <c r="G82" s="11">
        <f t="shared" si="3"/>
        <v>216.3783314109958</v>
      </c>
    </row>
    <row r="83" spans="1:7" x14ac:dyDescent="0.3">
      <c r="A83" s="11" t="s">
        <v>8219</v>
      </c>
      <c r="B83" s="11">
        <v>28</v>
      </c>
      <c r="C83">
        <f t="shared" si="2"/>
        <v>27697.337750315495</v>
      </c>
      <c r="E83" s="11" t="s">
        <v>8221</v>
      </c>
      <c r="F83" s="11">
        <v>6</v>
      </c>
      <c r="G83" s="11">
        <f t="shared" si="3"/>
        <v>137.11950788158404</v>
      </c>
    </row>
    <row r="84" spans="1:7" x14ac:dyDescent="0.3">
      <c r="A84" s="11" t="s">
        <v>8219</v>
      </c>
      <c r="B84" s="11">
        <v>100</v>
      </c>
      <c r="C84">
        <f t="shared" si="2"/>
        <v>8916.1130363566845</v>
      </c>
      <c r="E84" s="11" t="s">
        <v>8221</v>
      </c>
      <c r="F84" s="11">
        <v>12</v>
      </c>
      <c r="G84" s="11">
        <f t="shared" si="3"/>
        <v>32.601860822760486</v>
      </c>
    </row>
    <row r="85" spans="1:7" x14ac:dyDescent="0.3">
      <c r="A85" s="11" t="s">
        <v>8219</v>
      </c>
      <c r="B85" s="11">
        <v>13</v>
      </c>
      <c r="C85">
        <f t="shared" si="2"/>
        <v>32915.092899056915</v>
      </c>
      <c r="E85" s="11" t="s">
        <v>8221</v>
      </c>
      <c r="F85" s="11">
        <v>13</v>
      </c>
      <c r="G85" s="11">
        <f t="shared" si="3"/>
        <v>22.182252979623232</v>
      </c>
    </row>
    <row r="86" spans="1:7" x14ac:dyDescent="0.3">
      <c r="A86" s="11" t="s">
        <v>8219</v>
      </c>
      <c r="B86" s="11">
        <v>7</v>
      </c>
      <c r="C86">
        <f t="shared" si="2"/>
        <v>35128.194958553482</v>
      </c>
      <c r="E86" s="11" t="s">
        <v>8221</v>
      </c>
      <c r="F86" s="11">
        <v>5</v>
      </c>
      <c r="G86" s="11">
        <f t="shared" si="3"/>
        <v>161.53911572472128</v>
      </c>
    </row>
    <row r="87" spans="1:7" x14ac:dyDescent="0.3">
      <c r="A87" s="11" t="s">
        <v>8219</v>
      </c>
      <c r="B87" s="11">
        <v>21</v>
      </c>
      <c r="C87">
        <f t="shared" si="2"/>
        <v>30076.290153061491</v>
      </c>
      <c r="E87" s="11" t="s">
        <v>8221</v>
      </c>
      <c r="F87" s="11">
        <v>2</v>
      </c>
      <c r="G87" s="11">
        <f t="shared" si="3"/>
        <v>246.79793925413307</v>
      </c>
    </row>
    <row r="88" spans="1:7" x14ac:dyDescent="0.3">
      <c r="A88" s="11" t="s">
        <v>8219</v>
      </c>
      <c r="B88" s="11">
        <v>17</v>
      </c>
      <c r="C88">
        <f t="shared" si="2"/>
        <v>31479.691526059203</v>
      </c>
      <c r="E88" s="11" t="s">
        <v>8221</v>
      </c>
      <c r="F88" s="11">
        <v>8</v>
      </c>
      <c r="G88" s="11">
        <f t="shared" si="3"/>
        <v>94.280292195309514</v>
      </c>
    </row>
    <row r="89" spans="1:7" x14ac:dyDescent="0.3">
      <c r="A89" s="11" t="s">
        <v>8219</v>
      </c>
      <c r="B89" s="11">
        <v>25</v>
      </c>
      <c r="C89">
        <f t="shared" si="2"/>
        <v>28704.888780063779</v>
      </c>
      <c r="E89" s="11" t="s">
        <v>8221</v>
      </c>
      <c r="F89" s="11">
        <v>0</v>
      </c>
      <c r="G89" s="11">
        <f t="shared" si="3"/>
        <v>313.63715494040758</v>
      </c>
    </row>
    <row r="90" spans="1:7" x14ac:dyDescent="0.3">
      <c r="A90" s="11" t="s">
        <v>8219</v>
      </c>
      <c r="B90" s="11">
        <v>60</v>
      </c>
      <c r="C90">
        <f t="shared" si="2"/>
        <v>18070.1267663338</v>
      </c>
      <c r="E90" s="11" t="s">
        <v>8221</v>
      </c>
      <c r="F90" s="11">
        <v>13</v>
      </c>
      <c r="G90" s="11">
        <f t="shared" si="3"/>
        <v>22.182252979623232</v>
      </c>
    </row>
    <row r="91" spans="1:7" x14ac:dyDescent="0.3">
      <c r="A91" s="11" t="s">
        <v>8219</v>
      </c>
      <c r="B91" s="11">
        <v>56</v>
      </c>
      <c r="C91">
        <f t="shared" si="2"/>
        <v>19161.528139331513</v>
      </c>
      <c r="E91" s="11" t="s">
        <v>8221</v>
      </c>
      <c r="F91" s="11">
        <v>0</v>
      </c>
      <c r="G91" s="11">
        <f t="shared" si="3"/>
        <v>313.63715494040758</v>
      </c>
    </row>
    <row r="92" spans="1:7" x14ac:dyDescent="0.3">
      <c r="A92" s="11" t="s">
        <v>8219</v>
      </c>
      <c r="B92" s="11">
        <v>16</v>
      </c>
      <c r="C92">
        <f t="shared" si="2"/>
        <v>31835.541869308629</v>
      </c>
      <c r="E92" s="11" t="s">
        <v>8221</v>
      </c>
      <c r="F92" s="11">
        <v>5</v>
      </c>
      <c r="G92" s="11">
        <f t="shared" si="3"/>
        <v>161.53911572472128</v>
      </c>
    </row>
    <row r="93" spans="1:7" x14ac:dyDescent="0.3">
      <c r="A93" s="11" t="s">
        <v>8219</v>
      </c>
      <c r="B93" s="11">
        <v>46</v>
      </c>
      <c r="C93">
        <f t="shared" si="2"/>
        <v>22030.031571825792</v>
      </c>
      <c r="E93" s="11" t="s">
        <v>8221</v>
      </c>
      <c r="F93" s="11">
        <v>8</v>
      </c>
      <c r="G93" s="11">
        <f t="shared" si="3"/>
        <v>94.280292195309514</v>
      </c>
    </row>
    <row r="94" spans="1:7" x14ac:dyDescent="0.3">
      <c r="A94" s="11" t="s">
        <v>8219</v>
      </c>
      <c r="B94" s="11">
        <v>43</v>
      </c>
      <c r="C94">
        <f t="shared" si="2"/>
        <v>22929.582601574075</v>
      </c>
      <c r="E94" s="11" t="s">
        <v>8221</v>
      </c>
      <c r="F94" s="11">
        <v>8</v>
      </c>
      <c r="G94" s="11">
        <f t="shared" si="3"/>
        <v>94.280292195309514</v>
      </c>
    </row>
    <row r="95" spans="1:7" x14ac:dyDescent="0.3">
      <c r="A95" s="11" t="s">
        <v>8219</v>
      </c>
      <c r="B95" s="11">
        <v>15</v>
      </c>
      <c r="C95">
        <f t="shared" si="2"/>
        <v>32193.392212558058</v>
      </c>
      <c r="E95" s="11" t="s">
        <v>8221</v>
      </c>
      <c r="F95" s="11">
        <v>0</v>
      </c>
      <c r="G95" s="11">
        <f t="shared" si="3"/>
        <v>313.63715494040758</v>
      </c>
    </row>
    <row r="96" spans="1:7" x14ac:dyDescent="0.3">
      <c r="A96" s="11" t="s">
        <v>8219</v>
      </c>
      <c r="B96" s="11">
        <v>12</v>
      </c>
      <c r="C96">
        <f t="shared" si="2"/>
        <v>33278.943242306341</v>
      </c>
      <c r="E96" s="11" t="s">
        <v>8221</v>
      </c>
      <c r="F96" s="11">
        <v>2</v>
      </c>
      <c r="G96" s="11">
        <f t="shared" si="3"/>
        <v>246.79793925413307</v>
      </c>
    </row>
    <row r="97" spans="1:7" x14ac:dyDescent="0.3">
      <c r="A97" s="11" t="s">
        <v>8219</v>
      </c>
      <c r="B97" s="11">
        <v>21</v>
      </c>
      <c r="C97">
        <f t="shared" si="2"/>
        <v>30076.290153061491</v>
      </c>
      <c r="E97" s="11" t="s">
        <v>8221</v>
      </c>
      <c r="F97" s="11">
        <v>3</v>
      </c>
      <c r="G97" s="11">
        <f t="shared" si="3"/>
        <v>216.3783314109958</v>
      </c>
    </row>
    <row r="98" spans="1:7" x14ac:dyDescent="0.3">
      <c r="A98" s="11" t="s">
        <v>8219</v>
      </c>
      <c r="B98" s="11">
        <v>34</v>
      </c>
      <c r="C98">
        <f t="shared" si="2"/>
        <v>25736.235690818929</v>
      </c>
      <c r="E98" s="11" t="s">
        <v>8221</v>
      </c>
      <c r="F98" s="11">
        <v>0</v>
      </c>
      <c r="G98" s="11">
        <f t="shared" si="3"/>
        <v>313.63715494040758</v>
      </c>
    </row>
    <row r="99" spans="1:7" x14ac:dyDescent="0.3">
      <c r="A99" s="11" t="s">
        <v>8219</v>
      </c>
      <c r="B99" s="11">
        <v>8</v>
      </c>
      <c r="C99">
        <f t="shared" si="2"/>
        <v>34754.34461530405</v>
      </c>
      <c r="E99" s="11" t="s">
        <v>8221</v>
      </c>
      <c r="F99" s="11">
        <v>0</v>
      </c>
      <c r="G99" s="11">
        <f t="shared" si="3"/>
        <v>313.63715494040758</v>
      </c>
    </row>
    <row r="100" spans="1:7" x14ac:dyDescent="0.3">
      <c r="A100" s="11" t="s">
        <v>8219</v>
      </c>
      <c r="B100" s="11">
        <v>60</v>
      </c>
      <c r="C100">
        <f t="shared" si="2"/>
        <v>18070.1267663338</v>
      </c>
      <c r="E100" s="11" t="s">
        <v>8221</v>
      </c>
      <c r="F100" s="11">
        <v>11</v>
      </c>
      <c r="G100" s="11">
        <f t="shared" si="3"/>
        <v>45.021468665897743</v>
      </c>
    </row>
    <row r="101" spans="1:7" x14ac:dyDescent="0.3">
      <c r="A101" s="11" t="s">
        <v>8219</v>
      </c>
      <c r="B101" s="11">
        <v>39</v>
      </c>
      <c r="C101">
        <f t="shared" si="2"/>
        <v>24156.983974571787</v>
      </c>
      <c r="E101" s="11" t="s">
        <v>8221</v>
      </c>
      <c r="F101" s="11">
        <v>0</v>
      </c>
      <c r="G101" s="11">
        <f t="shared" si="3"/>
        <v>313.63715494040758</v>
      </c>
    </row>
    <row r="102" spans="1:7" x14ac:dyDescent="0.3">
      <c r="A102" s="11" t="s">
        <v>8219</v>
      </c>
      <c r="B102" s="11">
        <v>26</v>
      </c>
      <c r="C102">
        <f t="shared" si="2"/>
        <v>28367.03843681435</v>
      </c>
      <c r="E102" s="11" t="s">
        <v>8221</v>
      </c>
      <c r="F102" s="11">
        <v>1</v>
      </c>
      <c r="G102" s="11">
        <f t="shared" si="3"/>
        <v>279.21754709727031</v>
      </c>
    </row>
    <row r="103" spans="1:7" x14ac:dyDescent="0.3">
      <c r="A103" s="11" t="s">
        <v>8219</v>
      </c>
      <c r="B103" s="11">
        <v>35</v>
      </c>
      <c r="C103">
        <f t="shared" si="2"/>
        <v>25416.3853475695</v>
      </c>
      <c r="E103" s="11" t="s">
        <v>8221</v>
      </c>
      <c r="F103" s="11">
        <v>0</v>
      </c>
      <c r="G103" s="11">
        <f t="shared" si="3"/>
        <v>313.63715494040758</v>
      </c>
    </row>
    <row r="104" spans="1:7" x14ac:dyDescent="0.3">
      <c r="A104" s="11" t="s">
        <v>8219</v>
      </c>
      <c r="B104" s="11">
        <v>65</v>
      </c>
      <c r="C104">
        <f t="shared" si="2"/>
        <v>16750.875050086663</v>
      </c>
      <c r="E104" s="11" t="s">
        <v>8221</v>
      </c>
      <c r="F104" s="11">
        <v>17</v>
      </c>
      <c r="G104" s="11">
        <f t="shared" si="3"/>
        <v>0.50382160707420365</v>
      </c>
    </row>
    <row r="105" spans="1:7" x14ac:dyDescent="0.3">
      <c r="A105" s="11" t="s">
        <v>8219</v>
      </c>
      <c r="B105" s="11">
        <v>49</v>
      </c>
      <c r="C105">
        <f t="shared" si="2"/>
        <v>21148.480542077508</v>
      </c>
      <c r="E105" s="11" t="s">
        <v>8221</v>
      </c>
      <c r="F105" s="11">
        <v>2</v>
      </c>
      <c r="G105" s="11">
        <f t="shared" si="3"/>
        <v>246.79793925413307</v>
      </c>
    </row>
    <row r="106" spans="1:7" x14ac:dyDescent="0.3">
      <c r="A106" s="11" t="s">
        <v>8219</v>
      </c>
      <c r="B106" s="11">
        <v>10</v>
      </c>
      <c r="C106">
        <f t="shared" si="2"/>
        <v>34012.643928805199</v>
      </c>
      <c r="E106" s="11" t="s">
        <v>8221</v>
      </c>
      <c r="F106" s="11">
        <v>1</v>
      </c>
      <c r="G106" s="11">
        <f t="shared" si="3"/>
        <v>279.21754709727031</v>
      </c>
    </row>
    <row r="107" spans="1:7" x14ac:dyDescent="0.3">
      <c r="A107" s="11" t="s">
        <v>8219</v>
      </c>
      <c r="B107" s="11">
        <v>60</v>
      </c>
      <c r="C107">
        <f t="shared" si="2"/>
        <v>18070.1267663338</v>
      </c>
      <c r="E107" s="11" t="s">
        <v>8221</v>
      </c>
      <c r="F107" s="11">
        <v>2</v>
      </c>
      <c r="G107" s="11">
        <f t="shared" si="3"/>
        <v>246.79793925413307</v>
      </c>
    </row>
    <row r="108" spans="1:7" x14ac:dyDescent="0.3">
      <c r="A108" s="11" t="s">
        <v>8219</v>
      </c>
      <c r="B108" s="11">
        <v>27</v>
      </c>
      <c r="C108">
        <f t="shared" si="2"/>
        <v>28031.188093564924</v>
      </c>
      <c r="E108" s="11" t="s">
        <v>8221</v>
      </c>
      <c r="F108" s="11">
        <v>16</v>
      </c>
      <c r="G108" s="11">
        <f t="shared" si="3"/>
        <v>2.9234294502114606</v>
      </c>
    </row>
    <row r="109" spans="1:7" x14ac:dyDescent="0.3">
      <c r="A109" s="11" t="s">
        <v>8219</v>
      </c>
      <c r="B109" s="11">
        <v>69</v>
      </c>
      <c r="C109">
        <f t="shared" si="2"/>
        <v>15731.47367708895</v>
      </c>
      <c r="E109" s="11" t="s">
        <v>8221</v>
      </c>
      <c r="F109" s="11">
        <v>1</v>
      </c>
      <c r="G109" s="11">
        <f t="shared" si="3"/>
        <v>279.21754709727031</v>
      </c>
    </row>
    <row r="110" spans="1:7" x14ac:dyDescent="0.3">
      <c r="A110" s="11" t="s">
        <v>8219</v>
      </c>
      <c r="B110" s="11">
        <v>47</v>
      </c>
      <c r="C110">
        <f t="shared" si="2"/>
        <v>21734.181228576363</v>
      </c>
      <c r="E110" s="11" t="s">
        <v>8221</v>
      </c>
      <c r="F110" s="11">
        <v>4</v>
      </c>
      <c r="G110" s="11">
        <f t="shared" si="3"/>
        <v>187.95872356785856</v>
      </c>
    </row>
    <row r="111" spans="1:7" x14ac:dyDescent="0.3">
      <c r="A111" s="11" t="s">
        <v>8219</v>
      </c>
      <c r="B111" s="11">
        <v>47</v>
      </c>
      <c r="C111">
        <f t="shared" si="2"/>
        <v>21734.181228576363</v>
      </c>
      <c r="E111" s="11" t="s">
        <v>8221</v>
      </c>
      <c r="F111" s="11">
        <v>5</v>
      </c>
      <c r="G111" s="11">
        <f t="shared" si="3"/>
        <v>161.53911572472128</v>
      </c>
    </row>
    <row r="112" spans="1:7" x14ac:dyDescent="0.3">
      <c r="A112" s="11" t="s">
        <v>8219</v>
      </c>
      <c r="B112" s="11">
        <v>26</v>
      </c>
      <c r="C112">
        <f t="shared" si="2"/>
        <v>28367.03843681435</v>
      </c>
      <c r="E112" s="11" t="s">
        <v>8221</v>
      </c>
      <c r="F112" s="11">
        <v>7</v>
      </c>
      <c r="G112" s="11">
        <f t="shared" si="3"/>
        <v>114.69990003844677</v>
      </c>
    </row>
    <row r="113" spans="1:7" x14ac:dyDescent="0.3">
      <c r="A113" s="11" t="s">
        <v>8219</v>
      </c>
      <c r="B113" s="11">
        <v>53</v>
      </c>
      <c r="C113">
        <f t="shared" si="2"/>
        <v>20001.079169079796</v>
      </c>
      <c r="E113" s="11" t="s">
        <v>8221</v>
      </c>
      <c r="F113" s="11">
        <v>0</v>
      </c>
      <c r="G113" s="11">
        <f t="shared" si="3"/>
        <v>313.63715494040758</v>
      </c>
    </row>
    <row r="114" spans="1:7" x14ac:dyDescent="0.3">
      <c r="A114" s="11" t="s">
        <v>8219</v>
      </c>
      <c r="B114" s="11">
        <v>81</v>
      </c>
      <c r="C114">
        <f t="shared" si="2"/>
        <v>12865.269558095815</v>
      </c>
      <c r="E114" s="11" t="s">
        <v>8221</v>
      </c>
      <c r="F114" s="11">
        <v>12</v>
      </c>
      <c r="G114" s="11">
        <f t="shared" si="3"/>
        <v>32.601860822760486</v>
      </c>
    </row>
    <row r="115" spans="1:7" x14ac:dyDescent="0.3">
      <c r="A115" s="11" t="s">
        <v>8219</v>
      </c>
      <c r="B115" s="11">
        <v>78</v>
      </c>
      <c r="C115">
        <f t="shared" si="2"/>
        <v>13554.820587844099</v>
      </c>
      <c r="E115" s="11" t="s">
        <v>8221</v>
      </c>
      <c r="F115" s="11">
        <v>2</v>
      </c>
      <c r="G115" s="11">
        <f t="shared" si="3"/>
        <v>246.79793925413307</v>
      </c>
    </row>
    <row r="116" spans="1:7" x14ac:dyDescent="0.3">
      <c r="A116" s="11" t="s">
        <v>8219</v>
      </c>
      <c r="B116" s="11">
        <v>35</v>
      </c>
      <c r="C116">
        <f t="shared" si="2"/>
        <v>25416.3853475695</v>
      </c>
      <c r="E116" s="11" t="s">
        <v>8221</v>
      </c>
      <c r="F116" s="11">
        <v>5</v>
      </c>
      <c r="G116" s="11">
        <f t="shared" si="3"/>
        <v>161.53911572472128</v>
      </c>
    </row>
    <row r="117" spans="1:7" x14ac:dyDescent="0.3">
      <c r="A117" s="11" t="s">
        <v>8219</v>
      </c>
      <c r="B117" s="11">
        <v>22</v>
      </c>
      <c r="C117">
        <f t="shared" si="2"/>
        <v>29730.439809812062</v>
      </c>
      <c r="E117" s="11" t="s">
        <v>8221</v>
      </c>
      <c r="F117" s="11">
        <v>2</v>
      </c>
      <c r="G117" s="11">
        <f t="shared" si="3"/>
        <v>246.79793925413307</v>
      </c>
    </row>
    <row r="118" spans="1:7" x14ac:dyDescent="0.3">
      <c r="A118" s="11" t="s">
        <v>8219</v>
      </c>
      <c r="B118" s="11">
        <v>57</v>
      </c>
      <c r="C118">
        <f t="shared" si="2"/>
        <v>18885.677796082084</v>
      </c>
      <c r="E118" s="11" t="s">
        <v>8221</v>
      </c>
      <c r="F118" s="11">
        <v>3</v>
      </c>
      <c r="G118" s="11">
        <f t="shared" si="3"/>
        <v>216.3783314109958</v>
      </c>
    </row>
    <row r="119" spans="1:7" x14ac:dyDescent="0.3">
      <c r="A119" s="11" t="s">
        <v>8219</v>
      </c>
      <c r="B119" s="11">
        <v>27</v>
      </c>
      <c r="C119">
        <f t="shared" si="2"/>
        <v>28031.188093564924</v>
      </c>
      <c r="E119" s="11" t="s">
        <v>8221</v>
      </c>
      <c r="F119" s="11">
        <v>0</v>
      </c>
      <c r="G119" s="11">
        <f t="shared" si="3"/>
        <v>313.63715494040758</v>
      </c>
    </row>
    <row r="120" spans="1:7" x14ac:dyDescent="0.3">
      <c r="A120" s="11" t="s">
        <v>8219</v>
      </c>
      <c r="B120" s="11">
        <v>39</v>
      </c>
      <c r="C120">
        <f t="shared" si="2"/>
        <v>24156.983974571787</v>
      </c>
      <c r="E120" s="11" t="s">
        <v>8221</v>
      </c>
      <c r="F120" s="11">
        <v>49</v>
      </c>
      <c r="G120" s="11">
        <f t="shared" si="3"/>
        <v>979.07637062668198</v>
      </c>
    </row>
    <row r="121" spans="1:7" x14ac:dyDescent="0.3">
      <c r="A121" s="11" t="s">
        <v>8219</v>
      </c>
      <c r="B121" s="11">
        <v>37</v>
      </c>
      <c r="C121">
        <f t="shared" si="2"/>
        <v>24782.684661070645</v>
      </c>
      <c r="E121" s="11" t="s">
        <v>8221</v>
      </c>
      <c r="F121" s="11">
        <v>1</v>
      </c>
      <c r="G121" s="11">
        <f t="shared" si="3"/>
        <v>279.21754709727031</v>
      </c>
    </row>
    <row r="122" spans="1:7" x14ac:dyDescent="0.3">
      <c r="A122" s="11" t="s">
        <v>8219</v>
      </c>
      <c r="B122" s="11">
        <v>137</v>
      </c>
      <c r="C122">
        <f t="shared" si="2"/>
        <v>3297.6503361278528</v>
      </c>
      <c r="E122" s="11" t="s">
        <v>8221</v>
      </c>
      <c r="F122" s="11">
        <v>2</v>
      </c>
      <c r="G122" s="11">
        <f t="shared" si="3"/>
        <v>246.79793925413307</v>
      </c>
    </row>
    <row r="123" spans="1:7" x14ac:dyDescent="0.3">
      <c r="A123" s="11" t="s">
        <v>8219</v>
      </c>
      <c r="B123" s="11">
        <v>376</v>
      </c>
      <c r="C123">
        <f t="shared" si="2"/>
        <v>32969.418299514582</v>
      </c>
      <c r="E123" s="11" t="s">
        <v>8221</v>
      </c>
      <c r="F123" s="11">
        <v>0</v>
      </c>
      <c r="G123" s="11">
        <f t="shared" si="3"/>
        <v>313.63715494040758</v>
      </c>
    </row>
    <row r="124" spans="1:7" x14ac:dyDescent="0.3">
      <c r="A124" s="11" t="s">
        <v>8219</v>
      </c>
      <c r="B124" s="11">
        <v>202</v>
      </c>
      <c r="C124">
        <f t="shared" si="2"/>
        <v>57.378024915038637</v>
      </c>
      <c r="E124" s="11" t="s">
        <v>8221</v>
      </c>
      <c r="F124" s="11">
        <v>0</v>
      </c>
      <c r="G124" s="11">
        <f t="shared" si="3"/>
        <v>313.63715494040758</v>
      </c>
    </row>
    <row r="125" spans="1:7" x14ac:dyDescent="0.3">
      <c r="A125" s="11" t="s">
        <v>8219</v>
      </c>
      <c r="B125" s="11">
        <v>328</v>
      </c>
      <c r="C125">
        <f t="shared" si="2"/>
        <v>17842.234775487123</v>
      </c>
      <c r="E125" s="11" t="s">
        <v>8221</v>
      </c>
      <c r="F125" s="11">
        <v>11</v>
      </c>
      <c r="G125" s="11">
        <f t="shared" si="3"/>
        <v>45.021468665897743</v>
      </c>
    </row>
    <row r="126" spans="1:7" x14ac:dyDescent="0.3">
      <c r="A126" s="11" t="s">
        <v>8219</v>
      </c>
      <c r="B126" s="11">
        <v>84</v>
      </c>
      <c r="C126">
        <f t="shared" si="2"/>
        <v>12193.718528347532</v>
      </c>
      <c r="E126" s="11" t="s">
        <v>8221</v>
      </c>
      <c r="F126" s="11">
        <v>1</v>
      </c>
      <c r="G126" s="11">
        <f t="shared" si="3"/>
        <v>279.21754709727031</v>
      </c>
    </row>
    <row r="127" spans="1:7" x14ac:dyDescent="0.3">
      <c r="A127" s="11" t="s">
        <v>8219</v>
      </c>
      <c r="B127" s="11">
        <v>96</v>
      </c>
      <c r="C127">
        <f t="shared" si="2"/>
        <v>9687.5144093543968</v>
      </c>
      <c r="E127" s="11" t="s">
        <v>8221</v>
      </c>
      <c r="F127" s="11">
        <v>8</v>
      </c>
      <c r="G127" s="11">
        <f t="shared" si="3"/>
        <v>94.280292195309514</v>
      </c>
    </row>
    <row r="128" spans="1:7" x14ac:dyDescent="0.3">
      <c r="A128" s="11" t="s">
        <v>8219</v>
      </c>
      <c r="B128" s="11">
        <v>223</v>
      </c>
      <c r="C128">
        <f t="shared" si="2"/>
        <v>816.52081667705261</v>
      </c>
      <c r="E128" s="11" t="s">
        <v>8221</v>
      </c>
      <c r="F128" s="11">
        <v>5</v>
      </c>
      <c r="G128" s="11">
        <f t="shared" si="3"/>
        <v>161.53911572472128</v>
      </c>
    </row>
    <row r="129" spans="1:7" x14ac:dyDescent="0.3">
      <c r="A129" s="11" t="s">
        <v>8219</v>
      </c>
      <c r="B129" s="11">
        <v>62</v>
      </c>
      <c r="C129">
        <f t="shared" si="2"/>
        <v>17536.426079834946</v>
      </c>
      <c r="E129" s="11" t="s">
        <v>8221</v>
      </c>
      <c r="F129" s="11">
        <v>39</v>
      </c>
      <c r="G129" s="11">
        <f t="shared" si="3"/>
        <v>453.27244905805458</v>
      </c>
    </row>
    <row r="130" spans="1:7" x14ac:dyDescent="0.3">
      <c r="A130" s="11" t="s">
        <v>8219</v>
      </c>
      <c r="B130" s="11">
        <v>146</v>
      </c>
      <c r="C130">
        <f t="shared" si="2"/>
        <v>2344.9972468830015</v>
      </c>
      <c r="E130" s="11" t="s">
        <v>8221</v>
      </c>
      <c r="F130" s="11">
        <v>0</v>
      </c>
      <c r="G130" s="11">
        <f t="shared" si="3"/>
        <v>313.63715494040758</v>
      </c>
    </row>
    <row r="131" spans="1:7" x14ac:dyDescent="0.3">
      <c r="A131" s="11" t="s">
        <v>8219</v>
      </c>
      <c r="B131" s="11">
        <v>235</v>
      </c>
      <c r="C131">
        <f t="shared" ref="C131:C194" si="4">(B131-$J$4)^2</f>
        <v>1646.3166976839177</v>
      </c>
      <c r="E131" s="11" t="s">
        <v>8221</v>
      </c>
      <c r="F131" s="11">
        <v>0</v>
      </c>
      <c r="G131" s="11">
        <f t="shared" ref="G131:G194" si="5">(F131-$K$4)^2</f>
        <v>313.63715494040758</v>
      </c>
    </row>
    <row r="132" spans="1:7" x14ac:dyDescent="0.3">
      <c r="A132" s="11" t="s">
        <v>8219</v>
      </c>
      <c r="B132" s="11">
        <v>437</v>
      </c>
      <c r="C132">
        <f t="shared" si="4"/>
        <v>58842.547361299483</v>
      </c>
      <c r="E132" s="11" t="s">
        <v>8221</v>
      </c>
      <c r="F132" s="11">
        <v>2</v>
      </c>
      <c r="G132" s="11">
        <f t="shared" si="5"/>
        <v>246.79793925413307</v>
      </c>
    </row>
    <row r="133" spans="1:7" x14ac:dyDescent="0.3">
      <c r="A133" s="11" t="s">
        <v>8219</v>
      </c>
      <c r="B133" s="11">
        <v>77</v>
      </c>
      <c r="C133">
        <f t="shared" si="4"/>
        <v>13788.670931093528</v>
      </c>
      <c r="E133" s="11" t="s">
        <v>8221</v>
      </c>
      <c r="F133" s="11">
        <v>170</v>
      </c>
      <c r="G133" s="11">
        <f t="shared" si="5"/>
        <v>23192.303821607071</v>
      </c>
    </row>
    <row r="134" spans="1:7" x14ac:dyDescent="0.3">
      <c r="A134" s="11" t="s">
        <v>8219</v>
      </c>
      <c r="B134" s="11">
        <v>108</v>
      </c>
      <c r="C134">
        <f t="shared" si="4"/>
        <v>7469.3102903612617</v>
      </c>
      <c r="E134" s="11" t="s">
        <v>8221</v>
      </c>
      <c r="F134" s="11">
        <v>5</v>
      </c>
      <c r="G134" s="11">
        <f t="shared" si="5"/>
        <v>161.53911572472128</v>
      </c>
    </row>
    <row r="135" spans="1:7" x14ac:dyDescent="0.3">
      <c r="A135" s="11" t="s">
        <v>8219</v>
      </c>
      <c r="B135" s="11">
        <v>7</v>
      </c>
      <c r="C135">
        <f t="shared" si="4"/>
        <v>35128.194958553482</v>
      </c>
      <c r="E135" s="11" t="s">
        <v>8221</v>
      </c>
      <c r="F135" s="11">
        <v>14</v>
      </c>
      <c r="G135" s="11">
        <f t="shared" si="5"/>
        <v>13.762645136485975</v>
      </c>
    </row>
    <row r="136" spans="1:7" x14ac:dyDescent="0.3">
      <c r="A136" s="11" t="s">
        <v>8219</v>
      </c>
      <c r="B136" s="11">
        <v>314</v>
      </c>
      <c r="C136">
        <f t="shared" si="4"/>
        <v>14298.139580979114</v>
      </c>
      <c r="E136" s="11" t="s">
        <v>8221</v>
      </c>
      <c r="F136" s="11">
        <v>1</v>
      </c>
      <c r="G136" s="11">
        <f t="shared" si="5"/>
        <v>279.21754709727031</v>
      </c>
    </row>
    <row r="137" spans="1:7" x14ac:dyDescent="0.3">
      <c r="A137" s="11" t="s">
        <v>8219</v>
      </c>
      <c r="B137" s="11">
        <v>188</v>
      </c>
      <c r="C137">
        <f t="shared" si="4"/>
        <v>41.282830407029351</v>
      </c>
      <c r="E137" s="11" t="s">
        <v>8221</v>
      </c>
      <c r="F137" s="11">
        <v>0</v>
      </c>
      <c r="G137" s="11">
        <f t="shared" si="5"/>
        <v>313.63715494040758</v>
      </c>
    </row>
    <row r="138" spans="1:7" x14ac:dyDescent="0.3">
      <c r="A138" s="11" t="s">
        <v>8219</v>
      </c>
      <c r="B138" s="11">
        <v>275</v>
      </c>
      <c r="C138">
        <f t="shared" si="4"/>
        <v>6492.3029677068016</v>
      </c>
      <c r="E138" s="11" t="s">
        <v>8221</v>
      </c>
      <c r="F138" s="11">
        <v>124</v>
      </c>
      <c r="G138" s="11">
        <f t="shared" si="5"/>
        <v>11297.605782391387</v>
      </c>
    </row>
    <row r="139" spans="1:7" x14ac:dyDescent="0.3">
      <c r="A139" s="11" t="s">
        <v>8219</v>
      </c>
      <c r="B139" s="11">
        <v>560</v>
      </c>
      <c r="C139">
        <f t="shared" si="4"/>
        <v>133644.95514161987</v>
      </c>
      <c r="E139" s="11" t="s">
        <v>8221</v>
      </c>
      <c r="F139" s="11">
        <v>0</v>
      </c>
      <c r="G139" s="11">
        <f t="shared" si="5"/>
        <v>313.63715494040758</v>
      </c>
    </row>
    <row r="140" spans="1:7" x14ac:dyDescent="0.3">
      <c r="A140" s="11" t="s">
        <v>8219</v>
      </c>
      <c r="B140" s="11">
        <v>688</v>
      </c>
      <c r="C140">
        <f t="shared" si="4"/>
        <v>243616.1112056931</v>
      </c>
      <c r="E140" s="11" t="s">
        <v>8221</v>
      </c>
      <c r="F140" s="11">
        <v>0</v>
      </c>
      <c r="G140" s="11">
        <f t="shared" si="5"/>
        <v>313.63715494040758</v>
      </c>
    </row>
    <row r="141" spans="1:7" x14ac:dyDescent="0.3">
      <c r="A141" s="11" t="s">
        <v>8219</v>
      </c>
      <c r="B141" s="11">
        <v>942</v>
      </c>
      <c r="C141">
        <f t="shared" si="4"/>
        <v>558868.12402033841</v>
      </c>
      <c r="E141" s="11" t="s">
        <v>8221</v>
      </c>
      <c r="F141" s="11">
        <v>55</v>
      </c>
      <c r="G141" s="11">
        <f t="shared" si="5"/>
        <v>1390.5587235678584</v>
      </c>
    </row>
    <row r="142" spans="1:7" x14ac:dyDescent="0.3">
      <c r="A142" s="11" t="s">
        <v>8219</v>
      </c>
      <c r="B142" s="11">
        <v>88</v>
      </c>
      <c r="C142">
        <f t="shared" si="4"/>
        <v>11326.31715534982</v>
      </c>
      <c r="E142" s="11" t="s">
        <v>8221</v>
      </c>
      <c r="F142" s="11">
        <v>140</v>
      </c>
      <c r="G142" s="11">
        <f t="shared" si="5"/>
        <v>14954.89205690119</v>
      </c>
    </row>
    <row r="143" spans="1:7" x14ac:dyDescent="0.3">
      <c r="A143" s="11" t="s">
        <v>8219</v>
      </c>
      <c r="B143" s="11">
        <v>220</v>
      </c>
      <c r="C143">
        <f t="shared" si="4"/>
        <v>654.07184642533628</v>
      </c>
      <c r="E143" s="11" t="s">
        <v>8221</v>
      </c>
      <c r="F143" s="11">
        <v>21</v>
      </c>
      <c r="G143" s="11">
        <f t="shared" si="5"/>
        <v>10.825390234525177</v>
      </c>
    </row>
    <row r="144" spans="1:7" x14ac:dyDescent="0.3">
      <c r="A144" s="11" t="s">
        <v>8219</v>
      </c>
      <c r="B144" s="11">
        <v>145</v>
      </c>
      <c r="C144">
        <f t="shared" si="4"/>
        <v>2442.8475901324296</v>
      </c>
      <c r="E144" s="11" t="s">
        <v>8221</v>
      </c>
      <c r="F144" s="11">
        <v>1</v>
      </c>
      <c r="G144" s="11">
        <f t="shared" si="5"/>
        <v>279.21754709727031</v>
      </c>
    </row>
    <row r="145" spans="1:7" x14ac:dyDescent="0.3">
      <c r="A145" s="11" t="s">
        <v>8219</v>
      </c>
      <c r="B145" s="11">
        <v>963</v>
      </c>
      <c r="C145">
        <f t="shared" si="4"/>
        <v>590707.26681210042</v>
      </c>
      <c r="E145" s="11" t="s">
        <v>8221</v>
      </c>
      <c r="F145" s="11">
        <v>147</v>
      </c>
      <c r="G145" s="11">
        <f t="shared" si="5"/>
        <v>16715.954801999229</v>
      </c>
    </row>
    <row r="146" spans="1:7" x14ac:dyDescent="0.3">
      <c r="A146" s="11" t="s">
        <v>8219</v>
      </c>
      <c r="B146" s="11">
        <v>91</v>
      </c>
      <c r="C146">
        <f t="shared" si="4"/>
        <v>10696.766125601536</v>
      </c>
      <c r="E146" s="11" t="s">
        <v>8221</v>
      </c>
      <c r="F146" s="11">
        <v>11</v>
      </c>
      <c r="G146" s="11">
        <f t="shared" si="5"/>
        <v>45.021468665897743</v>
      </c>
    </row>
    <row r="147" spans="1:7" x14ac:dyDescent="0.3">
      <c r="A147" s="11" t="s">
        <v>8219</v>
      </c>
      <c r="B147" s="11">
        <v>58</v>
      </c>
      <c r="C147">
        <f t="shared" si="4"/>
        <v>18611.827452832658</v>
      </c>
      <c r="E147" s="11" t="s">
        <v>8221</v>
      </c>
      <c r="F147" s="11">
        <v>125</v>
      </c>
      <c r="G147" s="11">
        <f t="shared" si="5"/>
        <v>11511.186174548249</v>
      </c>
    </row>
    <row r="148" spans="1:7" x14ac:dyDescent="0.3">
      <c r="A148" s="11" t="s">
        <v>8219</v>
      </c>
      <c r="B148" s="11">
        <v>36</v>
      </c>
      <c r="C148">
        <f t="shared" si="4"/>
        <v>25098.535004320071</v>
      </c>
      <c r="E148" s="11" t="s">
        <v>8221</v>
      </c>
      <c r="F148" s="11">
        <v>1</v>
      </c>
      <c r="G148" s="11">
        <f t="shared" si="5"/>
        <v>279.21754709727031</v>
      </c>
    </row>
    <row r="149" spans="1:7" x14ac:dyDescent="0.3">
      <c r="A149" s="11" t="s">
        <v>8219</v>
      </c>
      <c r="B149" s="11">
        <v>165</v>
      </c>
      <c r="C149">
        <f t="shared" si="4"/>
        <v>865.84072514387128</v>
      </c>
      <c r="E149" s="11" t="s">
        <v>8221</v>
      </c>
      <c r="F149" s="11">
        <v>0</v>
      </c>
      <c r="G149" s="11">
        <f t="shared" si="5"/>
        <v>313.63715494040758</v>
      </c>
    </row>
    <row r="150" spans="1:7" x14ac:dyDescent="0.3">
      <c r="A150" s="11" t="s">
        <v>8219</v>
      </c>
      <c r="B150" s="11">
        <v>111</v>
      </c>
      <c r="C150">
        <f t="shared" si="4"/>
        <v>6959.7592606129783</v>
      </c>
      <c r="E150" s="11" t="s">
        <v>8221</v>
      </c>
      <c r="F150" s="11">
        <v>0</v>
      </c>
      <c r="G150" s="11">
        <f t="shared" si="5"/>
        <v>313.63715494040758</v>
      </c>
    </row>
    <row r="151" spans="1:7" x14ac:dyDescent="0.3">
      <c r="A151" s="11" t="s">
        <v>8219</v>
      </c>
      <c r="B151" s="11">
        <v>1596</v>
      </c>
      <c r="C151">
        <f t="shared" si="4"/>
        <v>1964411.9995352123</v>
      </c>
      <c r="E151" s="11" t="s">
        <v>8221</v>
      </c>
      <c r="F151" s="11">
        <v>3</v>
      </c>
      <c r="G151" s="11">
        <f t="shared" si="5"/>
        <v>216.3783314109958</v>
      </c>
    </row>
    <row r="152" spans="1:7" x14ac:dyDescent="0.3">
      <c r="A152" s="11" t="s">
        <v>8219</v>
      </c>
      <c r="B152" s="11">
        <v>61</v>
      </c>
      <c r="C152">
        <f t="shared" si="4"/>
        <v>17802.276423084375</v>
      </c>
      <c r="E152" s="11" t="s">
        <v>8221</v>
      </c>
      <c r="F152" s="11">
        <v>0</v>
      </c>
      <c r="G152" s="11">
        <f t="shared" si="5"/>
        <v>313.63715494040758</v>
      </c>
    </row>
    <row r="153" spans="1:7" x14ac:dyDescent="0.3">
      <c r="A153" s="11" t="s">
        <v>8219</v>
      </c>
      <c r="B153" s="11">
        <v>287</v>
      </c>
      <c r="C153">
        <f t="shared" si="4"/>
        <v>8570.0988487136656</v>
      </c>
      <c r="E153" s="11" t="s">
        <v>8221</v>
      </c>
      <c r="F153" s="11">
        <v>0</v>
      </c>
      <c r="G153" s="11">
        <f t="shared" si="5"/>
        <v>313.63715494040758</v>
      </c>
    </row>
    <row r="154" spans="1:7" x14ac:dyDescent="0.3">
      <c r="A154" s="11" t="s">
        <v>8219</v>
      </c>
      <c r="B154" s="11">
        <v>65</v>
      </c>
      <c r="C154">
        <f t="shared" si="4"/>
        <v>16750.875050086663</v>
      </c>
      <c r="E154" s="11" t="s">
        <v>8221</v>
      </c>
      <c r="F154" s="11">
        <v>0</v>
      </c>
      <c r="G154" s="11">
        <f t="shared" si="5"/>
        <v>313.63715494040758</v>
      </c>
    </row>
    <row r="155" spans="1:7" x14ac:dyDescent="0.3">
      <c r="A155" s="11" t="s">
        <v>8219</v>
      </c>
      <c r="B155" s="11">
        <v>118</v>
      </c>
      <c r="C155">
        <f t="shared" si="4"/>
        <v>5840.8068578669827</v>
      </c>
      <c r="E155" s="11" t="s">
        <v>8221</v>
      </c>
      <c r="F155" s="11">
        <v>0</v>
      </c>
      <c r="G155" s="11">
        <f t="shared" si="5"/>
        <v>313.63715494040758</v>
      </c>
    </row>
    <row r="156" spans="1:7" x14ac:dyDescent="0.3">
      <c r="A156" s="11" t="s">
        <v>8219</v>
      </c>
      <c r="B156" s="11">
        <v>113</v>
      </c>
      <c r="C156">
        <f t="shared" si="4"/>
        <v>6630.0585741141222</v>
      </c>
      <c r="E156" s="11" t="s">
        <v>8221</v>
      </c>
      <c r="F156" s="11">
        <v>3</v>
      </c>
      <c r="G156" s="11">
        <f t="shared" si="5"/>
        <v>216.3783314109958</v>
      </c>
    </row>
    <row r="157" spans="1:7" x14ac:dyDescent="0.3">
      <c r="A157" s="11" t="s">
        <v>8219</v>
      </c>
      <c r="B157" s="11">
        <v>332</v>
      </c>
      <c r="C157">
        <f t="shared" si="4"/>
        <v>18926.83340248941</v>
      </c>
      <c r="E157" s="11" t="s">
        <v>8221</v>
      </c>
      <c r="F157" s="11">
        <v>0</v>
      </c>
      <c r="G157" s="11">
        <f t="shared" si="5"/>
        <v>313.63715494040758</v>
      </c>
    </row>
    <row r="158" spans="1:7" x14ac:dyDescent="0.3">
      <c r="A158" s="11" t="s">
        <v>8219</v>
      </c>
      <c r="B158" s="11">
        <v>62</v>
      </c>
      <c r="C158">
        <f t="shared" si="4"/>
        <v>17536.426079834946</v>
      </c>
      <c r="E158" s="11" t="s">
        <v>8221</v>
      </c>
      <c r="F158" s="11">
        <v>1</v>
      </c>
      <c r="G158" s="11">
        <f t="shared" si="5"/>
        <v>279.21754709727031</v>
      </c>
    </row>
    <row r="159" spans="1:7" x14ac:dyDescent="0.3">
      <c r="A159" s="11" t="s">
        <v>8219</v>
      </c>
      <c r="B159" s="11">
        <v>951</v>
      </c>
      <c r="C159">
        <f t="shared" si="4"/>
        <v>572405.47093109356</v>
      </c>
      <c r="E159" s="11" t="s">
        <v>8221</v>
      </c>
      <c r="F159" s="11">
        <v>3</v>
      </c>
      <c r="G159" s="11">
        <f t="shared" si="5"/>
        <v>216.3783314109958</v>
      </c>
    </row>
    <row r="160" spans="1:7" x14ac:dyDescent="0.3">
      <c r="A160" s="11" t="s">
        <v>8219</v>
      </c>
      <c r="B160" s="11">
        <v>415</v>
      </c>
      <c r="C160">
        <f t="shared" si="4"/>
        <v>48653.254912786892</v>
      </c>
      <c r="E160" s="11" t="s">
        <v>8221</v>
      </c>
      <c r="F160" s="11">
        <v>22</v>
      </c>
      <c r="G160" s="11">
        <f t="shared" si="5"/>
        <v>18.40578239138792</v>
      </c>
    </row>
    <row r="161" spans="1:7" x14ac:dyDescent="0.3">
      <c r="A161" s="11" t="s">
        <v>8219</v>
      </c>
      <c r="B161" s="11">
        <v>305</v>
      </c>
      <c r="C161">
        <f t="shared" si="4"/>
        <v>12226.792670223964</v>
      </c>
      <c r="E161" s="11" t="s">
        <v>8221</v>
      </c>
      <c r="F161" s="11">
        <v>26</v>
      </c>
      <c r="G161" s="11">
        <f t="shared" si="5"/>
        <v>68.727351018838888</v>
      </c>
    </row>
    <row r="162" spans="1:7" x14ac:dyDescent="0.3">
      <c r="A162" s="11" t="s">
        <v>8219</v>
      </c>
      <c r="B162" s="11">
        <v>2139</v>
      </c>
      <c r="C162">
        <f t="shared" si="4"/>
        <v>3781371.263150773</v>
      </c>
      <c r="E162" s="11" t="s">
        <v>8221</v>
      </c>
      <c r="F162" s="11">
        <v>4</v>
      </c>
      <c r="G162" s="11">
        <f t="shared" si="5"/>
        <v>187.95872356785856</v>
      </c>
    </row>
    <row r="163" spans="1:7" x14ac:dyDescent="0.3">
      <c r="A163" s="11" t="s">
        <v>8219</v>
      </c>
      <c r="B163" s="11">
        <v>79</v>
      </c>
      <c r="C163">
        <f t="shared" si="4"/>
        <v>13322.970244594671</v>
      </c>
      <c r="E163" s="11" t="s">
        <v>8221</v>
      </c>
      <c r="F163" s="11">
        <v>0</v>
      </c>
      <c r="G163" s="11">
        <f t="shared" si="5"/>
        <v>313.63715494040758</v>
      </c>
    </row>
    <row r="164" spans="1:7" x14ac:dyDescent="0.3">
      <c r="A164" s="11" t="s">
        <v>8219</v>
      </c>
      <c r="B164" s="11">
        <v>179</v>
      </c>
      <c r="C164">
        <f t="shared" si="4"/>
        <v>237.93591965188054</v>
      </c>
      <c r="E164" s="11" t="s">
        <v>8221</v>
      </c>
      <c r="F164" s="11">
        <v>4</v>
      </c>
      <c r="G164" s="11">
        <f t="shared" si="5"/>
        <v>187.95872356785856</v>
      </c>
    </row>
    <row r="165" spans="1:7" x14ac:dyDescent="0.3">
      <c r="A165" s="11" t="s">
        <v>8219</v>
      </c>
      <c r="B165" s="11">
        <v>202</v>
      </c>
      <c r="C165">
        <f t="shared" si="4"/>
        <v>57.378024915038637</v>
      </c>
      <c r="E165" s="11" t="s">
        <v>8221</v>
      </c>
      <c r="F165" s="11">
        <v>9</v>
      </c>
      <c r="G165" s="11">
        <f t="shared" si="5"/>
        <v>75.860684352172257</v>
      </c>
    </row>
    <row r="166" spans="1:7" x14ac:dyDescent="0.3">
      <c r="A166" s="11" t="s">
        <v>8219</v>
      </c>
      <c r="B166" s="11">
        <v>760</v>
      </c>
      <c r="C166">
        <f t="shared" si="4"/>
        <v>319874.8864917343</v>
      </c>
      <c r="E166" s="11" t="s">
        <v>8221</v>
      </c>
      <c r="F166" s="11">
        <v>5</v>
      </c>
      <c r="G166" s="11">
        <f t="shared" si="5"/>
        <v>161.53911572472128</v>
      </c>
    </row>
    <row r="167" spans="1:7" x14ac:dyDescent="0.3">
      <c r="A167" s="11" t="s">
        <v>8219</v>
      </c>
      <c r="B167" s="11">
        <v>563</v>
      </c>
      <c r="C167">
        <f t="shared" si="4"/>
        <v>135847.40411187158</v>
      </c>
      <c r="E167" s="11" t="s">
        <v>8221</v>
      </c>
      <c r="F167" s="11">
        <v>14</v>
      </c>
      <c r="G167" s="11">
        <f t="shared" si="5"/>
        <v>13.762645136485975</v>
      </c>
    </row>
    <row r="168" spans="1:7" x14ac:dyDescent="0.3">
      <c r="A168" s="11" t="s">
        <v>8219</v>
      </c>
      <c r="B168" s="11">
        <v>135</v>
      </c>
      <c r="C168">
        <f t="shared" si="4"/>
        <v>3531.3510226267085</v>
      </c>
      <c r="E168" s="11" t="s">
        <v>8221</v>
      </c>
      <c r="F168" s="11">
        <v>1</v>
      </c>
      <c r="G168" s="11">
        <f t="shared" si="5"/>
        <v>279.21754709727031</v>
      </c>
    </row>
    <row r="169" spans="1:7" x14ac:dyDescent="0.3">
      <c r="A169" s="11" t="s">
        <v>8219</v>
      </c>
      <c r="B169" s="11">
        <v>290</v>
      </c>
      <c r="C169">
        <f t="shared" si="4"/>
        <v>9134.5478189653822</v>
      </c>
      <c r="E169" s="11" t="s">
        <v>8221</v>
      </c>
      <c r="F169" s="11">
        <v>10</v>
      </c>
      <c r="G169" s="11">
        <f t="shared" si="5"/>
        <v>59.441076509035</v>
      </c>
    </row>
    <row r="170" spans="1:7" x14ac:dyDescent="0.3">
      <c r="A170" s="11" t="s">
        <v>8219</v>
      </c>
      <c r="B170" s="11">
        <v>447</v>
      </c>
      <c r="C170">
        <f t="shared" si="4"/>
        <v>63794.0439288052</v>
      </c>
      <c r="E170" s="11" t="s">
        <v>8221</v>
      </c>
      <c r="F170" s="11">
        <v>3</v>
      </c>
      <c r="G170" s="11">
        <f t="shared" si="5"/>
        <v>216.3783314109958</v>
      </c>
    </row>
    <row r="171" spans="1:7" x14ac:dyDescent="0.3">
      <c r="A171" s="11" t="s">
        <v>8219</v>
      </c>
      <c r="B171" s="11">
        <v>232</v>
      </c>
      <c r="C171">
        <f t="shared" si="4"/>
        <v>1411.8677274322015</v>
      </c>
      <c r="E171" s="11" t="s">
        <v>8221</v>
      </c>
      <c r="F171" s="11">
        <v>1</v>
      </c>
      <c r="G171" s="11">
        <f t="shared" si="5"/>
        <v>279.21754709727031</v>
      </c>
    </row>
    <row r="172" spans="1:7" x14ac:dyDescent="0.3">
      <c r="A172" s="11" t="s">
        <v>8219</v>
      </c>
      <c r="B172" s="11">
        <v>168</v>
      </c>
      <c r="C172">
        <f t="shared" si="4"/>
        <v>698.2896953955875</v>
      </c>
      <c r="E172" s="11" t="s">
        <v>8221</v>
      </c>
      <c r="F172" s="11">
        <v>0</v>
      </c>
      <c r="G172" s="11">
        <f t="shared" si="5"/>
        <v>313.63715494040758</v>
      </c>
    </row>
    <row r="173" spans="1:7" x14ac:dyDescent="0.3">
      <c r="A173" s="11" t="s">
        <v>8219</v>
      </c>
      <c r="B173" s="11">
        <v>128</v>
      </c>
      <c r="C173">
        <f t="shared" si="4"/>
        <v>4412.3034253727037</v>
      </c>
      <c r="E173" s="11" t="s">
        <v>8221</v>
      </c>
      <c r="F173" s="11">
        <v>5</v>
      </c>
      <c r="G173" s="11">
        <f t="shared" si="5"/>
        <v>161.53911572472128</v>
      </c>
    </row>
    <row r="174" spans="1:7" x14ac:dyDescent="0.3">
      <c r="A174" s="11" t="s">
        <v>8219</v>
      </c>
      <c r="B174" s="11">
        <v>493</v>
      </c>
      <c r="C174">
        <f t="shared" si="4"/>
        <v>89146.928139331532</v>
      </c>
      <c r="E174" s="11" t="s">
        <v>8221</v>
      </c>
      <c r="F174" s="11">
        <v>2</v>
      </c>
      <c r="G174" s="11">
        <f t="shared" si="5"/>
        <v>246.79793925413307</v>
      </c>
    </row>
    <row r="175" spans="1:7" x14ac:dyDescent="0.3">
      <c r="A175" s="11" t="s">
        <v>8219</v>
      </c>
      <c r="B175" s="11">
        <v>131</v>
      </c>
      <c r="C175">
        <f t="shared" si="4"/>
        <v>4022.7523956244199</v>
      </c>
      <c r="E175" s="11" t="s">
        <v>8221</v>
      </c>
      <c r="F175" s="11">
        <v>68</v>
      </c>
      <c r="G175" s="11">
        <f t="shared" si="5"/>
        <v>2529.1038216070742</v>
      </c>
    </row>
    <row r="176" spans="1:7" x14ac:dyDescent="0.3">
      <c r="A176" s="11" t="s">
        <v>8219</v>
      </c>
      <c r="B176" s="11">
        <v>50</v>
      </c>
      <c r="C176">
        <f t="shared" si="4"/>
        <v>20858.630198828079</v>
      </c>
      <c r="E176" s="11" t="s">
        <v>8221</v>
      </c>
      <c r="F176" s="11">
        <v>3</v>
      </c>
      <c r="G176" s="11">
        <f t="shared" si="5"/>
        <v>216.3783314109958</v>
      </c>
    </row>
    <row r="177" spans="1:7" x14ac:dyDescent="0.3">
      <c r="A177" s="11" t="s">
        <v>8219</v>
      </c>
      <c r="B177" s="11">
        <v>665</v>
      </c>
      <c r="C177">
        <f t="shared" si="4"/>
        <v>221440.66910042995</v>
      </c>
      <c r="E177" s="11" t="s">
        <v>8221</v>
      </c>
      <c r="F177" s="11">
        <v>34</v>
      </c>
      <c r="G177" s="11">
        <f t="shared" si="5"/>
        <v>265.37048827374082</v>
      </c>
    </row>
    <row r="178" spans="1:7" x14ac:dyDescent="0.3">
      <c r="A178" s="11" t="s">
        <v>8219</v>
      </c>
      <c r="B178" s="11">
        <v>129</v>
      </c>
      <c r="C178">
        <f t="shared" si="4"/>
        <v>4280.4530821232756</v>
      </c>
      <c r="E178" s="11" t="s">
        <v>8221</v>
      </c>
      <c r="F178" s="11">
        <v>0</v>
      </c>
      <c r="G178" s="11">
        <f t="shared" si="5"/>
        <v>313.63715494040758</v>
      </c>
    </row>
    <row r="179" spans="1:7" x14ac:dyDescent="0.3">
      <c r="A179" s="11" t="s">
        <v>8219</v>
      </c>
      <c r="B179" s="11">
        <v>142</v>
      </c>
      <c r="C179">
        <f t="shared" si="4"/>
        <v>2748.3986198807133</v>
      </c>
      <c r="E179" s="11" t="s">
        <v>8221</v>
      </c>
      <c r="F179" s="11">
        <v>3</v>
      </c>
      <c r="G179" s="11">
        <f t="shared" si="5"/>
        <v>216.3783314109958</v>
      </c>
    </row>
    <row r="180" spans="1:7" x14ac:dyDescent="0.3">
      <c r="A180" s="11" t="s">
        <v>8219</v>
      </c>
      <c r="B180" s="11">
        <v>2436</v>
      </c>
      <c r="C180">
        <f t="shared" si="4"/>
        <v>5024657.711205693</v>
      </c>
      <c r="E180" s="11" t="s">
        <v>8221</v>
      </c>
      <c r="F180" s="11">
        <v>0</v>
      </c>
      <c r="G180" s="11">
        <f t="shared" si="5"/>
        <v>313.63715494040758</v>
      </c>
    </row>
    <row r="181" spans="1:7" x14ac:dyDescent="0.3">
      <c r="A181" s="11" t="s">
        <v>8219</v>
      </c>
      <c r="B181" s="11">
        <v>244</v>
      </c>
      <c r="C181">
        <f t="shared" si="4"/>
        <v>2457.6636084390666</v>
      </c>
      <c r="E181" s="11" t="s">
        <v>8221</v>
      </c>
      <c r="F181" s="11">
        <v>70</v>
      </c>
      <c r="G181" s="11">
        <f t="shared" si="5"/>
        <v>2734.2646059207996</v>
      </c>
    </row>
    <row r="182" spans="1:7" x14ac:dyDescent="0.3">
      <c r="A182" s="11" t="s">
        <v>8219</v>
      </c>
      <c r="B182" s="11">
        <v>298</v>
      </c>
      <c r="C182">
        <f t="shared" si="4"/>
        <v>10727.745072969959</v>
      </c>
      <c r="E182" s="11" t="s">
        <v>8221</v>
      </c>
      <c r="F182" s="11">
        <v>1</v>
      </c>
      <c r="G182" s="11">
        <f t="shared" si="5"/>
        <v>279.21754709727031</v>
      </c>
    </row>
    <row r="183" spans="1:7" x14ac:dyDescent="0.3">
      <c r="A183" s="11" t="s">
        <v>8219</v>
      </c>
      <c r="B183" s="11">
        <v>251</v>
      </c>
      <c r="C183">
        <f t="shared" si="4"/>
        <v>3200.711205693071</v>
      </c>
      <c r="E183" s="11" t="s">
        <v>8221</v>
      </c>
      <c r="F183" s="11">
        <v>1</v>
      </c>
      <c r="G183" s="11">
        <f t="shared" si="5"/>
        <v>279.21754709727031</v>
      </c>
    </row>
    <row r="184" spans="1:7" x14ac:dyDescent="0.3">
      <c r="A184" s="11" t="s">
        <v>8219</v>
      </c>
      <c r="B184" s="11">
        <v>108</v>
      </c>
      <c r="C184">
        <f t="shared" si="4"/>
        <v>7469.3102903612617</v>
      </c>
      <c r="E184" s="11" t="s">
        <v>8221</v>
      </c>
      <c r="F184" s="11">
        <v>1</v>
      </c>
      <c r="G184" s="11">
        <f t="shared" si="5"/>
        <v>279.21754709727031</v>
      </c>
    </row>
    <row r="185" spans="1:7" x14ac:dyDescent="0.3">
      <c r="A185" s="11" t="s">
        <v>8219</v>
      </c>
      <c r="B185" s="11">
        <v>82</v>
      </c>
      <c r="C185">
        <f t="shared" si="4"/>
        <v>12639.419214846388</v>
      </c>
      <c r="E185" s="11" t="s">
        <v>8221</v>
      </c>
      <c r="F185" s="11">
        <v>2</v>
      </c>
      <c r="G185" s="11">
        <f t="shared" si="5"/>
        <v>246.79793925413307</v>
      </c>
    </row>
    <row r="186" spans="1:7" x14ac:dyDescent="0.3">
      <c r="A186" s="11" t="s">
        <v>8219</v>
      </c>
      <c r="B186" s="11">
        <v>74</v>
      </c>
      <c r="C186">
        <f t="shared" si="4"/>
        <v>14502.221960841811</v>
      </c>
      <c r="E186" s="11" t="s">
        <v>8221</v>
      </c>
      <c r="F186" s="11">
        <v>2</v>
      </c>
      <c r="G186" s="11">
        <f t="shared" si="5"/>
        <v>246.79793925413307</v>
      </c>
    </row>
    <row r="187" spans="1:7" x14ac:dyDescent="0.3">
      <c r="A187" s="11" t="s">
        <v>8219</v>
      </c>
      <c r="B187" s="11">
        <v>189</v>
      </c>
      <c r="C187">
        <f t="shared" si="4"/>
        <v>29.432487157601443</v>
      </c>
      <c r="E187" s="11" t="s">
        <v>8221</v>
      </c>
      <c r="F187" s="11">
        <v>34</v>
      </c>
      <c r="G187" s="11">
        <f t="shared" si="5"/>
        <v>265.37048827374082</v>
      </c>
    </row>
    <row r="188" spans="1:7" x14ac:dyDescent="0.3">
      <c r="A188" s="11" t="s">
        <v>8219</v>
      </c>
      <c r="B188" s="11">
        <v>80</v>
      </c>
      <c r="C188">
        <f t="shared" si="4"/>
        <v>13093.119901345244</v>
      </c>
      <c r="E188" s="11" t="s">
        <v>8221</v>
      </c>
      <c r="F188" s="11">
        <v>2</v>
      </c>
      <c r="G188" s="11">
        <f t="shared" si="5"/>
        <v>246.79793925413307</v>
      </c>
    </row>
    <row r="189" spans="1:7" x14ac:dyDescent="0.3">
      <c r="A189" s="11" t="s">
        <v>8219</v>
      </c>
      <c r="B189" s="11">
        <v>576</v>
      </c>
      <c r="C189">
        <f t="shared" si="4"/>
        <v>145599.34964962903</v>
      </c>
      <c r="E189" s="11" t="s">
        <v>8221</v>
      </c>
      <c r="F189" s="11">
        <v>0</v>
      </c>
      <c r="G189" s="11">
        <f t="shared" si="5"/>
        <v>313.63715494040758</v>
      </c>
    </row>
    <row r="190" spans="1:7" x14ac:dyDescent="0.3">
      <c r="A190" s="11" t="s">
        <v>8219</v>
      </c>
      <c r="B190" s="11">
        <v>202</v>
      </c>
      <c r="C190">
        <f t="shared" si="4"/>
        <v>57.378024915038637</v>
      </c>
      <c r="E190" s="11" t="s">
        <v>8221</v>
      </c>
      <c r="F190" s="11">
        <v>1</v>
      </c>
      <c r="G190" s="11">
        <f t="shared" si="5"/>
        <v>279.21754709727031</v>
      </c>
    </row>
    <row r="191" spans="1:7" x14ac:dyDescent="0.3">
      <c r="A191" s="11" t="s">
        <v>8219</v>
      </c>
      <c r="B191" s="11">
        <v>238</v>
      </c>
      <c r="C191">
        <f t="shared" si="4"/>
        <v>1898.7656679356339</v>
      </c>
      <c r="E191" s="11" t="s">
        <v>8221</v>
      </c>
      <c r="F191" s="11">
        <v>8</v>
      </c>
      <c r="G191" s="11">
        <f t="shared" si="5"/>
        <v>94.280292195309514</v>
      </c>
    </row>
    <row r="192" spans="1:7" x14ac:dyDescent="0.3">
      <c r="A192" s="11" t="s">
        <v>8219</v>
      </c>
      <c r="B192" s="11">
        <v>36</v>
      </c>
      <c r="C192">
        <f t="shared" si="4"/>
        <v>25098.535004320071</v>
      </c>
      <c r="E192" s="11" t="s">
        <v>8221</v>
      </c>
      <c r="F192" s="11">
        <v>4</v>
      </c>
      <c r="G192" s="11">
        <f t="shared" si="5"/>
        <v>187.95872356785856</v>
      </c>
    </row>
    <row r="193" spans="1:7" x14ac:dyDescent="0.3">
      <c r="A193" s="11" t="s">
        <v>8219</v>
      </c>
      <c r="B193" s="11">
        <v>150</v>
      </c>
      <c r="C193">
        <f t="shared" si="4"/>
        <v>1973.5958738852898</v>
      </c>
      <c r="E193" s="11" t="s">
        <v>8221</v>
      </c>
      <c r="F193" s="11">
        <v>28</v>
      </c>
      <c r="G193" s="11">
        <f t="shared" si="5"/>
        <v>105.88813533256437</v>
      </c>
    </row>
    <row r="194" spans="1:7" x14ac:dyDescent="0.3">
      <c r="A194" s="11" t="s">
        <v>8219</v>
      </c>
      <c r="B194" s="11">
        <v>146</v>
      </c>
      <c r="C194">
        <f t="shared" si="4"/>
        <v>2344.9972468830015</v>
      </c>
      <c r="E194" s="11" t="s">
        <v>8221</v>
      </c>
      <c r="F194" s="11">
        <v>0</v>
      </c>
      <c r="G194" s="11">
        <f t="shared" si="5"/>
        <v>313.63715494040758</v>
      </c>
    </row>
    <row r="195" spans="1:7" x14ac:dyDescent="0.3">
      <c r="A195" s="11" t="s">
        <v>8219</v>
      </c>
      <c r="B195" s="11">
        <v>222</v>
      </c>
      <c r="C195">
        <f t="shared" ref="C195:C258" si="6">(B195-$J$4)^2</f>
        <v>760.37115992648046</v>
      </c>
      <c r="E195" s="11" t="s">
        <v>8221</v>
      </c>
      <c r="F195" s="11">
        <v>6</v>
      </c>
      <c r="G195" s="11">
        <f t="shared" ref="G195:G258" si="7">(F195-$K$4)^2</f>
        <v>137.11950788158404</v>
      </c>
    </row>
    <row r="196" spans="1:7" x14ac:dyDescent="0.3">
      <c r="A196" s="11" t="s">
        <v>8219</v>
      </c>
      <c r="B196" s="11">
        <v>120</v>
      </c>
      <c r="C196">
        <f t="shared" si="6"/>
        <v>5539.1061713681274</v>
      </c>
      <c r="E196" s="11" t="s">
        <v>8221</v>
      </c>
      <c r="F196" s="11">
        <v>22</v>
      </c>
      <c r="G196" s="11">
        <f t="shared" si="7"/>
        <v>18.40578239138792</v>
      </c>
    </row>
    <row r="197" spans="1:7" x14ac:dyDescent="0.3">
      <c r="A197" s="11" t="s">
        <v>8219</v>
      </c>
      <c r="B197" s="11">
        <v>126</v>
      </c>
      <c r="C197">
        <f t="shared" si="6"/>
        <v>4682.0041118715599</v>
      </c>
      <c r="E197" s="11" t="s">
        <v>8221</v>
      </c>
      <c r="F197" s="11">
        <v>0</v>
      </c>
      <c r="G197" s="11">
        <f t="shared" si="7"/>
        <v>313.63715494040758</v>
      </c>
    </row>
    <row r="198" spans="1:7" x14ac:dyDescent="0.3">
      <c r="A198" s="11" t="s">
        <v>8219</v>
      </c>
      <c r="B198" s="11">
        <v>158</v>
      </c>
      <c r="C198">
        <f t="shared" si="6"/>
        <v>1326.7931278898666</v>
      </c>
      <c r="E198" s="11" t="s">
        <v>8221</v>
      </c>
      <c r="F198" s="11">
        <v>1</v>
      </c>
      <c r="G198" s="11">
        <f t="shared" si="7"/>
        <v>279.21754709727031</v>
      </c>
    </row>
    <row r="199" spans="1:7" x14ac:dyDescent="0.3">
      <c r="A199" s="11" t="s">
        <v>8219</v>
      </c>
      <c r="B199" s="11">
        <v>316</v>
      </c>
      <c r="C199">
        <f t="shared" si="6"/>
        <v>14780.438894480258</v>
      </c>
      <c r="E199" s="11" t="s">
        <v>8221</v>
      </c>
      <c r="F199" s="11">
        <v>20</v>
      </c>
      <c r="G199" s="11">
        <f t="shared" si="7"/>
        <v>5.2449980776624328</v>
      </c>
    </row>
    <row r="200" spans="1:7" x14ac:dyDescent="0.3">
      <c r="A200" s="11" t="s">
        <v>8219</v>
      </c>
      <c r="B200" s="11">
        <v>284</v>
      </c>
      <c r="C200">
        <f t="shared" si="6"/>
        <v>8023.6498784619498</v>
      </c>
      <c r="E200" s="11" t="s">
        <v>8221</v>
      </c>
      <c r="F200" s="11">
        <v>0</v>
      </c>
      <c r="G200" s="11">
        <f t="shared" si="7"/>
        <v>313.63715494040758</v>
      </c>
    </row>
    <row r="201" spans="1:7" x14ac:dyDescent="0.3">
      <c r="A201" s="11" t="s">
        <v>8219</v>
      </c>
      <c r="B201" s="11">
        <v>51</v>
      </c>
      <c r="C201">
        <f t="shared" si="6"/>
        <v>20570.779855578654</v>
      </c>
      <c r="E201" s="11" t="s">
        <v>8221</v>
      </c>
      <c r="F201" s="11">
        <v>1</v>
      </c>
      <c r="G201" s="11">
        <f t="shared" si="7"/>
        <v>279.21754709727031</v>
      </c>
    </row>
    <row r="202" spans="1:7" x14ac:dyDescent="0.3">
      <c r="A202" s="11" t="s">
        <v>8219</v>
      </c>
      <c r="B202" s="11">
        <v>158</v>
      </c>
      <c r="C202">
        <f t="shared" si="6"/>
        <v>1326.7931278898666</v>
      </c>
      <c r="E202" s="11" t="s">
        <v>8221</v>
      </c>
      <c r="F202" s="11">
        <v>3</v>
      </c>
      <c r="G202" s="11">
        <f t="shared" si="7"/>
        <v>216.3783314109958</v>
      </c>
    </row>
    <row r="203" spans="1:7" x14ac:dyDescent="0.3">
      <c r="A203" s="11" t="s">
        <v>8219</v>
      </c>
      <c r="B203" s="11">
        <v>337</v>
      </c>
      <c r="C203">
        <f t="shared" si="6"/>
        <v>20327.581686242273</v>
      </c>
      <c r="E203" s="11" t="s">
        <v>8221</v>
      </c>
      <c r="F203" s="11">
        <v>2</v>
      </c>
      <c r="G203" s="11">
        <f t="shared" si="7"/>
        <v>246.79793925413307</v>
      </c>
    </row>
    <row r="204" spans="1:7" x14ac:dyDescent="0.3">
      <c r="A204" s="11" t="s">
        <v>8219</v>
      </c>
      <c r="B204" s="11">
        <v>186</v>
      </c>
      <c r="C204">
        <f t="shared" si="6"/>
        <v>70.983516905885168</v>
      </c>
      <c r="E204" s="11" t="s">
        <v>8221</v>
      </c>
      <c r="F204" s="11">
        <v>0</v>
      </c>
      <c r="G204" s="11">
        <f t="shared" si="7"/>
        <v>313.63715494040758</v>
      </c>
    </row>
    <row r="205" spans="1:7" x14ac:dyDescent="0.3">
      <c r="A205" s="11" t="s">
        <v>8219</v>
      </c>
      <c r="B205" s="11">
        <v>58</v>
      </c>
      <c r="C205">
        <f t="shared" si="6"/>
        <v>18611.827452832658</v>
      </c>
      <c r="E205" s="11" t="s">
        <v>8221</v>
      </c>
      <c r="F205" s="11">
        <v>2</v>
      </c>
      <c r="G205" s="11">
        <f t="shared" si="7"/>
        <v>246.79793925413307</v>
      </c>
    </row>
    <row r="206" spans="1:7" x14ac:dyDescent="0.3">
      <c r="A206" s="11" t="s">
        <v>8219</v>
      </c>
      <c r="B206" s="11">
        <v>82</v>
      </c>
      <c r="C206">
        <f t="shared" si="6"/>
        <v>12639.419214846388</v>
      </c>
      <c r="E206" s="11" t="s">
        <v>8221</v>
      </c>
      <c r="F206" s="11">
        <v>1</v>
      </c>
      <c r="G206" s="11">
        <f t="shared" si="7"/>
        <v>279.21754709727031</v>
      </c>
    </row>
    <row r="207" spans="1:7" x14ac:dyDescent="0.3">
      <c r="A207" s="11" t="s">
        <v>8219</v>
      </c>
      <c r="B207" s="11">
        <v>736</v>
      </c>
      <c r="C207">
        <f t="shared" si="6"/>
        <v>293303.29472972057</v>
      </c>
      <c r="E207" s="11" t="s">
        <v>8221</v>
      </c>
      <c r="F207" s="11">
        <v>0</v>
      </c>
      <c r="G207" s="11">
        <f t="shared" si="7"/>
        <v>313.63715494040758</v>
      </c>
    </row>
    <row r="208" spans="1:7" x14ac:dyDescent="0.3">
      <c r="A208" s="11" t="s">
        <v>8219</v>
      </c>
      <c r="B208" s="11">
        <v>1151</v>
      </c>
      <c r="C208">
        <f t="shared" si="6"/>
        <v>915035.40228120796</v>
      </c>
      <c r="E208" s="11" t="s">
        <v>8221</v>
      </c>
      <c r="F208" s="11">
        <v>1</v>
      </c>
      <c r="G208" s="11">
        <f t="shared" si="7"/>
        <v>279.21754709727031</v>
      </c>
    </row>
    <row r="209" spans="1:7" x14ac:dyDescent="0.3">
      <c r="A209" s="11" t="s">
        <v>8219</v>
      </c>
      <c r="B209" s="11">
        <v>34</v>
      </c>
      <c r="C209">
        <f t="shared" si="6"/>
        <v>25736.235690818929</v>
      </c>
      <c r="E209" s="11" t="s">
        <v>8221</v>
      </c>
      <c r="F209" s="11">
        <v>0</v>
      </c>
      <c r="G209" s="11">
        <f t="shared" si="7"/>
        <v>313.63715494040758</v>
      </c>
    </row>
    <row r="210" spans="1:7" x14ac:dyDescent="0.3">
      <c r="A210" s="11" t="s">
        <v>8219</v>
      </c>
      <c r="B210" s="11">
        <v>498</v>
      </c>
      <c r="C210">
        <f t="shared" si="6"/>
        <v>92157.676423084398</v>
      </c>
      <c r="E210" s="11" t="s">
        <v>8221</v>
      </c>
      <c r="F210" s="11">
        <v>5</v>
      </c>
      <c r="G210" s="11">
        <f t="shared" si="7"/>
        <v>161.53911572472128</v>
      </c>
    </row>
    <row r="211" spans="1:7" x14ac:dyDescent="0.3">
      <c r="A211" s="11" t="s">
        <v>8219</v>
      </c>
      <c r="B211" s="11">
        <v>167</v>
      </c>
      <c r="C211">
        <f t="shared" si="6"/>
        <v>752.14003864501547</v>
      </c>
      <c r="E211" s="11" t="s">
        <v>8221</v>
      </c>
      <c r="F211" s="11">
        <v>1</v>
      </c>
      <c r="G211" s="11">
        <f t="shared" si="7"/>
        <v>279.21754709727031</v>
      </c>
    </row>
    <row r="212" spans="1:7" x14ac:dyDescent="0.3">
      <c r="A212" s="11" t="s">
        <v>8219</v>
      </c>
      <c r="B212" s="11">
        <v>340</v>
      </c>
      <c r="C212">
        <f t="shared" si="6"/>
        <v>21192.030656493986</v>
      </c>
      <c r="E212" s="11" t="s">
        <v>8221</v>
      </c>
      <c r="F212" s="11">
        <v>1</v>
      </c>
      <c r="G212" s="11">
        <f t="shared" si="7"/>
        <v>279.21754709727031</v>
      </c>
    </row>
    <row r="213" spans="1:7" x14ac:dyDescent="0.3">
      <c r="A213" s="11" t="s">
        <v>8219</v>
      </c>
      <c r="B213" s="11">
        <v>438</v>
      </c>
      <c r="C213">
        <f t="shared" si="6"/>
        <v>59328.69701805005</v>
      </c>
      <c r="E213" s="11" t="s">
        <v>8221</v>
      </c>
      <c r="F213" s="11">
        <v>2</v>
      </c>
      <c r="G213" s="11">
        <f t="shared" si="7"/>
        <v>246.79793925413307</v>
      </c>
    </row>
    <row r="214" spans="1:7" x14ac:dyDescent="0.3">
      <c r="A214" s="11" t="s">
        <v>8219</v>
      </c>
      <c r="B214" s="11">
        <v>555</v>
      </c>
      <c r="C214">
        <f t="shared" si="6"/>
        <v>130014.206857867</v>
      </c>
      <c r="E214" s="11" t="s">
        <v>8221</v>
      </c>
      <c r="F214" s="11">
        <v>0</v>
      </c>
      <c r="G214" s="11">
        <f t="shared" si="7"/>
        <v>313.63715494040758</v>
      </c>
    </row>
    <row r="215" spans="1:7" x14ac:dyDescent="0.3">
      <c r="A215" s="11" t="s">
        <v>8219</v>
      </c>
      <c r="B215" s="11">
        <v>266</v>
      </c>
      <c r="C215">
        <f t="shared" si="6"/>
        <v>5122.9560569516525</v>
      </c>
      <c r="E215" s="11" t="s">
        <v>8221</v>
      </c>
      <c r="F215" s="11">
        <v>9</v>
      </c>
      <c r="G215" s="11">
        <f t="shared" si="7"/>
        <v>75.860684352172257</v>
      </c>
    </row>
    <row r="216" spans="1:7" x14ac:dyDescent="0.3">
      <c r="A216" s="11" t="s">
        <v>8219</v>
      </c>
      <c r="B216" s="11">
        <v>69</v>
      </c>
      <c r="C216">
        <f t="shared" si="6"/>
        <v>15731.47367708895</v>
      </c>
      <c r="E216" s="11" t="s">
        <v>8221</v>
      </c>
      <c r="F216" s="11">
        <v>4</v>
      </c>
      <c r="G216" s="11">
        <f t="shared" si="7"/>
        <v>187.95872356785856</v>
      </c>
    </row>
    <row r="217" spans="1:7" x14ac:dyDescent="0.3">
      <c r="A217" s="11" t="s">
        <v>8219</v>
      </c>
      <c r="B217" s="11">
        <v>80</v>
      </c>
      <c r="C217">
        <f t="shared" si="6"/>
        <v>13093.119901345244</v>
      </c>
      <c r="E217" s="11" t="s">
        <v>8221</v>
      </c>
      <c r="F217" s="11">
        <v>4</v>
      </c>
      <c r="G217" s="11">
        <f t="shared" si="7"/>
        <v>187.95872356785856</v>
      </c>
    </row>
    <row r="218" spans="1:7" x14ac:dyDescent="0.3">
      <c r="A218" s="11" t="s">
        <v>8219</v>
      </c>
      <c r="B218" s="11">
        <v>493</v>
      </c>
      <c r="C218">
        <f t="shared" si="6"/>
        <v>89146.928139331532</v>
      </c>
      <c r="E218" s="11" t="s">
        <v>8221</v>
      </c>
      <c r="F218" s="11">
        <v>1</v>
      </c>
      <c r="G218" s="11">
        <f t="shared" si="7"/>
        <v>279.21754709727031</v>
      </c>
    </row>
    <row r="219" spans="1:7" x14ac:dyDescent="0.3">
      <c r="A219" s="11" t="s">
        <v>8219</v>
      </c>
      <c r="B219" s="11">
        <v>31</v>
      </c>
      <c r="C219">
        <f t="shared" si="6"/>
        <v>26707.786720567212</v>
      </c>
      <c r="E219" s="11" t="s">
        <v>8221</v>
      </c>
      <c r="F219" s="11">
        <v>1</v>
      </c>
      <c r="G219" s="11">
        <f t="shared" si="7"/>
        <v>279.21754709727031</v>
      </c>
    </row>
    <row r="220" spans="1:7" x14ac:dyDescent="0.3">
      <c r="A220" s="11" t="s">
        <v>8219</v>
      </c>
      <c r="B220" s="11">
        <v>236</v>
      </c>
      <c r="C220">
        <f t="shared" si="6"/>
        <v>1728.4663544344899</v>
      </c>
      <c r="E220" s="11" t="s">
        <v>8221</v>
      </c>
      <c r="F220" s="11">
        <v>7</v>
      </c>
      <c r="G220" s="11">
        <f t="shared" si="7"/>
        <v>114.69990003844677</v>
      </c>
    </row>
    <row r="221" spans="1:7" x14ac:dyDescent="0.3">
      <c r="A221" s="11" t="s">
        <v>8219</v>
      </c>
      <c r="B221" s="11">
        <v>89</v>
      </c>
      <c r="C221">
        <f t="shared" si="6"/>
        <v>11114.466812100392</v>
      </c>
      <c r="E221" s="11" t="s">
        <v>8221</v>
      </c>
      <c r="F221" s="11">
        <v>5</v>
      </c>
      <c r="G221" s="11">
        <f t="shared" si="7"/>
        <v>161.53911572472128</v>
      </c>
    </row>
    <row r="222" spans="1:7" x14ac:dyDescent="0.3">
      <c r="A222" s="11" t="s">
        <v>8219</v>
      </c>
      <c r="B222" s="11">
        <v>299</v>
      </c>
      <c r="C222">
        <f t="shared" si="6"/>
        <v>10935.894729720532</v>
      </c>
      <c r="E222" s="11" t="s">
        <v>8221</v>
      </c>
      <c r="F222" s="11">
        <v>1</v>
      </c>
      <c r="G222" s="11">
        <f t="shared" si="7"/>
        <v>279.21754709727031</v>
      </c>
    </row>
    <row r="223" spans="1:7" x14ac:dyDescent="0.3">
      <c r="A223" s="11" t="s">
        <v>8219</v>
      </c>
      <c r="B223" s="11">
        <v>55</v>
      </c>
      <c r="C223">
        <f t="shared" si="6"/>
        <v>19439.378482580942</v>
      </c>
      <c r="E223" s="11" t="s">
        <v>8221</v>
      </c>
      <c r="F223" s="11">
        <v>0</v>
      </c>
      <c r="G223" s="11">
        <f t="shared" si="7"/>
        <v>313.63715494040758</v>
      </c>
    </row>
    <row r="224" spans="1:7" x14ac:dyDescent="0.3">
      <c r="A224" s="11" t="s">
        <v>8219</v>
      </c>
      <c r="B224" s="11">
        <v>325</v>
      </c>
      <c r="C224">
        <f t="shared" si="6"/>
        <v>17049.785805235406</v>
      </c>
      <c r="E224" s="11" t="s">
        <v>8221</v>
      </c>
      <c r="F224" s="11">
        <v>0</v>
      </c>
      <c r="G224" s="11">
        <f t="shared" si="7"/>
        <v>313.63715494040758</v>
      </c>
    </row>
    <row r="225" spans="1:7" x14ac:dyDescent="0.3">
      <c r="A225" s="11" t="s">
        <v>8219</v>
      </c>
      <c r="B225" s="11">
        <v>524</v>
      </c>
      <c r="C225">
        <f t="shared" si="6"/>
        <v>108619.56749859927</v>
      </c>
      <c r="E225" s="11" t="s">
        <v>8221</v>
      </c>
      <c r="F225" s="11">
        <v>1</v>
      </c>
      <c r="G225" s="11">
        <f t="shared" si="7"/>
        <v>279.21754709727031</v>
      </c>
    </row>
    <row r="226" spans="1:7" x14ac:dyDescent="0.3">
      <c r="A226" s="11" t="s">
        <v>8219</v>
      </c>
      <c r="B226" s="11">
        <v>285</v>
      </c>
      <c r="C226">
        <f t="shared" si="6"/>
        <v>8203.7995352125217</v>
      </c>
      <c r="E226" s="11" t="s">
        <v>8221</v>
      </c>
      <c r="F226" s="11">
        <v>2</v>
      </c>
      <c r="G226" s="11">
        <f t="shared" si="7"/>
        <v>246.79793925413307</v>
      </c>
    </row>
    <row r="227" spans="1:7" x14ac:dyDescent="0.3">
      <c r="A227" s="11" t="s">
        <v>8219</v>
      </c>
      <c r="B227" s="11">
        <v>179</v>
      </c>
      <c r="C227">
        <f t="shared" si="6"/>
        <v>237.93591965188054</v>
      </c>
      <c r="E227" s="11" t="s">
        <v>8221</v>
      </c>
      <c r="F227" s="11">
        <v>0</v>
      </c>
      <c r="G227" s="11">
        <f t="shared" si="7"/>
        <v>313.63715494040758</v>
      </c>
    </row>
    <row r="228" spans="1:7" x14ac:dyDescent="0.3">
      <c r="A228" s="11" t="s">
        <v>8219</v>
      </c>
      <c r="B228" s="11">
        <v>188</v>
      </c>
      <c r="C228">
        <f t="shared" si="6"/>
        <v>41.282830407029351</v>
      </c>
      <c r="E228" s="11" t="s">
        <v>8221</v>
      </c>
      <c r="F228" s="11">
        <v>4</v>
      </c>
      <c r="G228" s="11">
        <f t="shared" si="7"/>
        <v>187.95872356785856</v>
      </c>
    </row>
    <row r="229" spans="1:7" x14ac:dyDescent="0.3">
      <c r="A229" s="11" t="s">
        <v>8219</v>
      </c>
      <c r="B229" s="11">
        <v>379</v>
      </c>
      <c r="C229">
        <f t="shared" si="6"/>
        <v>34067.867269766299</v>
      </c>
      <c r="E229" s="11" t="s">
        <v>8221</v>
      </c>
      <c r="F229" s="11">
        <v>7</v>
      </c>
      <c r="G229" s="11">
        <f t="shared" si="7"/>
        <v>114.69990003844677</v>
      </c>
    </row>
    <row r="230" spans="1:7" x14ac:dyDescent="0.3">
      <c r="A230" s="11" t="s">
        <v>8219</v>
      </c>
      <c r="B230" s="11">
        <v>119</v>
      </c>
      <c r="C230">
        <f t="shared" si="6"/>
        <v>5688.9565146175546</v>
      </c>
      <c r="E230" s="11" t="s">
        <v>8221</v>
      </c>
      <c r="F230" s="11">
        <v>2</v>
      </c>
      <c r="G230" s="11">
        <f t="shared" si="7"/>
        <v>246.79793925413307</v>
      </c>
    </row>
    <row r="231" spans="1:7" x14ac:dyDescent="0.3">
      <c r="A231" s="11" t="s">
        <v>8219</v>
      </c>
      <c r="B231" s="11">
        <v>167</v>
      </c>
      <c r="C231">
        <f t="shared" si="6"/>
        <v>752.14003864501547</v>
      </c>
      <c r="E231" s="11" t="s">
        <v>8221</v>
      </c>
      <c r="F231" s="11">
        <v>1</v>
      </c>
      <c r="G231" s="11">
        <f t="shared" si="7"/>
        <v>279.21754709727031</v>
      </c>
    </row>
    <row r="232" spans="1:7" x14ac:dyDescent="0.3">
      <c r="A232" s="11" t="s">
        <v>8219</v>
      </c>
      <c r="B232" s="11">
        <v>221</v>
      </c>
      <c r="C232">
        <f t="shared" si="6"/>
        <v>706.22150317590842</v>
      </c>
      <c r="E232" s="11" t="s">
        <v>8221</v>
      </c>
      <c r="F232" s="11">
        <v>9</v>
      </c>
      <c r="G232" s="11">
        <f t="shared" si="7"/>
        <v>75.860684352172257</v>
      </c>
    </row>
    <row r="233" spans="1:7" x14ac:dyDescent="0.3">
      <c r="A233" s="11" t="s">
        <v>8219</v>
      </c>
      <c r="B233" s="11">
        <v>964</v>
      </c>
      <c r="C233">
        <f t="shared" si="6"/>
        <v>592245.41646885104</v>
      </c>
      <c r="E233" s="11" t="s">
        <v>8221</v>
      </c>
      <c r="F233" s="11">
        <v>2</v>
      </c>
      <c r="G233" s="11">
        <f t="shared" si="7"/>
        <v>246.79793925413307</v>
      </c>
    </row>
    <row r="234" spans="1:7" x14ac:dyDescent="0.3">
      <c r="A234" s="11" t="s">
        <v>8219</v>
      </c>
      <c r="B234" s="11">
        <v>286</v>
      </c>
      <c r="C234">
        <f t="shared" si="6"/>
        <v>8385.9491919630946</v>
      </c>
      <c r="E234" s="11" t="s">
        <v>8221</v>
      </c>
      <c r="F234" s="11">
        <v>1</v>
      </c>
      <c r="G234" s="11">
        <f t="shared" si="7"/>
        <v>279.21754709727031</v>
      </c>
    </row>
    <row r="235" spans="1:7" x14ac:dyDescent="0.3">
      <c r="A235" s="11" t="s">
        <v>8219</v>
      </c>
      <c r="B235" s="11">
        <v>613</v>
      </c>
      <c r="C235">
        <f t="shared" si="6"/>
        <v>175204.88694940018</v>
      </c>
      <c r="E235" s="11" t="s">
        <v>8221</v>
      </c>
      <c r="F235" s="11">
        <v>7</v>
      </c>
      <c r="G235" s="11">
        <f t="shared" si="7"/>
        <v>114.69990003844677</v>
      </c>
    </row>
    <row r="236" spans="1:7" x14ac:dyDescent="0.3">
      <c r="A236" s="11" t="s">
        <v>8219</v>
      </c>
      <c r="B236" s="11">
        <v>29</v>
      </c>
      <c r="C236">
        <f t="shared" si="6"/>
        <v>27365.487407066066</v>
      </c>
      <c r="E236" s="11" t="s">
        <v>8221</v>
      </c>
      <c r="F236" s="11">
        <v>2</v>
      </c>
      <c r="G236" s="11">
        <f t="shared" si="7"/>
        <v>246.79793925413307</v>
      </c>
    </row>
    <row r="237" spans="1:7" x14ac:dyDescent="0.3">
      <c r="A237" s="11" t="s">
        <v>8219</v>
      </c>
      <c r="B237" s="11">
        <v>165</v>
      </c>
      <c r="C237">
        <f t="shared" si="6"/>
        <v>865.84072514387128</v>
      </c>
      <c r="E237" s="11" t="s">
        <v>8221</v>
      </c>
      <c r="F237" s="11">
        <v>8</v>
      </c>
      <c r="G237" s="11">
        <f t="shared" si="7"/>
        <v>94.280292195309514</v>
      </c>
    </row>
    <row r="238" spans="1:7" x14ac:dyDescent="0.3">
      <c r="A238" s="11" t="s">
        <v>8219</v>
      </c>
      <c r="B238" s="11">
        <v>97</v>
      </c>
      <c r="C238">
        <f t="shared" si="6"/>
        <v>9491.6640661049696</v>
      </c>
      <c r="E238" s="11" t="s">
        <v>8221</v>
      </c>
      <c r="F238" s="11">
        <v>2</v>
      </c>
      <c r="G238" s="11">
        <f t="shared" si="7"/>
        <v>246.79793925413307</v>
      </c>
    </row>
    <row r="239" spans="1:7" x14ac:dyDescent="0.3">
      <c r="A239" s="11" t="s">
        <v>8219</v>
      </c>
      <c r="B239" s="11">
        <v>303</v>
      </c>
      <c r="C239">
        <f t="shared" si="6"/>
        <v>11788.49335672282</v>
      </c>
      <c r="E239" s="11" t="s">
        <v>8221</v>
      </c>
      <c r="F239" s="11">
        <v>2</v>
      </c>
      <c r="G239" s="11">
        <f t="shared" si="7"/>
        <v>246.79793925413307</v>
      </c>
    </row>
    <row r="240" spans="1:7" x14ac:dyDescent="0.3">
      <c r="A240" s="11" t="s">
        <v>8219</v>
      </c>
      <c r="B240" s="11">
        <v>267</v>
      </c>
      <c r="C240">
        <f t="shared" si="6"/>
        <v>5267.1057137022244</v>
      </c>
      <c r="E240" s="11" t="s">
        <v>8221</v>
      </c>
      <c r="F240" s="11">
        <v>7</v>
      </c>
      <c r="G240" s="11">
        <f t="shared" si="7"/>
        <v>114.69990003844677</v>
      </c>
    </row>
    <row r="241" spans="1:7" x14ac:dyDescent="0.3">
      <c r="A241" s="11" t="s">
        <v>8219</v>
      </c>
      <c r="B241" s="11">
        <v>302</v>
      </c>
      <c r="C241">
        <f t="shared" si="6"/>
        <v>11572.343699972247</v>
      </c>
      <c r="E241" s="11" t="s">
        <v>8221</v>
      </c>
      <c r="F241" s="11">
        <v>2</v>
      </c>
      <c r="G241" s="11">
        <f t="shared" si="7"/>
        <v>246.79793925413307</v>
      </c>
    </row>
    <row r="242" spans="1:7" x14ac:dyDescent="0.3">
      <c r="A242" s="11" t="s">
        <v>8219</v>
      </c>
      <c r="B242" s="11">
        <v>87</v>
      </c>
      <c r="C242">
        <f t="shared" si="6"/>
        <v>11540.167498599249</v>
      </c>
      <c r="E242" s="11" t="s">
        <v>8221</v>
      </c>
      <c r="F242" s="11">
        <v>18</v>
      </c>
      <c r="G242" s="11">
        <f t="shared" si="7"/>
        <v>8.4213763936946726E-2</v>
      </c>
    </row>
    <row r="243" spans="1:7" x14ac:dyDescent="0.3">
      <c r="A243" s="11" t="s">
        <v>8219</v>
      </c>
      <c r="B243" s="11">
        <v>354</v>
      </c>
      <c r="C243">
        <f t="shared" si="6"/>
        <v>25464.125851001998</v>
      </c>
      <c r="E243" s="11" t="s">
        <v>8221</v>
      </c>
      <c r="F243" s="11">
        <v>9</v>
      </c>
      <c r="G243" s="11">
        <f t="shared" si="7"/>
        <v>75.860684352172257</v>
      </c>
    </row>
    <row r="244" spans="1:7" x14ac:dyDescent="0.3">
      <c r="A244" s="11" t="s">
        <v>8219</v>
      </c>
      <c r="B244" s="11">
        <v>86</v>
      </c>
      <c r="C244">
        <f t="shared" si="6"/>
        <v>11756.017841848676</v>
      </c>
      <c r="E244" s="11" t="s">
        <v>8221</v>
      </c>
      <c r="F244" s="11">
        <v>4</v>
      </c>
      <c r="G244" s="11">
        <f t="shared" si="7"/>
        <v>187.95872356785856</v>
      </c>
    </row>
    <row r="245" spans="1:7" x14ac:dyDescent="0.3">
      <c r="A245" s="11" t="s">
        <v>8219</v>
      </c>
      <c r="B245" s="11">
        <v>26</v>
      </c>
      <c r="C245">
        <f t="shared" si="6"/>
        <v>28367.03843681435</v>
      </c>
      <c r="E245" s="11" t="s">
        <v>8221</v>
      </c>
      <c r="F245" s="11">
        <v>7</v>
      </c>
      <c r="G245" s="11">
        <f t="shared" si="7"/>
        <v>114.69990003844677</v>
      </c>
    </row>
    <row r="246" spans="1:7" x14ac:dyDescent="0.3">
      <c r="A246" s="11" t="s">
        <v>8219</v>
      </c>
      <c r="B246" s="11">
        <v>113</v>
      </c>
      <c r="C246">
        <f t="shared" si="6"/>
        <v>6630.0585741141222</v>
      </c>
      <c r="E246" s="11" t="s">
        <v>8221</v>
      </c>
      <c r="F246" s="11">
        <v>29</v>
      </c>
      <c r="G246" s="11">
        <f t="shared" si="7"/>
        <v>127.46852748942712</v>
      </c>
    </row>
    <row r="247" spans="1:7" x14ac:dyDescent="0.3">
      <c r="A247" s="11" t="s">
        <v>8219</v>
      </c>
      <c r="B247" s="11">
        <v>65</v>
      </c>
      <c r="C247">
        <f t="shared" si="6"/>
        <v>16750.875050086663</v>
      </c>
      <c r="E247" s="11" t="s">
        <v>8221</v>
      </c>
      <c r="F247" s="11">
        <v>12</v>
      </c>
      <c r="G247" s="11">
        <f t="shared" si="7"/>
        <v>32.601860822760486</v>
      </c>
    </row>
    <row r="248" spans="1:7" x14ac:dyDescent="0.3">
      <c r="A248" s="11" t="s">
        <v>8219</v>
      </c>
      <c r="B248" s="11">
        <v>134</v>
      </c>
      <c r="C248">
        <f t="shared" si="6"/>
        <v>3651.2013658761366</v>
      </c>
      <c r="E248" s="11" t="s">
        <v>8221</v>
      </c>
      <c r="F248" s="11">
        <v>4</v>
      </c>
      <c r="G248" s="11">
        <f t="shared" si="7"/>
        <v>187.95872356785856</v>
      </c>
    </row>
    <row r="249" spans="1:7" x14ac:dyDescent="0.3">
      <c r="A249" s="11" t="s">
        <v>8219</v>
      </c>
      <c r="B249" s="11">
        <v>119</v>
      </c>
      <c r="C249">
        <f t="shared" si="6"/>
        <v>5688.9565146175546</v>
      </c>
      <c r="E249" s="11" t="s">
        <v>8221</v>
      </c>
      <c r="F249" s="11">
        <v>28</v>
      </c>
      <c r="G249" s="11">
        <f t="shared" si="7"/>
        <v>105.88813533256437</v>
      </c>
    </row>
    <row r="250" spans="1:7" x14ac:dyDescent="0.3">
      <c r="A250" s="11" t="s">
        <v>8219</v>
      </c>
      <c r="B250" s="11">
        <v>159</v>
      </c>
      <c r="C250">
        <f t="shared" si="6"/>
        <v>1254.9427846404387</v>
      </c>
      <c r="E250" s="11" t="s">
        <v>8221</v>
      </c>
      <c r="F250" s="11">
        <v>25</v>
      </c>
      <c r="G250" s="11">
        <f t="shared" si="7"/>
        <v>53.146958861976145</v>
      </c>
    </row>
    <row r="251" spans="1:7" x14ac:dyDescent="0.3">
      <c r="A251" s="11" t="s">
        <v>8219</v>
      </c>
      <c r="B251" s="11">
        <v>167</v>
      </c>
      <c r="C251">
        <f t="shared" si="6"/>
        <v>752.14003864501547</v>
      </c>
      <c r="E251" s="11" t="s">
        <v>8221</v>
      </c>
      <c r="F251" s="11">
        <v>28</v>
      </c>
      <c r="G251" s="11">
        <f t="shared" si="7"/>
        <v>105.88813533256437</v>
      </c>
    </row>
    <row r="252" spans="1:7" x14ac:dyDescent="0.3">
      <c r="A252" s="11" t="s">
        <v>8219</v>
      </c>
      <c r="B252" s="11">
        <v>43</v>
      </c>
      <c r="C252">
        <f t="shared" si="6"/>
        <v>22929.582601574075</v>
      </c>
      <c r="E252" s="11" t="s">
        <v>8221</v>
      </c>
      <c r="F252" s="11">
        <v>310</v>
      </c>
      <c r="G252" s="11">
        <f t="shared" si="7"/>
        <v>85433.558723567869</v>
      </c>
    </row>
    <row r="253" spans="1:7" x14ac:dyDescent="0.3">
      <c r="A253" s="11" t="s">
        <v>8219</v>
      </c>
      <c r="B253" s="11">
        <v>1062</v>
      </c>
      <c r="C253">
        <f t="shared" si="6"/>
        <v>752686.08283040707</v>
      </c>
      <c r="E253" s="11" t="s">
        <v>8221</v>
      </c>
      <c r="F253" s="11">
        <v>15</v>
      </c>
      <c r="G253" s="11">
        <f t="shared" si="7"/>
        <v>7.3430372933487176</v>
      </c>
    </row>
    <row r="254" spans="1:7" x14ac:dyDescent="0.3">
      <c r="A254" s="11" t="s">
        <v>8219</v>
      </c>
      <c r="B254" s="11">
        <v>9</v>
      </c>
      <c r="C254">
        <f t="shared" si="6"/>
        <v>34382.494272054624</v>
      </c>
      <c r="E254" s="11" t="s">
        <v>8221</v>
      </c>
      <c r="F254" s="11">
        <v>215</v>
      </c>
      <c r="G254" s="11">
        <f t="shared" si="7"/>
        <v>38923.421468665896</v>
      </c>
    </row>
    <row r="255" spans="1:7" x14ac:dyDescent="0.3">
      <c r="A255" s="11" t="s">
        <v>8219</v>
      </c>
      <c r="B255" s="11">
        <v>89</v>
      </c>
      <c r="C255">
        <f t="shared" si="6"/>
        <v>11114.466812100392</v>
      </c>
      <c r="E255" s="11" t="s">
        <v>8221</v>
      </c>
      <c r="F255" s="11">
        <v>3</v>
      </c>
      <c r="G255" s="11">
        <f t="shared" si="7"/>
        <v>216.3783314109958</v>
      </c>
    </row>
    <row r="256" spans="1:7" x14ac:dyDescent="0.3">
      <c r="A256" s="11" t="s">
        <v>8219</v>
      </c>
      <c r="B256" s="11">
        <v>174</v>
      </c>
      <c r="C256">
        <f t="shared" si="6"/>
        <v>417.18763589902005</v>
      </c>
      <c r="E256" s="11" t="s">
        <v>8221</v>
      </c>
      <c r="F256" s="11">
        <v>2</v>
      </c>
      <c r="G256" s="11">
        <f t="shared" si="7"/>
        <v>246.79793925413307</v>
      </c>
    </row>
    <row r="257" spans="1:7" x14ac:dyDescent="0.3">
      <c r="A257" s="11" t="s">
        <v>8219</v>
      </c>
      <c r="B257" s="11">
        <v>14</v>
      </c>
      <c r="C257">
        <f t="shared" si="6"/>
        <v>32553.242555807486</v>
      </c>
      <c r="E257" s="11" t="s">
        <v>8221</v>
      </c>
      <c r="F257" s="11">
        <v>26</v>
      </c>
      <c r="G257" s="11">
        <f t="shared" si="7"/>
        <v>68.727351018838888</v>
      </c>
    </row>
    <row r="258" spans="1:7" x14ac:dyDescent="0.3">
      <c r="A258" s="11" t="s">
        <v>8219</v>
      </c>
      <c r="B258" s="11">
        <v>48</v>
      </c>
      <c r="C258">
        <f t="shared" si="6"/>
        <v>21440.330885326937</v>
      </c>
      <c r="E258" s="11" t="s">
        <v>8221</v>
      </c>
      <c r="F258" s="11">
        <v>24</v>
      </c>
      <c r="G258" s="11">
        <f t="shared" si="7"/>
        <v>39.566566705113402</v>
      </c>
    </row>
    <row r="259" spans="1:7" x14ac:dyDescent="0.3">
      <c r="A259" s="11" t="s">
        <v>8219</v>
      </c>
      <c r="B259" s="11">
        <v>133</v>
      </c>
      <c r="C259">
        <f t="shared" ref="C259:C322" si="8">(B259-$J$4)^2</f>
        <v>3773.0517091255642</v>
      </c>
      <c r="E259" s="11" t="s">
        <v>8221</v>
      </c>
      <c r="F259" s="11">
        <v>96</v>
      </c>
      <c r="G259" s="11">
        <f t="shared" ref="G259:G322" si="9">(F259-$K$4)^2</f>
        <v>6129.3548019992295</v>
      </c>
    </row>
    <row r="260" spans="1:7" x14ac:dyDescent="0.3">
      <c r="A260" s="11" t="s">
        <v>8219</v>
      </c>
      <c r="B260" s="11">
        <v>83</v>
      </c>
      <c r="C260">
        <f t="shared" si="8"/>
        <v>12415.568871596959</v>
      </c>
      <c r="E260" s="11" t="s">
        <v>8221</v>
      </c>
      <c r="F260" s="11">
        <v>17</v>
      </c>
      <c r="G260" s="11">
        <f t="shared" si="9"/>
        <v>0.50382160707420365</v>
      </c>
    </row>
    <row r="261" spans="1:7" x14ac:dyDescent="0.3">
      <c r="A261" s="11" t="s">
        <v>8219</v>
      </c>
      <c r="B261" s="11">
        <v>149</v>
      </c>
      <c r="C261">
        <f t="shared" si="8"/>
        <v>2063.4462171347177</v>
      </c>
      <c r="E261" s="11" t="s">
        <v>8221</v>
      </c>
      <c r="F261" s="11">
        <v>94</v>
      </c>
      <c r="G261" s="11">
        <f t="shared" si="9"/>
        <v>5820.1940176855041</v>
      </c>
    </row>
    <row r="262" spans="1:7" x14ac:dyDescent="0.3">
      <c r="A262" s="11" t="s">
        <v>8219</v>
      </c>
      <c r="B262" s="11">
        <v>49</v>
      </c>
      <c r="C262">
        <f t="shared" si="8"/>
        <v>21148.480542077508</v>
      </c>
      <c r="E262" s="11" t="s">
        <v>8221</v>
      </c>
      <c r="F262" s="11">
        <v>129</v>
      </c>
      <c r="G262" s="11">
        <f t="shared" si="9"/>
        <v>12385.5077431757</v>
      </c>
    </row>
    <row r="263" spans="1:7" x14ac:dyDescent="0.3">
      <c r="A263" s="11" t="s">
        <v>8219</v>
      </c>
      <c r="B263" s="11">
        <v>251</v>
      </c>
      <c r="C263">
        <f t="shared" si="8"/>
        <v>3200.711205693071</v>
      </c>
      <c r="E263" s="11" t="s">
        <v>8221</v>
      </c>
      <c r="F263" s="11">
        <v>1</v>
      </c>
      <c r="G263" s="11">
        <f t="shared" si="9"/>
        <v>279.21754709727031</v>
      </c>
    </row>
    <row r="264" spans="1:7" x14ac:dyDescent="0.3">
      <c r="A264" s="11" t="s">
        <v>8219</v>
      </c>
      <c r="B264" s="11">
        <v>22</v>
      </c>
      <c r="C264">
        <f t="shared" si="8"/>
        <v>29730.439809812062</v>
      </c>
      <c r="E264" s="11" t="s">
        <v>8221</v>
      </c>
      <c r="F264" s="11">
        <v>4</v>
      </c>
      <c r="G264" s="11">
        <f t="shared" si="9"/>
        <v>187.95872356785856</v>
      </c>
    </row>
    <row r="265" spans="1:7" x14ac:dyDescent="0.3">
      <c r="A265" s="11" t="s">
        <v>8219</v>
      </c>
      <c r="B265" s="11">
        <v>48</v>
      </c>
      <c r="C265">
        <f t="shared" si="8"/>
        <v>21440.330885326937</v>
      </c>
      <c r="E265" s="11" t="s">
        <v>8221</v>
      </c>
      <c r="F265" s="11">
        <v>3</v>
      </c>
      <c r="G265" s="11">
        <f t="shared" si="9"/>
        <v>216.3783314109958</v>
      </c>
    </row>
    <row r="266" spans="1:7" x14ac:dyDescent="0.3">
      <c r="A266" s="11" t="s">
        <v>8219</v>
      </c>
      <c r="B266" s="11">
        <v>383</v>
      </c>
      <c r="C266">
        <f t="shared" si="8"/>
        <v>35560.46589676859</v>
      </c>
      <c r="E266" s="11" t="s">
        <v>8221</v>
      </c>
      <c r="F266" s="11">
        <v>135</v>
      </c>
      <c r="G266" s="11">
        <f t="shared" si="9"/>
        <v>13756.990096116877</v>
      </c>
    </row>
    <row r="267" spans="1:7" x14ac:dyDescent="0.3">
      <c r="A267" s="11" t="s">
        <v>8219</v>
      </c>
      <c r="B267" s="11">
        <v>237</v>
      </c>
      <c r="C267">
        <f t="shared" si="8"/>
        <v>1812.6160111850618</v>
      </c>
      <c r="E267" s="11" t="s">
        <v>8221</v>
      </c>
      <c r="F267" s="11">
        <v>10</v>
      </c>
      <c r="G267" s="11">
        <f t="shared" si="9"/>
        <v>59.441076509035</v>
      </c>
    </row>
    <row r="268" spans="1:7" x14ac:dyDescent="0.3">
      <c r="A268" s="11" t="s">
        <v>8219</v>
      </c>
      <c r="B268" s="11">
        <v>13</v>
      </c>
      <c r="C268">
        <f t="shared" si="8"/>
        <v>32915.092899056915</v>
      </c>
      <c r="E268" s="11" t="s">
        <v>8221</v>
      </c>
      <c r="F268" s="11">
        <v>0</v>
      </c>
      <c r="G268" s="11">
        <f t="shared" si="9"/>
        <v>313.63715494040758</v>
      </c>
    </row>
    <row r="269" spans="1:7" x14ac:dyDescent="0.3">
      <c r="A269" s="11" t="s">
        <v>8219</v>
      </c>
      <c r="B269" s="11">
        <v>562</v>
      </c>
      <c r="C269">
        <f t="shared" si="8"/>
        <v>135111.254455121</v>
      </c>
      <c r="E269" s="11" t="s">
        <v>8221</v>
      </c>
      <c r="F269" s="11">
        <v>6</v>
      </c>
      <c r="G269" s="11">
        <f t="shared" si="9"/>
        <v>137.11950788158404</v>
      </c>
    </row>
    <row r="270" spans="1:7" x14ac:dyDescent="0.3">
      <c r="A270" s="11" t="s">
        <v>8219</v>
      </c>
      <c r="B270" s="11">
        <v>71</v>
      </c>
      <c r="C270">
        <f t="shared" si="8"/>
        <v>15233.772990590094</v>
      </c>
      <c r="E270" s="11" t="s">
        <v>8221</v>
      </c>
      <c r="F270" s="11">
        <v>36</v>
      </c>
      <c r="G270" s="11">
        <f t="shared" si="9"/>
        <v>334.53127258746633</v>
      </c>
    </row>
    <row r="271" spans="1:7" x14ac:dyDescent="0.3">
      <c r="A271" s="11" t="s">
        <v>8219</v>
      </c>
      <c r="B271" s="11">
        <v>1510</v>
      </c>
      <c r="C271">
        <f t="shared" si="8"/>
        <v>1730737.129054663</v>
      </c>
      <c r="E271" s="11" t="s">
        <v>8221</v>
      </c>
      <c r="F271" s="11">
        <v>336</v>
      </c>
      <c r="G271" s="11">
        <f t="shared" si="9"/>
        <v>101308.64891964631</v>
      </c>
    </row>
    <row r="272" spans="1:7" x14ac:dyDescent="0.3">
      <c r="A272" s="11" t="s">
        <v>8219</v>
      </c>
      <c r="B272" s="11">
        <v>14</v>
      </c>
      <c r="C272">
        <f t="shared" si="8"/>
        <v>32553.242555807486</v>
      </c>
      <c r="E272" s="11" t="s">
        <v>8221</v>
      </c>
      <c r="F272" s="11">
        <v>34</v>
      </c>
      <c r="G272" s="11">
        <f t="shared" si="9"/>
        <v>265.37048827374082</v>
      </c>
    </row>
    <row r="273" spans="1:7" x14ac:dyDescent="0.3">
      <c r="A273" s="11" t="s">
        <v>8219</v>
      </c>
      <c r="B273" s="11">
        <v>193</v>
      </c>
      <c r="C273">
        <f t="shared" si="8"/>
        <v>2.0311141598898117</v>
      </c>
      <c r="E273" s="11" t="s">
        <v>8221</v>
      </c>
      <c r="F273" s="11">
        <v>10</v>
      </c>
      <c r="G273" s="11">
        <f t="shared" si="9"/>
        <v>59.441076509035</v>
      </c>
    </row>
    <row r="274" spans="1:7" x14ac:dyDescent="0.3">
      <c r="A274" s="11" t="s">
        <v>8219</v>
      </c>
      <c r="B274" s="11">
        <v>206</v>
      </c>
      <c r="C274">
        <f t="shared" si="8"/>
        <v>133.97665191732702</v>
      </c>
      <c r="E274" s="11" t="s">
        <v>8221</v>
      </c>
      <c r="F274" s="11">
        <v>201</v>
      </c>
      <c r="G274" s="11">
        <f t="shared" si="9"/>
        <v>33595.295978469818</v>
      </c>
    </row>
    <row r="275" spans="1:7" x14ac:dyDescent="0.3">
      <c r="A275" s="11" t="s">
        <v>8219</v>
      </c>
      <c r="B275" s="11">
        <v>351</v>
      </c>
      <c r="C275">
        <f t="shared" si="8"/>
        <v>24515.676880750281</v>
      </c>
      <c r="E275" s="11" t="s">
        <v>8221</v>
      </c>
      <c r="F275" s="11">
        <v>296</v>
      </c>
      <c r="G275" s="11">
        <f t="shared" si="9"/>
        <v>77445.43323337179</v>
      </c>
    </row>
    <row r="276" spans="1:7" x14ac:dyDescent="0.3">
      <c r="A276" s="11" t="s">
        <v>8219</v>
      </c>
      <c r="B276" s="11">
        <v>50</v>
      </c>
      <c r="C276">
        <f t="shared" si="8"/>
        <v>20858.630198828079</v>
      </c>
      <c r="E276" s="11" t="s">
        <v>8221</v>
      </c>
      <c r="F276" s="11">
        <v>7</v>
      </c>
      <c r="G276" s="11">
        <f t="shared" si="9"/>
        <v>114.69990003844677</v>
      </c>
    </row>
    <row r="277" spans="1:7" x14ac:dyDescent="0.3">
      <c r="A277" s="11" t="s">
        <v>8219</v>
      </c>
      <c r="B277" s="11">
        <v>184</v>
      </c>
      <c r="C277">
        <f t="shared" si="8"/>
        <v>108.68420340474098</v>
      </c>
      <c r="E277" s="11" t="s">
        <v>8221</v>
      </c>
      <c r="F277" s="11">
        <v>7</v>
      </c>
      <c r="G277" s="11">
        <f t="shared" si="9"/>
        <v>114.69990003844677</v>
      </c>
    </row>
    <row r="278" spans="1:7" x14ac:dyDescent="0.3">
      <c r="A278" s="11" t="s">
        <v>8219</v>
      </c>
      <c r="B278" s="11">
        <v>196</v>
      </c>
      <c r="C278">
        <f t="shared" si="8"/>
        <v>2.4800844116060872</v>
      </c>
      <c r="E278" s="11" t="s">
        <v>8221</v>
      </c>
      <c r="F278" s="11">
        <v>1</v>
      </c>
      <c r="G278" s="11">
        <f t="shared" si="9"/>
        <v>279.21754709727031</v>
      </c>
    </row>
    <row r="279" spans="1:7" x14ac:dyDescent="0.3">
      <c r="A279" s="11" t="s">
        <v>8219</v>
      </c>
      <c r="B279" s="11">
        <v>229</v>
      </c>
      <c r="C279">
        <f t="shared" si="8"/>
        <v>1195.418757180485</v>
      </c>
      <c r="E279" s="11" t="s">
        <v>8221</v>
      </c>
      <c r="F279" s="11">
        <v>114</v>
      </c>
      <c r="G279" s="11">
        <f t="shared" si="9"/>
        <v>9271.8018608227594</v>
      </c>
    </row>
    <row r="280" spans="1:7" x14ac:dyDescent="0.3">
      <c r="A280" s="11" t="s">
        <v>8219</v>
      </c>
      <c r="B280" s="11">
        <v>67</v>
      </c>
      <c r="C280">
        <f t="shared" si="8"/>
        <v>16237.174363587807</v>
      </c>
      <c r="E280" s="11" t="s">
        <v>8221</v>
      </c>
      <c r="F280" s="11">
        <v>29</v>
      </c>
      <c r="G280" s="11">
        <f t="shared" si="9"/>
        <v>127.46852748942712</v>
      </c>
    </row>
    <row r="281" spans="1:7" x14ac:dyDescent="0.3">
      <c r="A281" s="11" t="s">
        <v>8219</v>
      </c>
      <c r="B281" s="11">
        <v>95</v>
      </c>
      <c r="C281">
        <f t="shared" si="8"/>
        <v>9885.3647526038239</v>
      </c>
      <c r="E281" s="11" t="s">
        <v>8221</v>
      </c>
      <c r="F281" s="11">
        <v>890</v>
      </c>
      <c r="G281" s="11">
        <f t="shared" si="9"/>
        <v>760890.18617454823</v>
      </c>
    </row>
    <row r="282" spans="1:7" x14ac:dyDescent="0.3">
      <c r="A282" s="11" t="s">
        <v>8219</v>
      </c>
      <c r="B282" s="11">
        <v>62</v>
      </c>
      <c r="C282">
        <f t="shared" si="8"/>
        <v>17536.426079834946</v>
      </c>
      <c r="E282" s="11" t="s">
        <v>8221</v>
      </c>
      <c r="F282" s="11">
        <v>31</v>
      </c>
      <c r="G282" s="11">
        <f t="shared" si="9"/>
        <v>176.6293118031526</v>
      </c>
    </row>
    <row r="283" spans="1:7" x14ac:dyDescent="0.3">
      <c r="A283" s="11" t="s">
        <v>8219</v>
      </c>
      <c r="B283" s="11">
        <v>73</v>
      </c>
      <c r="C283">
        <f t="shared" si="8"/>
        <v>14744.072304091238</v>
      </c>
      <c r="E283" s="11" t="s">
        <v>8221</v>
      </c>
      <c r="F283" s="11">
        <v>21</v>
      </c>
      <c r="G283" s="11">
        <f t="shared" si="9"/>
        <v>10.825390234525177</v>
      </c>
    </row>
    <row r="284" spans="1:7" x14ac:dyDescent="0.3">
      <c r="A284" s="11" t="s">
        <v>8219</v>
      </c>
      <c r="B284" s="11">
        <v>43</v>
      </c>
      <c r="C284">
        <f t="shared" si="8"/>
        <v>22929.582601574075</v>
      </c>
      <c r="E284" s="11" t="s">
        <v>8221</v>
      </c>
      <c r="F284" s="11">
        <v>37</v>
      </c>
      <c r="G284" s="11">
        <f t="shared" si="9"/>
        <v>372.11166474432906</v>
      </c>
    </row>
    <row r="285" spans="1:7" x14ac:dyDescent="0.3">
      <c r="A285" s="11" t="s">
        <v>8219</v>
      </c>
      <c r="B285" s="11">
        <v>70</v>
      </c>
      <c r="C285">
        <f t="shared" si="8"/>
        <v>15481.623333839523</v>
      </c>
      <c r="E285" s="11" t="s">
        <v>8221</v>
      </c>
      <c r="F285" s="11">
        <v>7</v>
      </c>
      <c r="G285" s="11">
        <f t="shared" si="9"/>
        <v>114.69990003844677</v>
      </c>
    </row>
    <row r="286" spans="1:7" x14ac:dyDescent="0.3">
      <c r="A286" s="11" t="s">
        <v>8219</v>
      </c>
      <c r="B286" s="11">
        <v>271</v>
      </c>
      <c r="C286">
        <f t="shared" si="8"/>
        <v>5863.704340704513</v>
      </c>
      <c r="E286" s="11" t="s">
        <v>8221</v>
      </c>
      <c r="F286" s="11">
        <v>4</v>
      </c>
      <c r="G286" s="11">
        <f t="shared" si="9"/>
        <v>187.95872356785856</v>
      </c>
    </row>
    <row r="287" spans="1:7" x14ac:dyDescent="0.3">
      <c r="A287" s="11" t="s">
        <v>8219</v>
      </c>
      <c r="B287" s="11">
        <v>55</v>
      </c>
      <c r="C287">
        <f t="shared" si="8"/>
        <v>19439.378482580942</v>
      </c>
      <c r="E287" s="11" t="s">
        <v>8221</v>
      </c>
      <c r="F287" s="11">
        <v>5</v>
      </c>
      <c r="G287" s="11">
        <f t="shared" si="9"/>
        <v>161.53911572472128</v>
      </c>
    </row>
    <row r="288" spans="1:7" x14ac:dyDescent="0.3">
      <c r="A288" s="11" t="s">
        <v>8219</v>
      </c>
      <c r="B288" s="11">
        <v>35</v>
      </c>
      <c r="C288">
        <f t="shared" si="8"/>
        <v>25416.3853475695</v>
      </c>
      <c r="E288" s="11" t="s">
        <v>8221</v>
      </c>
      <c r="F288" s="11">
        <v>0</v>
      </c>
      <c r="G288" s="11">
        <f t="shared" si="9"/>
        <v>313.63715494040758</v>
      </c>
    </row>
    <row r="289" spans="1:7" x14ac:dyDescent="0.3">
      <c r="A289" s="11" t="s">
        <v>8219</v>
      </c>
      <c r="B289" s="11">
        <v>22</v>
      </c>
      <c r="C289">
        <f t="shared" si="8"/>
        <v>29730.439809812062</v>
      </c>
      <c r="E289" s="11" t="s">
        <v>8221</v>
      </c>
      <c r="F289" s="11">
        <v>456</v>
      </c>
      <c r="G289" s="11">
        <f t="shared" si="9"/>
        <v>192098.29597846983</v>
      </c>
    </row>
    <row r="290" spans="1:7" x14ac:dyDescent="0.3">
      <c r="A290" s="11" t="s">
        <v>8219</v>
      </c>
      <c r="B290" s="11">
        <v>38</v>
      </c>
      <c r="C290">
        <f t="shared" si="8"/>
        <v>24468.834317821216</v>
      </c>
      <c r="E290" s="11" t="s">
        <v>8221</v>
      </c>
      <c r="F290" s="11">
        <v>369</v>
      </c>
      <c r="G290" s="11">
        <f t="shared" si="9"/>
        <v>123404.80186082277</v>
      </c>
    </row>
    <row r="291" spans="1:7" x14ac:dyDescent="0.3">
      <c r="A291" s="11" t="s">
        <v>8219</v>
      </c>
      <c r="B291" s="11">
        <v>15</v>
      </c>
      <c r="C291">
        <f t="shared" si="8"/>
        <v>32193.392212558058</v>
      </c>
      <c r="E291" s="11" t="s">
        <v>8221</v>
      </c>
      <c r="F291" s="11">
        <v>2</v>
      </c>
      <c r="G291" s="11">
        <f t="shared" si="9"/>
        <v>246.79793925413307</v>
      </c>
    </row>
    <row r="292" spans="1:7" x14ac:dyDescent="0.3">
      <c r="A292" s="11" t="s">
        <v>8219</v>
      </c>
      <c r="B292" s="11">
        <v>7</v>
      </c>
      <c r="C292">
        <f t="shared" si="8"/>
        <v>35128.194958553482</v>
      </c>
      <c r="E292" s="11" t="s">
        <v>8221</v>
      </c>
      <c r="F292" s="11">
        <v>0</v>
      </c>
      <c r="G292" s="11">
        <f t="shared" si="9"/>
        <v>313.63715494040758</v>
      </c>
    </row>
    <row r="293" spans="1:7" x14ac:dyDescent="0.3">
      <c r="A293" s="11" t="s">
        <v>8219</v>
      </c>
      <c r="B293" s="11">
        <v>241</v>
      </c>
      <c r="C293">
        <f t="shared" si="8"/>
        <v>2169.2146381873504</v>
      </c>
      <c r="E293" s="11" t="s">
        <v>8221</v>
      </c>
      <c r="F293" s="11">
        <v>338</v>
      </c>
      <c r="G293" s="11">
        <f t="shared" si="9"/>
        <v>102585.80970396003</v>
      </c>
    </row>
    <row r="294" spans="1:7" x14ac:dyDescent="0.3">
      <c r="A294" s="11" t="s">
        <v>8219</v>
      </c>
      <c r="B294" s="11">
        <v>55</v>
      </c>
      <c r="C294">
        <f t="shared" si="8"/>
        <v>19439.378482580942</v>
      </c>
      <c r="E294" s="11" t="s">
        <v>8221</v>
      </c>
      <c r="F294" s="11">
        <v>4</v>
      </c>
      <c r="G294" s="11">
        <f t="shared" si="9"/>
        <v>187.95872356785856</v>
      </c>
    </row>
    <row r="295" spans="1:7" x14ac:dyDescent="0.3">
      <c r="A295" s="11" t="s">
        <v>8219</v>
      </c>
      <c r="B295" s="11">
        <v>171</v>
      </c>
      <c r="C295">
        <f t="shared" si="8"/>
        <v>548.73866564730383</v>
      </c>
      <c r="E295" s="11" t="s">
        <v>8221</v>
      </c>
      <c r="F295" s="11">
        <v>1</v>
      </c>
      <c r="G295" s="11">
        <f t="shared" si="9"/>
        <v>279.21754709727031</v>
      </c>
    </row>
    <row r="296" spans="1:7" x14ac:dyDescent="0.3">
      <c r="A296" s="11" t="s">
        <v>8219</v>
      </c>
      <c r="B296" s="11">
        <v>208</v>
      </c>
      <c r="C296">
        <f t="shared" si="8"/>
        <v>184.2759654184712</v>
      </c>
      <c r="E296" s="11" t="s">
        <v>8221</v>
      </c>
      <c r="F296" s="11">
        <v>28</v>
      </c>
      <c r="G296" s="11">
        <f t="shared" si="9"/>
        <v>105.88813533256437</v>
      </c>
    </row>
    <row r="297" spans="1:7" x14ac:dyDescent="0.3">
      <c r="A297" s="11" t="s">
        <v>8219</v>
      </c>
      <c r="B297" s="11">
        <v>21</v>
      </c>
      <c r="C297">
        <f t="shared" si="8"/>
        <v>30076.290153061491</v>
      </c>
      <c r="E297" s="11" t="s">
        <v>8221</v>
      </c>
      <c r="F297" s="11">
        <v>12</v>
      </c>
      <c r="G297" s="11">
        <f t="shared" si="9"/>
        <v>32.601860822760486</v>
      </c>
    </row>
    <row r="298" spans="1:7" x14ac:dyDescent="0.3">
      <c r="A298" s="11" t="s">
        <v>8219</v>
      </c>
      <c r="B298" s="11">
        <v>25</v>
      </c>
      <c r="C298">
        <f t="shared" si="8"/>
        <v>28704.888780063779</v>
      </c>
      <c r="E298" s="11" t="s">
        <v>8221</v>
      </c>
      <c r="F298" s="11">
        <v>16</v>
      </c>
      <c r="G298" s="11">
        <f t="shared" si="9"/>
        <v>2.9234294502114606</v>
      </c>
    </row>
    <row r="299" spans="1:7" x14ac:dyDescent="0.3">
      <c r="A299" s="11" t="s">
        <v>8219</v>
      </c>
      <c r="B299" s="11">
        <v>52</v>
      </c>
      <c r="C299">
        <f t="shared" si="8"/>
        <v>20284.929512329225</v>
      </c>
      <c r="E299" s="11" t="s">
        <v>8221</v>
      </c>
      <c r="F299" s="11">
        <v>4</v>
      </c>
      <c r="G299" s="11">
        <f t="shared" si="9"/>
        <v>187.95872356785856</v>
      </c>
    </row>
    <row r="300" spans="1:7" x14ac:dyDescent="0.3">
      <c r="A300" s="11" t="s">
        <v>8219</v>
      </c>
      <c r="B300" s="11">
        <v>104</v>
      </c>
      <c r="C300">
        <f t="shared" si="8"/>
        <v>8176.711663358974</v>
      </c>
      <c r="E300" s="11" t="s">
        <v>8221</v>
      </c>
      <c r="F300" s="11">
        <v>4</v>
      </c>
      <c r="G300" s="11">
        <f t="shared" si="9"/>
        <v>187.95872356785856</v>
      </c>
    </row>
    <row r="301" spans="1:7" x14ac:dyDescent="0.3">
      <c r="A301" s="11" t="s">
        <v>8219</v>
      </c>
      <c r="B301" s="11">
        <v>73</v>
      </c>
      <c r="C301">
        <f t="shared" si="8"/>
        <v>14744.072304091238</v>
      </c>
      <c r="E301" s="11" t="s">
        <v>8221</v>
      </c>
      <c r="F301" s="11">
        <v>10</v>
      </c>
      <c r="G301" s="11">
        <f t="shared" si="9"/>
        <v>59.441076509035</v>
      </c>
    </row>
    <row r="302" spans="1:7" x14ac:dyDescent="0.3">
      <c r="A302" s="11" t="s">
        <v>8219</v>
      </c>
      <c r="B302" s="11">
        <v>34</v>
      </c>
      <c r="C302">
        <f t="shared" si="8"/>
        <v>25736.235690818929</v>
      </c>
      <c r="E302" s="11" t="s">
        <v>8221</v>
      </c>
      <c r="F302" s="11">
        <v>0</v>
      </c>
      <c r="G302" s="11">
        <f t="shared" si="9"/>
        <v>313.63715494040758</v>
      </c>
    </row>
    <row r="303" spans="1:7" x14ac:dyDescent="0.3">
      <c r="A303" s="11" t="s">
        <v>8219</v>
      </c>
      <c r="B303" s="11">
        <v>56</v>
      </c>
      <c r="C303">
        <f t="shared" si="8"/>
        <v>19161.528139331513</v>
      </c>
      <c r="E303" s="11" t="s">
        <v>8221</v>
      </c>
      <c r="F303" s="11">
        <v>6</v>
      </c>
      <c r="G303" s="11">
        <f t="shared" si="9"/>
        <v>137.11950788158404</v>
      </c>
    </row>
    <row r="304" spans="1:7" x14ac:dyDescent="0.3">
      <c r="A304" s="11" t="s">
        <v>8219</v>
      </c>
      <c r="B304" s="11">
        <v>31</v>
      </c>
      <c r="C304">
        <f t="shared" si="8"/>
        <v>26707.786720567212</v>
      </c>
      <c r="E304" s="11" t="s">
        <v>8221</v>
      </c>
      <c r="F304" s="11">
        <v>0</v>
      </c>
      <c r="G304" s="11">
        <f t="shared" si="9"/>
        <v>313.63715494040758</v>
      </c>
    </row>
    <row r="305" spans="1:7" x14ac:dyDescent="0.3">
      <c r="A305" s="11" t="s">
        <v>8219</v>
      </c>
      <c r="B305" s="11">
        <v>84</v>
      </c>
      <c r="C305">
        <f t="shared" si="8"/>
        <v>12193.718528347532</v>
      </c>
      <c r="E305" s="11" t="s">
        <v>8221</v>
      </c>
      <c r="F305" s="11">
        <v>1</v>
      </c>
      <c r="G305" s="11">
        <f t="shared" si="9"/>
        <v>279.21754709727031</v>
      </c>
    </row>
    <row r="306" spans="1:7" x14ac:dyDescent="0.3">
      <c r="A306" s="11" t="s">
        <v>8219</v>
      </c>
      <c r="B306" s="11">
        <v>130</v>
      </c>
      <c r="C306">
        <f t="shared" si="8"/>
        <v>4150.6027388738485</v>
      </c>
      <c r="E306" s="11" t="s">
        <v>8221</v>
      </c>
      <c r="F306" s="11">
        <v>0</v>
      </c>
      <c r="G306" s="11">
        <f t="shared" si="9"/>
        <v>313.63715494040758</v>
      </c>
    </row>
    <row r="307" spans="1:7" x14ac:dyDescent="0.3">
      <c r="A307" s="11" t="s">
        <v>8219</v>
      </c>
      <c r="B307" s="11">
        <v>12</v>
      </c>
      <c r="C307">
        <f t="shared" si="8"/>
        <v>33278.943242306341</v>
      </c>
      <c r="E307" s="11" t="s">
        <v>8221</v>
      </c>
      <c r="F307" s="11">
        <v>44</v>
      </c>
      <c r="G307" s="11">
        <f t="shared" si="9"/>
        <v>691.17440984236828</v>
      </c>
    </row>
    <row r="308" spans="1:7" x14ac:dyDescent="0.3">
      <c r="A308" s="11" t="s">
        <v>8219</v>
      </c>
      <c r="B308" s="11">
        <v>23</v>
      </c>
      <c r="C308">
        <f t="shared" si="8"/>
        <v>29386.589466562633</v>
      </c>
      <c r="E308" s="11" t="s">
        <v>8221</v>
      </c>
      <c r="F308" s="11">
        <v>0</v>
      </c>
      <c r="G308" s="11">
        <f t="shared" si="9"/>
        <v>313.63715494040758</v>
      </c>
    </row>
    <row r="309" spans="1:7" x14ac:dyDescent="0.3">
      <c r="A309" s="11" t="s">
        <v>8219</v>
      </c>
      <c r="B309" s="11">
        <v>158</v>
      </c>
      <c r="C309">
        <f t="shared" si="8"/>
        <v>1326.7931278898666</v>
      </c>
      <c r="E309" s="11" t="s">
        <v>8221</v>
      </c>
      <c r="F309" s="11">
        <v>3</v>
      </c>
      <c r="G309" s="11">
        <f t="shared" si="9"/>
        <v>216.3783314109958</v>
      </c>
    </row>
    <row r="310" spans="1:7" x14ac:dyDescent="0.3">
      <c r="A310" s="11" t="s">
        <v>8219</v>
      </c>
      <c r="B310" s="11">
        <v>30</v>
      </c>
      <c r="C310">
        <f t="shared" si="8"/>
        <v>27035.637063816637</v>
      </c>
      <c r="E310" s="11" t="s">
        <v>8221</v>
      </c>
      <c r="F310" s="11">
        <v>0</v>
      </c>
      <c r="G310" s="11">
        <f t="shared" si="9"/>
        <v>313.63715494040758</v>
      </c>
    </row>
    <row r="311" spans="1:7" x14ac:dyDescent="0.3">
      <c r="A311" s="11" t="s">
        <v>8219</v>
      </c>
      <c r="B311" s="11">
        <v>18</v>
      </c>
      <c r="C311">
        <f t="shared" si="8"/>
        <v>31125.841182809774</v>
      </c>
      <c r="E311" s="11" t="s">
        <v>8221</v>
      </c>
      <c r="F311" s="11">
        <v>52</v>
      </c>
      <c r="G311" s="11">
        <f t="shared" si="9"/>
        <v>1175.8175470972701</v>
      </c>
    </row>
    <row r="312" spans="1:7" x14ac:dyDescent="0.3">
      <c r="A312" s="11" t="s">
        <v>8219</v>
      </c>
      <c r="B312" s="11">
        <v>29</v>
      </c>
      <c r="C312">
        <f t="shared" si="8"/>
        <v>27365.487407066066</v>
      </c>
      <c r="E312" s="11" t="s">
        <v>8221</v>
      </c>
      <c r="F312" s="11">
        <v>0</v>
      </c>
      <c r="G312" s="11">
        <f t="shared" si="9"/>
        <v>313.63715494040758</v>
      </c>
    </row>
    <row r="313" spans="1:7" x14ac:dyDescent="0.3">
      <c r="A313" s="11" t="s">
        <v>8219</v>
      </c>
      <c r="B313" s="11">
        <v>31</v>
      </c>
      <c r="C313">
        <f t="shared" si="8"/>
        <v>26707.786720567212</v>
      </c>
      <c r="E313" s="11" t="s">
        <v>8221</v>
      </c>
      <c r="F313" s="11">
        <v>1</v>
      </c>
      <c r="G313" s="11">
        <f t="shared" si="9"/>
        <v>279.21754709727031</v>
      </c>
    </row>
    <row r="314" spans="1:7" x14ac:dyDescent="0.3">
      <c r="A314" s="11" t="s">
        <v>8219</v>
      </c>
      <c r="B314" s="11">
        <v>173</v>
      </c>
      <c r="C314">
        <f t="shared" si="8"/>
        <v>459.03797914844796</v>
      </c>
      <c r="E314" s="11" t="s">
        <v>8221</v>
      </c>
      <c r="F314" s="11">
        <v>1</v>
      </c>
      <c r="G314" s="11">
        <f t="shared" si="9"/>
        <v>279.21754709727031</v>
      </c>
    </row>
    <row r="315" spans="1:7" x14ac:dyDescent="0.3">
      <c r="A315" s="11" t="s">
        <v>8219</v>
      </c>
      <c r="B315" s="11">
        <v>17</v>
      </c>
      <c r="C315">
        <f t="shared" si="8"/>
        <v>31479.691526059203</v>
      </c>
      <c r="E315" s="11" t="s">
        <v>8221</v>
      </c>
      <c r="F315" s="11">
        <v>2</v>
      </c>
      <c r="G315" s="11">
        <f t="shared" si="9"/>
        <v>246.79793925413307</v>
      </c>
    </row>
    <row r="316" spans="1:7" x14ac:dyDescent="0.3">
      <c r="A316" s="11" t="s">
        <v>8219</v>
      </c>
      <c r="B316" s="11">
        <v>48</v>
      </c>
      <c r="C316">
        <f t="shared" si="8"/>
        <v>21440.330885326937</v>
      </c>
      <c r="E316" s="11" t="s">
        <v>8221</v>
      </c>
      <c r="F316" s="11">
        <v>9</v>
      </c>
      <c r="G316" s="11">
        <f t="shared" si="9"/>
        <v>75.860684352172257</v>
      </c>
    </row>
    <row r="317" spans="1:7" x14ac:dyDescent="0.3">
      <c r="A317" s="11" t="s">
        <v>8219</v>
      </c>
      <c r="B317" s="11">
        <v>59</v>
      </c>
      <c r="C317">
        <f t="shared" si="8"/>
        <v>18339.977109583229</v>
      </c>
      <c r="E317" s="11" t="s">
        <v>8221</v>
      </c>
      <c r="F317" s="11">
        <v>5</v>
      </c>
      <c r="G317" s="11">
        <f t="shared" si="9"/>
        <v>161.53911572472128</v>
      </c>
    </row>
    <row r="318" spans="1:7" x14ac:dyDescent="0.3">
      <c r="A318" s="11" t="s">
        <v>8219</v>
      </c>
      <c r="B318" s="11">
        <v>39</v>
      </c>
      <c r="C318">
        <f t="shared" si="8"/>
        <v>24156.983974571787</v>
      </c>
      <c r="E318" s="11" t="s">
        <v>8221</v>
      </c>
      <c r="F318" s="11">
        <v>57</v>
      </c>
      <c r="G318" s="11">
        <f t="shared" si="9"/>
        <v>1543.7195078815839</v>
      </c>
    </row>
    <row r="319" spans="1:7" x14ac:dyDescent="0.3">
      <c r="A319" s="11" t="s">
        <v>8219</v>
      </c>
      <c r="B319" s="11">
        <v>59</v>
      </c>
      <c r="C319">
        <f t="shared" si="8"/>
        <v>18339.977109583229</v>
      </c>
      <c r="E319" s="11" t="s">
        <v>8221</v>
      </c>
      <c r="F319" s="11">
        <v>3</v>
      </c>
      <c r="G319" s="11">
        <f t="shared" si="9"/>
        <v>216.3783314109958</v>
      </c>
    </row>
    <row r="320" spans="1:7" x14ac:dyDescent="0.3">
      <c r="A320" s="11" t="s">
        <v>8219</v>
      </c>
      <c r="B320" s="11">
        <v>60</v>
      </c>
      <c r="C320">
        <f t="shared" si="8"/>
        <v>18070.1267663338</v>
      </c>
      <c r="E320" s="11" t="s">
        <v>8221</v>
      </c>
      <c r="F320" s="11">
        <v>1</v>
      </c>
      <c r="G320" s="11">
        <f t="shared" si="9"/>
        <v>279.21754709727031</v>
      </c>
    </row>
    <row r="321" spans="1:7" x14ac:dyDescent="0.3">
      <c r="A321" s="11" t="s">
        <v>8219</v>
      </c>
      <c r="B321" s="11">
        <v>20</v>
      </c>
      <c r="C321">
        <f t="shared" si="8"/>
        <v>30424.140496310916</v>
      </c>
      <c r="E321" s="11" t="s">
        <v>8221</v>
      </c>
      <c r="F321" s="11">
        <v>6</v>
      </c>
      <c r="G321" s="11">
        <f t="shared" si="9"/>
        <v>137.11950788158404</v>
      </c>
    </row>
    <row r="322" spans="1:7" x14ac:dyDescent="0.3">
      <c r="A322" s="11" t="s">
        <v>8219</v>
      </c>
      <c r="B322" s="11">
        <v>2</v>
      </c>
      <c r="C322">
        <f t="shared" si="8"/>
        <v>37027.446674800623</v>
      </c>
      <c r="E322" s="11" t="s">
        <v>8221</v>
      </c>
      <c r="F322" s="11">
        <v>48</v>
      </c>
      <c r="G322" s="11">
        <f t="shared" si="9"/>
        <v>917.49597846981919</v>
      </c>
    </row>
    <row r="323" spans="1:7" x14ac:dyDescent="0.3">
      <c r="A323" s="11" t="s">
        <v>8219</v>
      </c>
      <c r="B323" s="11">
        <v>315</v>
      </c>
      <c r="C323">
        <f t="shared" ref="C323:C386" si="10">(B323-$J$4)^2</f>
        <v>14538.289237729685</v>
      </c>
      <c r="E323" s="11" t="s">
        <v>8221</v>
      </c>
      <c r="F323" s="11">
        <v>2</v>
      </c>
      <c r="G323" s="11">
        <f t="shared" ref="G323:G386" si="11">(F323-$K$4)^2</f>
        <v>246.79793925413307</v>
      </c>
    </row>
    <row r="324" spans="1:7" x14ac:dyDescent="0.3">
      <c r="A324" s="11" t="s">
        <v>8219</v>
      </c>
      <c r="B324" s="11">
        <v>2174</v>
      </c>
      <c r="C324">
        <f t="shared" si="10"/>
        <v>3918716.5011370429</v>
      </c>
      <c r="E324" s="11" t="s">
        <v>8221</v>
      </c>
      <c r="F324" s="11">
        <v>4</v>
      </c>
      <c r="G324" s="11">
        <f t="shared" si="11"/>
        <v>187.95872356785856</v>
      </c>
    </row>
    <row r="325" spans="1:7" x14ac:dyDescent="0.3">
      <c r="A325" s="11" t="s">
        <v>8219</v>
      </c>
      <c r="B325" s="11">
        <v>152</v>
      </c>
      <c r="C325">
        <f t="shared" si="10"/>
        <v>1799.8951873864341</v>
      </c>
      <c r="E325" s="11" t="s">
        <v>8221</v>
      </c>
      <c r="F325" s="11">
        <v>5</v>
      </c>
      <c r="G325" s="11">
        <f t="shared" si="11"/>
        <v>161.53911572472128</v>
      </c>
    </row>
    <row r="326" spans="1:7" x14ac:dyDescent="0.3">
      <c r="A326" s="11" t="s">
        <v>8219</v>
      </c>
      <c r="B326" s="11">
        <v>1021</v>
      </c>
      <c r="C326">
        <f t="shared" si="10"/>
        <v>683225.94690363365</v>
      </c>
      <c r="E326" s="11" t="s">
        <v>8221</v>
      </c>
      <c r="F326" s="11">
        <v>79</v>
      </c>
      <c r="G326" s="11">
        <f t="shared" si="11"/>
        <v>3756.4881353325641</v>
      </c>
    </row>
    <row r="327" spans="1:7" x14ac:dyDescent="0.3">
      <c r="A327" s="11" t="s">
        <v>8219</v>
      </c>
      <c r="B327" s="11">
        <v>237</v>
      </c>
      <c r="C327">
        <f t="shared" si="10"/>
        <v>1812.6160111850618</v>
      </c>
      <c r="E327" s="11" t="s">
        <v>8221</v>
      </c>
      <c r="F327" s="11">
        <v>2</v>
      </c>
      <c r="G327" s="11">
        <f t="shared" si="11"/>
        <v>246.79793925413307</v>
      </c>
    </row>
    <row r="328" spans="1:7" x14ac:dyDescent="0.3">
      <c r="A328" s="11" t="s">
        <v>8219</v>
      </c>
      <c r="B328" s="11">
        <v>27</v>
      </c>
      <c r="C328">
        <f t="shared" si="10"/>
        <v>28031.188093564924</v>
      </c>
      <c r="E328" s="11" t="s">
        <v>8221</v>
      </c>
      <c r="F328" s="11">
        <v>11</v>
      </c>
      <c r="G328" s="11">
        <f t="shared" si="11"/>
        <v>45.021468665897743</v>
      </c>
    </row>
    <row r="329" spans="1:7" x14ac:dyDescent="0.3">
      <c r="A329" s="11" t="s">
        <v>8219</v>
      </c>
      <c r="B329" s="11">
        <v>17</v>
      </c>
      <c r="C329">
        <f t="shared" si="10"/>
        <v>31479.691526059203</v>
      </c>
      <c r="E329" s="11" t="s">
        <v>8221</v>
      </c>
      <c r="F329" s="11">
        <v>11</v>
      </c>
      <c r="G329" s="11">
        <f t="shared" si="11"/>
        <v>45.021468665897743</v>
      </c>
    </row>
    <row r="330" spans="1:7" x14ac:dyDescent="0.3">
      <c r="A330" s="11" t="s">
        <v>8219</v>
      </c>
      <c r="B330" s="11">
        <v>27</v>
      </c>
      <c r="C330">
        <f t="shared" si="10"/>
        <v>28031.188093564924</v>
      </c>
      <c r="E330" s="11" t="s">
        <v>8221</v>
      </c>
      <c r="F330" s="11">
        <v>1</v>
      </c>
      <c r="G330" s="11">
        <f t="shared" si="11"/>
        <v>279.21754709727031</v>
      </c>
    </row>
    <row r="331" spans="1:7" x14ac:dyDescent="0.3">
      <c r="A331" s="11" t="s">
        <v>8219</v>
      </c>
      <c r="B331" s="11">
        <v>82</v>
      </c>
      <c r="C331">
        <f t="shared" si="10"/>
        <v>12639.419214846388</v>
      </c>
      <c r="E331" s="11" t="s">
        <v>8221</v>
      </c>
      <c r="F331" s="11">
        <v>3</v>
      </c>
      <c r="G331" s="11">
        <f t="shared" si="11"/>
        <v>216.3783314109958</v>
      </c>
    </row>
    <row r="332" spans="1:7" x14ac:dyDescent="0.3">
      <c r="A332" s="11" t="s">
        <v>8219</v>
      </c>
      <c r="B332" s="11">
        <v>48</v>
      </c>
      <c r="C332">
        <f t="shared" si="10"/>
        <v>21440.330885326937</v>
      </c>
      <c r="E332" s="11" t="s">
        <v>8221</v>
      </c>
      <c r="F332" s="11">
        <v>5</v>
      </c>
      <c r="G332" s="11">
        <f t="shared" si="11"/>
        <v>161.53911572472128</v>
      </c>
    </row>
    <row r="333" spans="1:7" x14ac:dyDescent="0.3">
      <c r="A333" s="11" t="s">
        <v>8219</v>
      </c>
      <c r="B333" s="11">
        <v>105</v>
      </c>
      <c r="C333">
        <f t="shared" si="10"/>
        <v>7996.8613201095459</v>
      </c>
      <c r="E333" s="11" t="s">
        <v>8221</v>
      </c>
      <c r="F333" s="11">
        <v>12</v>
      </c>
      <c r="G333" s="11">
        <f t="shared" si="11"/>
        <v>32.601860822760486</v>
      </c>
    </row>
    <row r="334" spans="1:7" x14ac:dyDescent="0.3">
      <c r="A334" s="11" t="s">
        <v>8219</v>
      </c>
      <c r="B334" s="11">
        <v>28</v>
      </c>
      <c r="C334">
        <f t="shared" si="10"/>
        <v>27697.337750315495</v>
      </c>
      <c r="E334" s="11" t="s">
        <v>8221</v>
      </c>
      <c r="F334" s="11">
        <v>2</v>
      </c>
      <c r="G334" s="11">
        <f t="shared" si="11"/>
        <v>246.79793925413307</v>
      </c>
    </row>
    <row r="335" spans="1:7" x14ac:dyDescent="0.3">
      <c r="A335" s="11" t="s">
        <v>8219</v>
      </c>
      <c r="B335" s="11">
        <v>1107</v>
      </c>
      <c r="C335">
        <f t="shared" si="10"/>
        <v>832792.81738418282</v>
      </c>
      <c r="E335" s="11" t="s">
        <v>8221</v>
      </c>
      <c r="F335" s="11">
        <v>5</v>
      </c>
      <c r="G335" s="11">
        <f t="shared" si="11"/>
        <v>161.53911572472128</v>
      </c>
    </row>
    <row r="336" spans="1:7" x14ac:dyDescent="0.3">
      <c r="A336" s="11" t="s">
        <v>8219</v>
      </c>
      <c r="B336" s="11">
        <v>1013</v>
      </c>
      <c r="C336">
        <f t="shared" si="10"/>
        <v>670064.749649629</v>
      </c>
      <c r="E336" s="11" t="s">
        <v>8221</v>
      </c>
      <c r="F336" s="11">
        <v>21</v>
      </c>
      <c r="G336" s="11">
        <f t="shared" si="11"/>
        <v>10.825390234525177</v>
      </c>
    </row>
    <row r="337" spans="1:7" x14ac:dyDescent="0.3">
      <c r="A337" s="11" t="s">
        <v>8219</v>
      </c>
      <c r="B337" s="11">
        <v>274</v>
      </c>
      <c r="C337">
        <f t="shared" si="10"/>
        <v>6332.1533109562297</v>
      </c>
      <c r="E337" s="11" t="s">
        <v>8221</v>
      </c>
      <c r="F337" s="11">
        <v>0</v>
      </c>
      <c r="G337" s="11">
        <f t="shared" si="11"/>
        <v>313.63715494040758</v>
      </c>
    </row>
    <row r="338" spans="1:7" x14ac:dyDescent="0.3">
      <c r="A338" s="11" t="s">
        <v>8219</v>
      </c>
      <c r="B338" s="11">
        <v>87</v>
      </c>
      <c r="C338">
        <f t="shared" si="10"/>
        <v>11540.167498599249</v>
      </c>
      <c r="E338" s="11" t="s">
        <v>8221</v>
      </c>
      <c r="F338" s="11">
        <v>45</v>
      </c>
      <c r="G338" s="11">
        <f t="shared" si="11"/>
        <v>744.75480199923106</v>
      </c>
    </row>
    <row r="339" spans="1:7" x14ac:dyDescent="0.3">
      <c r="A339" s="11" t="s">
        <v>8219</v>
      </c>
      <c r="B339" s="11">
        <v>99</v>
      </c>
      <c r="C339">
        <f t="shared" si="10"/>
        <v>9105.9633796061134</v>
      </c>
      <c r="E339" s="11" t="s">
        <v>8221</v>
      </c>
      <c r="F339" s="11">
        <v>29</v>
      </c>
      <c r="G339" s="11">
        <f t="shared" si="11"/>
        <v>127.46852748942712</v>
      </c>
    </row>
    <row r="340" spans="1:7" x14ac:dyDescent="0.3">
      <c r="A340" s="11" t="s">
        <v>8219</v>
      </c>
      <c r="B340" s="11">
        <v>276</v>
      </c>
      <c r="C340">
        <f t="shared" si="10"/>
        <v>6654.4526244573735</v>
      </c>
      <c r="E340" s="11" t="s">
        <v>8221</v>
      </c>
      <c r="F340" s="11">
        <v>2</v>
      </c>
      <c r="G340" s="11">
        <f t="shared" si="11"/>
        <v>246.79793925413307</v>
      </c>
    </row>
    <row r="341" spans="1:7" x14ac:dyDescent="0.3">
      <c r="A341" s="11" t="s">
        <v>8219</v>
      </c>
      <c r="B341" s="11">
        <v>21</v>
      </c>
      <c r="C341">
        <f t="shared" si="10"/>
        <v>30076.290153061491</v>
      </c>
      <c r="E341" s="11" t="s">
        <v>8221</v>
      </c>
      <c r="F341" s="11">
        <v>30</v>
      </c>
      <c r="G341" s="11">
        <f t="shared" si="11"/>
        <v>151.04891964628987</v>
      </c>
    </row>
    <row r="342" spans="1:7" x14ac:dyDescent="0.3">
      <c r="A342" s="11" t="s">
        <v>8219</v>
      </c>
      <c r="B342" s="11">
        <v>41</v>
      </c>
      <c r="C342">
        <f t="shared" si="10"/>
        <v>23539.283288072933</v>
      </c>
      <c r="E342" s="11" t="s">
        <v>8221</v>
      </c>
      <c r="F342" s="11">
        <v>8</v>
      </c>
      <c r="G342" s="11">
        <f t="shared" si="11"/>
        <v>94.280292195309514</v>
      </c>
    </row>
    <row r="343" spans="1:7" x14ac:dyDescent="0.3">
      <c r="A343" s="11" t="s">
        <v>8219</v>
      </c>
      <c r="B343" s="11">
        <v>119</v>
      </c>
      <c r="C343">
        <f t="shared" si="10"/>
        <v>5688.9565146175546</v>
      </c>
      <c r="E343" s="11" t="s">
        <v>8221</v>
      </c>
      <c r="F343" s="11">
        <v>1</v>
      </c>
      <c r="G343" s="11">
        <f t="shared" si="11"/>
        <v>279.21754709727031</v>
      </c>
    </row>
    <row r="344" spans="1:7" x14ac:dyDescent="0.3">
      <c r="A344" s="11" t="s">
        <v>8219</v>
      </c>
      <c r="B344" s="11">
        <v>153</v>
      </c>
      <c r="C344">
        <f t="shared" si="10"/>
        <v>1716.0448441370061</v>
      </c>
      <c r="E344" s="11" t="s">
        <v>8221</v>
      </c>
      <c r="F344" s="11">
        <v>14</v>
      </c>
      <c r="G344" s="11">
        <f t="shared" si="11"/>
        <v>13.762645136485975</v>
      </c>
    </row>
    <row r="345" spans="1:7" x14ac:dyDescent="0.3">
      <c r="A345" s="11" t="s">
        <v>8219</v>
      </c>
      <c r="B345" s="11">
        <v>100</v>
      </c>
      <c r="C345">
        <f t="shared" si="10"/>
        <v>8916.1130363566845</v>
      </c>
      <c r="E345" s="11" t="s">
        <v>8221</v>
      </c>
      <c r="F345" s="11">
        <v>24</v>
      </c>
      <c r="G345" s="11">
        <f t="shared" si="11"/>
        <v>39.566566705113402</v>
      </c>
    </row>
    <row r="346" spans="1:7" x14ac:dyDescent="0.3">
      <c r="A346" s="11" t="s">
        <v>8219</v>
      </c>
      <c r="B346" s="11">
        <v>143</v>
      </c>
      <c r="C346">
        <f t="shared" si="10"/>
        <v>2644.5482766312853</v>
      </c>
      <c r="E346" s="11" t="s">
        <v>8221</v>
      </c>
      <c r="F346" s="11">
        <v>2</v>
      </c>
      <c r="G346" s="11">
        <f t="shared" si="11"/>
        <v>246.79793925413307</v>
      </c>
    </row>
    <row r="347" spans="1:7" x14ac:dyDescent="0.3">
      <c r="A347" s="11" t="s">
        <v>8219</v>
      </c>
      <c r="B347" s="11">
        <v>140</v>
      </c>
      <c r="C347">
        <f t="shared" si="10"/>
        <v>2962.099306379569</v>
      </c>
      <c r="E347" s="11" t="s">
        <v>8221</v>
      </c>
      <c r="F347" s="11">
        <v>21</v>
      </c>
      <c r="G347" s="11">
        <f t="shared" si="11"/>
        <v>10.825390234525177</v>
      </c>
    </row>
    <row r="348" spans="1:7" x14ac:dyDescent="0.3">
      <c r="A348" s="11" t="s">
        <v>8219</v>
      </c>
      <c r="B348" s="11">
        <v>35</v>
      </c>
      <c r="C348">
        <f t="shared" si="10"/>
        <v>25416.3853475695</v>
      </c>
      <c r="E348" s="11" t="s">
        <v>8221</v>
      </c>
      <c r="F348" s="11">
        <v>7</v>
      </c>
      <c r="G348" s="11">
        <f t="shared" si="11"/>
        <v>114.69990003844677</v>
      </c>
    </row>
    <row r="349" spans="1:7" x14ac:dyDescent="0.3">
      <c r="A349" s="11" t="s">
        <v>8219</v>
      </c>
      <c r="B349" s="11">
        <v>149</v>
      </c>
      <c r="C349">
        <f t="shared" si="10"/>
        <v>2063.4462171347177</v>
      </c>
      <c r="E349" s="11" t="s">
        <v>8221</v>
      </c>
      <c r="F349" s="11">
        <v>0</v>
      </c>
      <c r="G349" s="11">
        <f t="shared" si="11"/>
        <v>313.63715494040758</v>
      </c>
    </row>
    <row r="350" spans="1:7" x14ac:dyDescent="0.3">
      <c r="A350" s="11" t="s">
        <v>8219</v>
      </c>
      <c r="B350" s="11">
        <v>130</v>
      </c>
      <c r="C350">
        <f t="shared" si="10"/>
        <v>4150.6027388738485</v>
      </c>
      <c r="E350" s="11" t="s">
        <v>8221</v>
      </c>
      <c r="F350" s="11">
        <v>4</v>
      </c>
      <c r="G350" s="11">
        <f t="shared" si="11"/>
        <v>187.95872356785856</v>
      </c>
    </row>
    <row r="351" spans="1:7" x14ac:dyDescent="0.3">
      <c r="A351" s="11" t="s">
        <v>8219</v>
      </c>
      <c r="B351" s="11">
        <v>120</v>
      </c>
      <c r="C351">
        <f t="shared" si="10"/>
        <v>5539.1061713681274</v>
      </c>
      <c r="E351" s="11" t="s">
        <v>8221</v>
      </c>
      <c r="F351" s="11">
        <v>32</v>
      </c>
      <c r="G351" s="11">
        <f t="shared" si="11"/>
        <v>204.20970396001536</v>
      </c>
    </row>
    <row r="352" spans="1:7" x14ac:dyDescent="0.3">
      <c r="A352" s="11" t="s">
        <v>8219</v>
      </c>
      <c r="B352" s="11">
        <v>265</v>
      </c>
      <c r="C352">
        <f t="shared" si="10"/>
        <v>4980.8064002010806</v>
      </c>
      <c r="E352" s="11" t="s">
        <v>8221</v>
      </c>
      <c r="F352" s="11">
        <v>4</v>
      </c>
      <c r="G352" s="11">
        <f t="shared" si="11"/>
        <v>187.95872356785856</v>
      </c>
    </row>
    <row r="353" spans="1:7" x14ac:dyDescent="0.3">
      <c r="A353" s="11" t="s">
        <v>8219</v>
      </c>
      <c r="B353" s="11">
        <v>71</v>
      </c>
      <c r="C353">
        <f t="shared" si="10"/>
        <v>15233.772990590094</v>
      </c>
      <c r="E353" s="11" t="s">
        <v>8221</v>
      </c>
      <c r="F353" s="11">
        <v>9</v>
      </c>
      <c r="G353" s="11">
        <f t="shared" si="11"/>
        <v>75.860684352172257</v>
      </c>
    </row>
    <row r="354" spans="1:7" x14ac:dyDescent="0.3">
      <c r="A354" s="11" t="s">
        <v>8219</v>
      </c>
      <c r="B354" s="11">
        <v>13</v>
      </c>
      <c r="C354">
        <f t="shared" si="10"/>
        <v>32915.092899056915</v>
      </c>
      <c r="E354" s="11" t="s">
        <v>8221</v>
      </c>
      <c r="F354" s="11">
        <v>17</v>
      </c>
      <c r="G354" s="11">
        <f t="shared" si="11"/>
        <v>0.50382160707420365</v>
      </c>
    </row>
    <row r="355" spans="1:7" x14ac:dyDescent="0.3">
      <c r="A355" s="11" t="s">
        <v>8219</v>
      </c>
      <c r="B355" s="11">
        <v>169</v>
      </c>
      <c r="C355">
        <f t="shared" si="10"/>
        <v>646.43935214615965</v>
      </c>
      <c r="E355" s="11" t="s">
        <v>8221</v>
      </c>
      <c r="F355" s="11">
        <v>5</v>
      </c>
      <c r="G355" s="11">
        <f t="shared" si="11"/>
        <v>161.53911572472128</v>
      </c>
    </row>
    <row r="356" spans="1:7" x14ac:dyDescent="0.3">
      <c r="A356" s="11" t="s">
        <v>8219</v>
      </c>
      <c r="B356" s="11">
        <v>57</v>
      </c>
      <c r="C356">
        <f t="shared" si="10"/>
        <v>18885.677796082084</v>
      </c>
      <c r="E356" s="11" t="s">
        <v>8221</v>
      </c>
      <c r="F356" s="11">
        <v>53</v>
      </c>
      <c r="G356" s="11">
        <f t="shared" si="11"/>
        <v>1245.397939254133</v>
      </c>
    </row>
    <row r="357" spans="1:7" x14ac:dyDescent="0.3">
      <c r="A357" s="11" t="s">
        <v>8219</v>
      </c>
      <c r="B357" s="11">
        <v>229</v>
      </c>
      <c r="C357">
        <f t="shared" si="10"/>
        <v>1195.418757180485</v>
      </c>
      <c r="E357" s="11" t="s">
        <v>8221</v>
      </c>
      <c r="F357" s="11">
        <v>7</v>
      </c>
      <c r="G357" s="11">
        <f t="shared" si="11"/>
        <v>114.69990003844677</v>
      </c>
    </row>
    <row r="358" spans="1:7" x14ac:dyDescent="0.3">
      <c r="A358" s="11" t="s">
        <v>8219</v>
      </c>
      <c r="B358" s="11">
        <v>108</v>
      </c>
      <c r="C358">
        <f t="shared" si="10"/>
        <v>7469.3102903612617</v>
      </c>
      <c r="E358" s="11" t="s">
        <v>8221</v>
      </c>
      <c r="F358" s="11">
        <v>72</v>
      </c>
      <c r="G358" s="11">
        <f t="shared" si="11"/>
        <v>2947.4253902345249</v>
      </c>
    </row>
    <row r="359" spans="1:7" x14ac:dyDescent="0.3">
      <c r="A359" s="11" t="s">
        <v>8219</v>
      </c>
      <c r="B359" s="11">
        <v>108</v>
      </c>
      <c r="C359">
        <f t="shared" si="10"/>
        <v>7469.3102903612617</v>
      </c>
      <c r="E359" s="11" t="s">
        <v>8221</v>
      </c>
      <c r="F359" s="11">
        <v>0</v>
      </c>
      <c r="G359" s="11">
        <f t="shared" si="11"/>
        <v>313.63715494040758</v>
      </c>
    </row>
    <row r="360" spans="1:7" x14ac:dyDescent="0.3">
      <c r="A360" s="11" t="s">
        <v>8219</v>
      </c>
      <c r="B360" s="11">
        <v>41</v>
      </c>
      <c r="C360">
        <f t="shared" si="10"/>
        <v>23539.283288072933</v>
      </c>
      <c r="E360" s="11" t="s">
        <v>8221</v>
      </c>
      <c r="F360" s="11">
        <v>2</v>
      </c>
      <c r="G360" s="11">
        <f t="shared" si="11"/>
        <v>246.79793925413307</v>
      </c>
    </row>
    <row r="361" spans="1:7" x14ac:dyDescent="0.3">
      <c r="A361" s="11" t="s">
        <v>8219</v>
      </c>
      <c r="B361" s="11">
        <v>139</v>
      </c>
      <c r="C361">
        <f t="shared" si="10"/>
        <v>3071.9496496289967</v>
      </c>
      <c r="E361" s="11" t="s">
        <v>8221</v>
      </c>
      <c r="F361" s="11">
        <v>8</v>
      </c>
      <c r="G361" s="11">
        <f t="shared" si="11"/>
        <v>94.280292195309514</v>
      </c>
    </row>
    <row r="362" spans="1:7" x14ac:dyDescent="0.3">
      <c r="A362" s="11" t="s">
        <v>8219</v>
      </c>
      <c r="B362" s="11">
        <v>19</v>
      </c>
      <c r="C362">
        <f t="shared" si="10"/>
        <v>30773.990839560345</v>
      </c>
      <c r="E362" s="11" t="s">
        <v>8221</v>
      </c>
      <c r="F362" s="11">
        <v>2</v>
      </c>
      <c r="G362" s="11">
        <f t="shared" si="11"/>
        <v>246.79793925413307</v>
      </c>
    </row>
    <row r="363" spans="1:7" x14ac:dyDescent="0.3">
      <c r="A363" s="11" t="s">
        <v>8219</v>
      </c>
      <c r="B363" s="11">
        <v>94</v>
      </c>
      <c r="C363">
        <f t="shared" si="10"/>
        <v>10085.215095853253</v>
      </c>
      <c r="E363" s="11" t="s">
        <v>8221</v>
      </c>
      <c r="F363" s="11">
        <v>0</v>
      </c>
      <c r="G363" s="11">
        <f t="shared" si="11"/>
        <v>313.63715494040758</v>
      </c>
    </row>
    <row r="364" spans="1:7" x14ac:dyDescent="0.3">
      <c r="A364" s="11" t="s">
        <v>8219</v>
      </c>
      <c r="B364" s="11">
        <v>23</v>
      </c>
      <c r="C364">
        <f t="shared" si="10"/>
        <v>29386.589466562633</v>
      </c>
      <c r="E364" s="11" t="s">
        <v>8221</v>
      </c>
      <c r="F364" s="11">
        <v>3</v>
      </c>
      <c r="G364" s="11">
        <f t="shared" si="11"/>
        <v>216.3783314109958</v>
      </c>
    </row>
    <row r="365" spans="1:7" x14ac:dyDescent="0.3">
      <c r="A365" s="11" t="s">
        <v>8219</v>
      </c>
      <c r="B365" s="11">
        <v>15</v>
      </c>
      <c r="C365">
        <f t="shared" si="10"/>
        <v>32193.392212558058</v>
      </c>
      <c r="E365" s="11" t="s">
        <v>8221</v>
      </c>
      <c r="F365" s="11">
        <v>4</v>
      </c>
      <c r="G365" s="11">
        <f t="shared" si="11"/>
        <v>187.95872356785856</v>
      </c>
    </row>
    <row r="366" spans="1:7" x14ac:dyDescent="0.3">
      <c r="A366" s="11" t="s">
        <v>8219</v>
      </c>
      <c r="B366" s="11">
        <v>62</v>
      </c>
      <c r="C366">
        <f t="shared" si="10"/>
        <v>17536.426079834946</v>
      </c>
      <c r="E366" s="11" t="s">
        <v>8221</v>
      </c>
      <c r="F366" s="11">
        <v>3</v>
      </c>
      <c r="G366" s="11">
        <f t="shared" si="11"/>
        <v>216.3783314109958</v>
      </c>
    </row>
    <row r="367" spans="1:7" x14ac:dyDescent="0.3">
      <c r="A367" s="11" t="s">
        <v>8219</v>
      </c>
      <c r="B367" s="11">
        <v>74</v>
      </c>
      <c r="C367">
        <f t="shared" si="10"/>
        <v>14502.221960841811</v>
      </c>
      <c r="E367" s="11" t="s">
        <v>8221</v>
      </c>
      <c r="F367" s="11">
        <v>6</v>
      </c>
      <c r="G367" s="11">
        <f t="shared" si="11"/>
        <v>137.11950788158404</v>
      </c>
    </row>
    <row r="368" spans="1:7" x14ac:dyDescent="0.3">
      <c r="A368" s="11" t="s">
        <v>8219</v>
      </c>
      <c r="B368" s="11">
        <v>97</v>
      </c>
      <c r="C368">
        <f t="shared" si="10"/>
        <v>9491.6640661049696</v>
      </c>
      <c r="E368" s="11" t="s">
        <v>8221</v>
      </c>
      <c r="F368" s="11">
        <v>0</v>
      </c>
      <c r="G368" s="11">
        <f t="shared" si="11"/>
        <v>313.63715494040758</v>
      </c>
    </row>
    <row r="369" spans="1:7" x14ac:dyDescent="0.3">
      <c r="A369" s="11" t="s">
        <v>8219</v>
      </c>
      <c r="B369" s="11">
        <v>55</v>
      </c>
      <c r="C369">
        <f t="shared" si="10"/>
        <v>19439.378482580942</v>
      </c>
      <c r="E369" s="11" t="s">
        <v>8221</v>
      </c>
      <c r="F369" s="11">
        <v>0</v>
      </c>
      <c r="G369" s="11">
        <f t="shared" si="11"/>
        <v>313.63715494040758</v>
      </c>
    </row>
    <row r="370" spans="1:7" x14ac:dyDescent="0.3">
      <c r="A370" s="11" t="s">
        <v>8219</v>
      </c>
      <c r="B370" s="11">
        <v>44</v>
      </c>
      <c r="C370">
        <f t="shared" si="10"/>
        <v>22627.73225832465</v>
      </c>
      <c r="E370" s="11" t="s">
        <v>8221</v>
      </c>
      <c r="F370" s="11">
        <v>0</v>
      </c>
      <c r="G370" s="11">
        <f t="shared" si="11"/>
        <v>313.63715494040758</v>
      </c>
    </row>
    <row r="371" spans="1:7" x14ac:dyDescent="0.3">
      <c r="A371" s="11" t="s">
        <v>8219</v>
      </c>
      <c r="B371" s="11">
        <v>110</v>
      </c>
      <c r="C371">
        <f t="shared" si="10"/>
        <v>7127.6096038624064</v>
      </c>
      <c r="E371" s="11" t="s">
        <v>8221</v>
      </c>
      <c r="F371" s="11">
        <v>8</v>
      </c>
      <c r="G371" s="11">
        <f t="shared" si="11"/>
        <v>94.280292195309514</v>
      </c>
    </row>
    <row r="372" spans="1:7" x14ac:dyDescent="0.3">
      <c r="A372" s="11" t="s">
        <v>8219</v>
      </c>
      <c r="B372" s="11">
        <v>59</v>
      </c>
      <c r="C372">
        <f t="shared" si="10"/>
        <v>18339.977109583229</v>
      </c>
      <c r="E372" s="11" t="s">
        <v>8221</v>
      </c>
      <c r="F372" s="11">
        <v>5</v>
      </c>
      <c r="G372" s="11">
        <f t="shared" si="11"/>
        <v>161.53911572472128</v>
      </c>
    </row>
    <row r="373" spans="1:7" x14ac:dyDescent="0.3">
      <c r="A373" s="11" t="s">
        <v>8219</v>
      </c>
      <c r="B373" s="11">
        <v>62</v>
      </c>
      <c r="C373">
        <f t="shared" si="10"/>
        <v>17536.426079834946</v>
      </c>
      <c r="E373" s="11" t="s">
        <v>8221</v>
      </c>
      <c r="F373" s="11">
        <v>0</v>
      </c>
      <c r="G373" s="11">
        <f t="shared" si="11"/>
        <v>313.63715494040758</v>
      </c>
    </row>
    <row r="374" spans="1:7" x14ac:dyDescent="0.3">
      <c r="A374" s="11" t="s">
        <v>8219</v>
      </c>
      <c r="B374" s="11">
        <v>105</v>
      </c>
      <c r="C374">
        <f t="shared" si="10"/>
        <v>7996.8613201095459</v>
      </c>
      <c r="E374" s="11" t="s">
        <v>8221</v>
      </c>
      <c r="F374" s="11">
        <v>2</v>
      </c>
      <c r="G374" s="11">
        <f t="shared" si="11"/>
        <v>246.79793925413307</v>
      </c>
    </row>
    <row r="375" spans="1:7" x14ac:dyDescent="0.3">
      <c r="A375" s="11" t="s">
        <v>8219</v>
      </c>
      <c r="B375" s="11">
        <v>26</v>
      </c>
      <c r="C375">
        <f t="shared" si="10"/>
        <v>28367.03843681435</v>
      </c>
      <c r="E375" s="11" t="s">
        <v>8221</v>
      </c>
      <c r="F375" s="11">
        <v>24</v>
      </c>
      <c r="G375" s="11">
        <f t="shared" si="11"/>
        <v>39.566566705113402</v>
      </c>
    </row>
    <row r="376" spans="1:7" x14ac:dyDescent="0.3">
      <c r="A376" s="11" t="s">
        <v>8219</v>
      </c>
      <c r="B376" s="11">
        <v>49</v>
      </c>
      <c r="C376">
        <f t="shared" si="10"/>
        <v>21148.480542077508</v>
      </c>
      <c r="E376" s="11" t="s">
        <v>8221</v>
      </c>
      <c r="F376" s="11">
        <v>0</v>
      </c>
      <c r="G376" s="11">
        <f t="shared" si="11"/>
        <v>313.63715494040758</v>
      </c>
    </row>
    <row r="377" spans="1:7" x14ac:dyDescent="0.3">
      <c r="A377" s="11" t="s">
        <v>8219</v>
      </c>
      <c r="B377" s="11">
        <v>68</v>
      </c>
      <c r="C377">
        <f t="shared" si="10"/>
        <v>15983.324020338378</v>
      </c>
      <c r="E377" s="11" t="s">
        <v>8221</v>
      </c>
      <c r="F377" s="11">
        <v>9</v>
      </c>
      <c r="G377" s="11">
        <f t="shared" si="11"/>
        <v>75.860684352172257</v>
      </c>
    </row>
    <row r="378" spans="1:7" x14ac:dyDescent="0.3">
      <c r="A378" s="11" t="s">
        <v>8219</v>
      </c>
      <c r="B378" s="11">
        <v>22</v>
      </c>
      <c r="C378">
        <f t="shared" si="10"/>
        <v>29730.439809812062</v>
      </c>
      <c r="E378" s="11" t="s">
        <v>8221</v>
      </c>
      <c r="F378" s="11">
        <v>0</v>
      </c>
      <c r="G378" s="11">
        <f t="shared" si="11"/>
        <v>313.63715494040758</v>
      </c>
    </row>
    <row r="379" spans="1:7" x14ac:dyDescent="0.3">
      <c r="A379" s="11" t="s">
        <v>8219</v>
      </c>
      <c r="B379" s="11">
        <v>18</v>
      </c>
      <c r="C379">
        <f t="shared" si="10"/>
        <v>31125.841182809774</v>
      </c>
      <c r="E379" s="11" t="s">
        <v>8221</v>
      </c>
      <c r="F379" s="11">
        <v>1</v>
      </c>
      <c r="G379" s="11">
        <f t="shared" si="11"/>
        <v>279.21754709727031</v>
      </c>
    </row>
    <row r="380" spans="1:7" x14ac:dyDescent="0.3">
      <c r="A380" s="11" t="s">
        <v>8219</v>
      </c>
      <c r="B380" s="11">
        <v>19</v>
      </c>
      <c r="C380">
        <f t="shared" si="10"/>
        <v>30773.990839560345</v>
      </c>
      <c r="E380" s="11" t="s">
        <v>8221</v>
      </c>
      <c r="F380" s="11">
        <v>10</v>
      </c>
      <c r="G380" s="11">
        <f t="shared" si="11"/>
        <v>59.441076509035</v>
      </c>
    </row>
    <row r="381" spans="1:7" x14ac:dyDescent="0.3">
      <c r="A381" s="11" t="s">
        <v>8219</v>
      </c>
      <c r="B381" s="11">
        <v>99</v>
      </c>
      <c r="C381">
        <f t="shared" si="10"/>
        <v>9105.9633796061134</v>
      </c>
      <c r="E381" s="11" t="s">
        <v>8221</v>
      </c>
      <c r="F381" s="11">
        <v>1</v>
      </c>
      <c r="G381" s="11">
        <f t="shared" si="11"/>
        <v>279.21754709727031</v>
      </c>
    </row>
    <row r="382" spans="1:7" x14ac:dyDescent="0.3">
      <c r="A382" s="11" t="s">
        <v>8219</v>
      </c>
      <c r="B382" s="11">
        <v>27</v>
      </c>
      <c r="C382">
        <f t="shared" si="10"/>
        <v>28031.188093564924</v>
      </c>
      <c r="E382" s="11" t="s">
        <v>8221</v>
      </c>
      <c r="F382" s="11">
        <v>0</v>
      </c>
      <c r="G382" s="11">
        <f t="shared" si="11"/>
        <v>313.63715494040758</v>
      </c>
    </row>
    <row r="383" spans="1:7" x14ac:dyDescent="0.3">
      <c r="A383" s="11" t="s">
        <v>8219</v>
      </c>
      <c r="B383" s="11">
        <v>25</v>
      </c>
      <c r="C383">
        <f t="shared" si="10"/>
        <v>28704.888780063779</v>
      </c>
      <c r="E383" s="11" t="s">
        <v>8221</v>
      </c>
      <c r="F383" s="11">
        <v>20</v>
      </c>
      <c r="G383" s="11">
        <f t="shared" si="11"/>
        <v>5.2449980776624328</v>
      </c>
    </row>
    <row r="384" spans="1:7" x14ac:dyDescent="0.3">
      <c r="A384" s="11" t="s">
        <v>8219</v>
      </c>
      <c r="B384" s="11">
        <v>14</v>
      </c>
      <c r="C384">
        <f t="shared" si="10"/>
        <v>32553.242555807486</v>
      </c>
      <c r="E384" s="11" t="s">
        <v>8221</v>
      </c>
      <c r="F384" s="11">
        <v>30</v>
      </c>
      <c r="G384" s="11">
        <f t="shared" si="11"/>
        <v>151.04891964628987</v>
      </c>
    </row>
    <row r="385" spans="1:7" x14ac:dyDescent="0.3">
      <c r="A385" s="11" t="s">
        <v>8219</v>
      </c>
      <c r="B385" s="11">
        <v>35</v>
      </c>
      <c r="C385">
        <f t="shared" si="10"/>
        <v>25416.3853475695</v>
      </c>
      <c r="E385" s="11" t="s">
        <v>8221</v>
      </c>
      <c r="F385" s="11">
        <v>6</v>
      </c>
      <c r="G385" s="11">
        <f t="shared" si="11"/>
        <v>137.11950788158404</v>
      </c>
    </row>
    <row r="386" spans="1:7" x14ac:dyDescent="0.3">
      <c r="A386" s="11" t="s">
        <v>8219</v>
      </c>
      <c r="B386" s="11">
        <v>10</v>
      </c>
      <c r="C386">
        <f t="shared" si="10"/>
        <v>34012.643928805199</v>
      </c>
      <c r="E386" s="11" t="s">
        <v>8221</v>
      </c>
      <c r="F386" s="11">
        <v>15</v>
      </c>
      <c r="G386" s="11">
        <f t="shared" si="11"/>
        <v>7.3430372933487176</v>
      </c>
    </row>
    <row r="387" spans="1:7" x14ac:dyDescent="0.3">
      <c r="A387" s="11" t="s">
        <v>8219</v>
      </c>
      <c r="B387" s="11">
        <v>29</v>
      </c>
      <c r="C387">
        <f t="shared" ref="C387:C450" si="12">(B387-$J$4)^2</f>
        <v>27365.487407066066</v>
      </c>
      <c r="E387" s="11" t="s">
        <v>8221</v>
      </c>
      <c r="F387" s="11">
        <v>5</v>
      </c>
      <c r="G387" s="11">
        <f t="shared" ref="G387:G450" si="13">(F387-$K$4)^2</f>
        <v>161.53911572472128</v>
      </c>
    </row>
    <row r="388" spans="1:7" x14ac:dyDescent="0.3">
      <c r="A388" s="11" t="s">
        <v>8219</v>
      </c>
      <c r="B388" s="11">
        <v>44</v>
      </c>
      <c r="C388">
        <f t="shared" si="12"/>
        <v>22627.73225832465</v>
      </c>
      <c r="E388" s="11" t="s">
        <v>8221</v>
      </c>
      <c r="F388" s="11">
        <v>0</v>
      </c>
      <c r="G388" s="11">
        <f t="shared" si="13"/>
        <v>313.63715494040758</v>
      </c>
    </row>
    <row r="389" spans="1:7" x14ac:dyDescent="0.3">
      <c r="A389" s="11" t="s">
        <v>8219</v>
      </c>
      <c r="B389" s="11">
        <v>17</v>
      </c>
      <c r="C389">
        <f t="shared" si="12"/>
        <v>31479.691526059203</v>
      </c>
      <c r="E389" s="11" t="s">
        <v>8221</v>
      </c>
      <c r="F389" s="11">
        <v>0</v>
      </c>
      <c r="G389" s="11">
        <f t="shared" si="13"/>
        <v>313.63715494040758</v>
      </c>
    </row>
    <row r="390" spans="1:7" x14ac:dyDescent="0.3">
      <c r="A390" s="11" t="s">
        <v>8219</v>
      </c>
      <c r="B390" s="11">
        <v>34</v>
      </c>
      <c r="C390">
        <f t="shared" si="12"/>
        <v>25736.235690818929</v>
      </c>
      <c r="E390" s="11" t="s">
        <v>8221</v>
      </c>
      <c r="F390" s="11">
        <v>28</v>
      </c>
      <c r="G390" s="11">
        <f t="shared" si="13"/>
        <v>105.88813533256437</v>
      </c>
    </row>
    <row r="391" spans="1:7" x14ac:dyDescent="0.3">
      <c r="A391" s="11" t="s">
        <v>8219</v>
      </c>
      <c r="B391" s="11">
        <v>14</v>
      </c>
      <c r="C391">
        <f t="shared" si="12"/>
        <v>32553.242555807486</v>
      </c>
      <c r="E391" s="11" t="s">
        <v>8221</v>
      </c>
      <c r="F391" s="11">
        <v>0</v>
      </c>
      <c r="G391" s="11">
        <f t="shared" si="13"/>
        <v>313.63715494040758</v>
      </c>
    </row>
    <row r="392" spans="1:7" x14ac:dyDescent="0.3">
      <c r="A392" s="11" t="s">
        <v>8219</v>
      </c>
      <c r="B392" s="11">
        <v>156</v>
      </c>
      <c r="C392">
        <f t="shared" si="12"/>
        <v>1476.4938143887225</v>
      </c>
      <c r="E392" s="11" t="s">
        <v>8221</v>
      </c>
      <c r="F392" s="11">
        <v>5</v>
      </c>
      <c r="G392" s="11">
        <f t="shared" si="13"/>
        <v>161.53911572472128</v>
      </c>
    </row>
    <row r="393" spans="1:7" x14ac:dyDescent="0.3">
      <c r="A393" s="11" t="s">
        <v>8219</v>
      </c>
      <c r="B393" s="11">
        <v>128</v>
      </c>
      <c r="C393">
        <f t="shared" si="12"/>
        <v>4412.3034253727037</v>
      </c>
      <c r="E393" s="11" t="s">
        <v>8221</v>
      </c>
      <c r="F393" s="11">
        <v>7</v>
      </c>
      <c r="G393" s="11">
        <f t="shared" si="13"/>
        <v>114.69990003844677</v>
      </c>
    </row>
    <row r="394" spans="1:7" x14ac:dyDescent="0.3">
      <c r="A394" s="11" t="s">
        <v>8219</v>
      </c>
      <c r="B394" s="11">
        <v>60</v>
      </c>
      <c r="C394">
        <f t="shared" si="12"/>
        <v>18070.1267663338</v>
      </c>
      <c r="E394" s="11" t="s">
        <v>8221</v>
      </c>
      <c r="F394" s="11">
        <v>30</v>
      </c>
      <c r="G394" s="11">
        <f t="shared" si="13"/>
        <v>151.04891964628987</v>
      </c>
    </row>
    <row r="395" spans="1:7" x14ac:dyDescent="0.3">
      <c r="A395" s="11" t="s">
        <v>8219</v>
      </c>
      <c r="B395" s="11">
        <v>32</v>
      </c>
      <c r="C395">
        <f t="shared" si="12"/>
        <v>26381.936377317783</v>
      </c>
      <c r="E395" s="11" t="s">
        <v>8221</v>
      </c>
      <c r="F395" s="11">
        <v>2</v>
      </c>
      <c r="G395" s="11">
        <f t="shared" si="13"/>
        <v>246.79793925413307</v>
      </c>
    </row>
    <row r="396" spans="1:7" x14ac:dyDescent="0.3">
      <c r="A396" s="11" t="s">
        <v>8219</v>
      </c>
      <c r="B396" s="11">
        <v>53</v>
      </c>
      <c r="C396">
        <f t="shared" si="12"/>
        <v>20001.079169079796</v>
      </c>
      <c r="E396" s="11" t="s">
        <v>8221</v>
      </c>
      <c r="F396" s="11">
        <v>30</v>
      </c>
      <c r="G396" s="11">
        <f t="shared" si="13"/>
        <v>151.04891964628987</v>
      </c>
    </row>
    <row r="397" spans="1:7" x14ac:dyDescent="0.3">
      <c r="A397" s="11" t="s">
        <v>8219</v>
      </c>
      <c r="B397" s="11">
        <v>184</v>
      </c>
      <c r="C397">
        <f t="shared" si="12"/>
        <v>108.68420340474098</v>
      </c>
      <c r="E397" s="11" t="s">
        <v>8221</v>
      </c>
      <c r="F397" s="11">
        <v>2</v>
      </c>
      <c r="G397" s="11">
        <f t="shared" si="13"/>
        <v>246.79793925413307</v>
      </c>
    </row>
    <row r="398" spans="1:7" x14ac:dyDescent="0.3">
      <c r="A398" s="11" t="s">
        <v>8219</v>
      </c>
      <c r="B398" s="11">
        <v>90</v>
      </c>
      <c r="C398">
        <f t="shared" si="12"/>
        <v>10904.616468850965</v>
      </c>
      <c r="E398" s="11" t="s">
        <v>8221</v>
      </c>
      <c r="F398" s="11">
        <v>0</v>
      </c>
      <c r="G398" s="11">
        <f t="shared" si="13"/>
        <v>313.63715494040758</v>
      </c>
    </row>
    <row r="399" spans="1:7" x14ac:dyDescent="0.3">
      <c r="A399" s="11" t="s">
        <v>8219</v>
      </c>
      <c r="B399" s="11">
        <v>71</v>
      </c>
      <c r="C399">
        <f t="shared" si="12"/>
        <v>15233.772990590094</v>
      </c>
      <c r="E399" s="11" t="s">
        <v>8221</v>
      </c>
      <c r="F399" s="11">
        <v>2</v>
      </c>
      <c r="G399" s="11">
        <f t="shared" si="13"/>
        <v>246.79793925413307</v>
      </c>
    </row>
    <row r="400" spans="1:7" x14ac:dyDescent="0.3">
      <c r="A400" s="11" t="s">
        <v>8219</v>
      </c>
      <c r="B400" s="11">
        <v>87</v>
      </c>
      <c r="C400">
        <f t="shared" si="12"/>
        <v>11540.167498599249</v>
      </c>
      <c r="E400" s="11" t="s">
        <v>8221</v>
      </c>
      <c r="F400" s="11">
        <v>1</v>
      </c>
      <c r="G400" s="11">
        <f t="shared" si="13"/>
        <v>279.21754709727031</v>
      </c>
    </row>
    <row r="401" spans="1:7" x14ac:dyDescent="0.3">
      <c r="A401" s="11" t="s">
        <v>8219</v>
      </c>
      <c r="B401" s="11">
        <v>28</v>
      </c>
      <c r="C401">
        <f t="shared" si="12"/>
        <v>27697.337750315495</v>
      </c>
      <c r="E401" s="11" t="s">
        <v>8221</v>
      </c>
      <c r="F401" s="11">
        <v>2</v>
      </c>
      <c r="G401" s="11">
        <f t="shared" si="13"/>
        <v>246.79793925413307</v>
      </c>
    </row>
    <row r="402" spans="1:7" x14ac:dyDescent="0.3">
      <c r="A402" s="11" t="s">
        <v>8219</v>
      </c>
      <c r="B402" s="11">
        <v>56</v>
      </c>
      <c r="C402">
        <f t="shared" si="12"/>
        <v>19161.528139331513</v>
      </c>
      <c r="E402" s="11" t="s">
        <v>8221</v>
      </c>
      <c r="F402" s="11">
        <v>14</v>
      </c>
      <c r="G402" s="11">
        <f t="shared" si="13"/>
        <v>13.762645136485975</v>
      </c>
    </row>
    <row r="403" spans="1:7" x14ac:dyDescent="0.3">
      <c r="A403" s="11" t="s">
        <v>8219</v>
      </c>
      <c r="B403" s="11">
        <v>51</v>
      </c>
      <c r="C403">
        <f t="shared" si="12"/>
        <v>20570.779855578654</v>
      </c>
      <c r="E403" s="11" t="s">
        <v>8221</v>
      </c>
      <c r="F403" s="11">
        <v>31</v>
      </c>
      <c r="G403" s="11">
        <f t="shared" si="13"/>
        <v>176.6293118031526</v>
      </c>
    </row>
    <row r="404" spans="1:7" x14ac:dyDescent="0.3">
      <c r="A404" s="11" t="s">
        <v>8219</v>
      </c>
      <c r="B404" s="11">
        <v>75</v>
      </c>
      <c r="C404">
        <f t="shared" si="12"/>
        <v>14262.371617592384</v>
      </c>
      <c r="E404" s="11" t="s">
        <v>8221</v>
      </c>
      <c r="F404" s="11">
        <v>16</v>
      </c>
      <c r="G404" s="11">
        <f t="shared" si="13"/>
        <v>2.9234294502114606</v>
      </c>
    </row>
    <row r="405" spans="1:7" x14ac:dyDescent="0.3">
      <c r="A405" s="11" t="s">
        <v>8219</v>
      </c>
      <c r="B405" s="11">
        <v>38</v>
      </c>
      <c r="C405">
        <f t="shared" si="12"/>
        <v>24468.834317821216</v>
      </c>
      <c r="E405" s="11" t="s">
        <v>8221</v>
      </c>
      <c r="F405" s="11">
        <v>12</v>
      </c>
      <c r="G405" s="11">
        <f t="shared" si="13"/>
        <v>32.601860822760486</v>
      </c>
    </row>
    <row r="406" spans="1:7" x14ac:dyDescent="0.3">
      <c r="A406" s="11" t="s">
        <v>8219</v>
      </c>
      <c r="B406" s="11">
        <v>18</v>
      </c>
      <c r="C406">
        <f t="shared" si="12"/>
        <v>31125.841182809774</v>
      </c>
      <c r="E406" s="11" t="s">
        <v>8221</v>
      </c>
      <c r="F406" s="11">
        <v>96</v>
      </c>
      <c r="G406" s="11">
        <f t="shared" si="13"/>
        <v>6129.3548019992295</v>
      </c>
    </row>
    <row r="407" spans="1:7" x14ac:dyDescent="0.3">
      <c r="A407" s="11" t="s">
        <v>8219</v>
      </c>
      <c r="B407" s="11">
        <v>54</v>
      </c>
      <c r="C407">
        <f t="shared" si="12"/>
        <v>19719.228825830371</v>
      </c>
      <c r="E407" s="11" t="s">
        <v>8221</v>
      </c>
      <c r="F407" s="11">
        <v>16</v>
      </c>
      <c r="G407" s="11">
        <f t="shared" si="13"/>
        <v>2.9234294502114606</v>
      </c>
    </row>
    <row r="408" spans="1:7" x14ac:dyDescent="0.3">
      <c r="A408" s="11" t="s">
        <v>8219</v>
      </c>
      <c r="B408" s="11">
        <v>71</v>
      </c>
      <c r="C408">
        <f t="shared" si="12"/>
        <v>15233.772990590094</v>
      </c>
      <c r="E408" s="11" t="s">
        <v>8221</v>
      </c>
      <c r="F408" s="11">
        <v>5</v>
      </c>
      <c r="G408" s="11">
        <f t="shared" si="13"/>
        <v>161.53911572472128</v>
      </c>
    </row>
    <row r="409" spans="1:7" x14ac:dyDescent="0.3">
      <c r="A409" s="11" t="s">
        <v>8219</v>
      </c>
      <c r="B409" s="11">
        <v>57</v>
      </c>
      <c r="C409">
        <f t="shared" si="12"/>
        <v>18885.677796082084</v>
      </c>
      <c r="E409" s="11" t="s">
        <v>8221</v>
      </c>
      <c r="F409" s="11">
        <v>0</v>
      </c>
      <c r="G409" s="11">
        <f t="shared" si="13"/>
        <v>313.63715494040758</v>
      </c>
    </row>
    <row r="410" spans="1:7" x14ac:dyDescent="0.3">
      <c r="A410" s="11" t="s">
        <v>8219</v>
      </c>
      <c r="B410" s="11">
        <v>43</v>
      </c>
      <c r="C410">
        <f t="shared" si="12"/>
        <v>22929.582601574075</v>
      </c>
      <c r="E410" s="11" t="s">
        <v>8221</v>
      </c>
      <c r="F410" s="11">
        <v>8</v>
      </c>
      <c r="G410" s="11">
        <f t="shared" si="13"/>
        <v>94.280292195309514</v>
      </c>
    </row>
    <row r="411" spans="1:7" x14ac:dyDescent="0.3">
      <c r="A411" s="11" t="s">
        <v>8219</v>
      </c>
      <c r="B411" s="11">
        <v>52</v>
      </c>
      <c r="C411">
        <f t="shared" si="12"/>
        <v>20284.929512329225</v>
      </c>
      <c r="E411" s="11" t="s">
        <v>8221</v>
      </c>
      <c r="F411" s="11">
        <v>7</v>
      </c>
      <c r="G411" s="11">
        <f t="shared" si="13"/>
        <v>114.69990003844677</v>
      </c>
    </row>
    <row r="412" spans="1:7" x14ac:dyDescent="0.3">
      <c r="A412" s="11" t="s">
        <v>8219</v>
      </c>
      <c r="B412" s="11">
        <v>27</v>
      </c>
      <c r="C412">
        <f t="shared" si="12"/>
        <v>28031.188093564924</v>
      </c>
      <c r="E412" s="11" t="s">
        <v>8221</v>
      </c>
      <c r="F412" s="11">
        <v>24</v>
      </c>
      <c r="G412" s="11">
        <f t="shared" si="13"/>
        <v>39.566566705113402</v>
      </c>
    </row>
    <row r="413" spans="1:7" x14ac:dyDescent="0.3">
      <c r="A413" s="11" t="s">
        <v>8219</v>
      </c>
      <c r="B413" s="11">
        <v>12</v>
      </c>
      <c r="C413">
        <f t="shared" si="12"/>
        <v>33278.943242306341</v>
      </c>
      <c r="E413" s="11" t="s">
        <v>8221</v>
      </c>
      <c r="F413" s="11">
        <v>121</v>
      </c>
      <c r="G413" s="11">
        <f t="shared" si="13"/>
        <v>10668.864605920799</v>
      </c>
    </row>
    <row r="414" spans="1:7" x14ac:dyDescent="0.3">
      <c r="A414" s="11" t="s">
        <v>8219</v>
      </c>
      <c r="B414" s="11">
        <v>33</v>
      </c>
      <c r="C414">
        <f t="shared" si="12"/>
        <v>26058.086034068354</v>
      </c>
      <c r="E414" s="11" t="s">
        <v>8221</v>
      </c>
      <c r="F414" s="11">
        <v>196</v>
      </c>
      <c r="G414" s="11">
        <f t="shared" si="13"/>
        <v>31787.394017685503</v>
      </c>
    </row>
    <row r="415" spans="1:7" x14ac:dyDescent="0.3">
      <c r="A415" s="11" t="s">
        <v>8219</v>
      </c>
      <c r="B415" s="11">
        <v>96</v>
      </c>
      <c r="C415">
        <f t="shared" si="12"/>
        <v>9687.5144093543968</v>
      </c>
      <c r="E415" s="11" t="s">
        <v>8221</v>
      </c>
      <c r="F415" s="11">
        <v>5</v>
      </c>
      <c r="G415" s="11">
        <f t="shared" si="13"/>
        <v>161.53911572472128</v>
      </c>
    </row>
    <row r="416" spans="1:7" x14ac:dyDescent="0.3">
      <c r="A416" s="11" t="s">
        <v>8219</v>
      </c>
      <c r="B416" s="11">
        <v>28</v>
      </c>
      <c r="C416">
        <f t="shared" si="12"/>
        <v>27697.337750315495</v>
      </c>
      <c r="E416" s="11" t="s">
        <v>8221</v>
      </c>
      <c r="F416" s="11">
        <v>73</v>
      </c>
      <c r="G416" s="11">
        <f t="shared" si="13"/>
        <v>3057.005782391388</v>
      </c>
    </row>
    <row r="417" spans="1:7" x14ac:dyDescent="0.3">
      <c r="A417" s="11" t="s">
        <v>8219</v>
      </c>
      <c r="B417" s="11">
        <v>43</v>
      </c>
      <c r="C417">
        <f t="shared" si="12"/>
        <v>22929.582601574075</v>
      </c>
      <c r="E417" s="11" t="s">
        <v>8221</v>
      </c>
      <c r="F417" s="11">
        <v>93</v>
      </c>
      <c r="G417" s="11">
        <f t="shared" si="13"/>
        <v>5668.6136255286419</v>
      </c>
    </row>
    <row r="418" spans="1:7" x14ac:dyDescent="0.3">
      <c r="A418" s="11" t="s">
        <v>8219</v>
      </c>
      <c r="B418" s="11">
        <v>205</v>
      </c>
      <c r="C418">
        <f t="shared" si="12"/>
        <v>111.82699516675491</v>
      </c>
      <c r="E418" s="11" t="s">
        <v>8221</v>
      </c>
      <c r="F418" s="11">
        <v>17</v>
      </c>
      <c r="G418" s="11">
        <f t="shared" si="13"/>
        <v>0.50382160707420365</v>
      </c>
    </row>
    <row r="419" spans="1:7" x14ac:dyDescent="0.3">
      <c r="A419" s="11" t="s">
        <v>8219</v>
      </c>
      <c r="B419" s="11">
        <v>23</v>
      </c>
      <c r="C419">
        <f t="shared" si="12"/>
        <v>29386.589466562633</v>
      </c>
      <c r="E419" s="11" t="s">
        <v>8221</v>
      </c>
      <c r="F419" s="11">
        <v>7</v>
      </c>
      <c r="G419" s="11">
        <f t="shared" si="13"/>
        <v>114.69990003844677</v>
      </c>
    </row>
    <row r="420" spans="1:7" x14ac:dyDescent="0.3">
      <c r="A420" s="11" t="s">
        <v>8219</v>
      </c>
      <c r="B420" s="11">
        <v>19</v>
      </c>
      <c r="C420">
        <f t="shared" si="12"/>
        <v>30773.990839560345</v>
      </c>
      <c r="E420" s="11" t="s">
        <v>8221</v>
      </c>
      <c r="F420" s="11">
        <v>17</v>
      </c>
      <c r="G420" s="11">
        <f t="shared" si="13"/>
        <v>0.50382160707420365</v>
      </c>
    </row>
    <row r="421" spans="1:7" x14ac:dyDescent="0.3">
      <c r="A421" s="11" t="s">
        <v>8219</v>
      </c>
      <c r="B421" s="11">
        <v>14</v>
      </c>
      <c r="C421">
        <f t="shared" si="12"/>
        <v>32553.242555807486</v>
      </c>
      <c r="E421" s="11" t="s">
        <v>8221</v>
      </c>
      <c r="F421" s="11">
        <v>171</v>
      </c>
      <c r="G421" s="11">
        <f t="shared" si="13"/>
        <v>23497.884213763933</v>
      </c>
    </row>
    <row r="422" spans="1:7" x14ac:dyDescent="0.3">
      <c r="A422" s="11" t="s">
        <v>8219</v>
      </c>
      <c r="B422" s="11">
        <v>38</v>
      </c>
      <c r="C422">
        <f t="shared" si="12"/>
        <v>24468.834317821216</v>
      </c>
      <c r="E422" s="11" t="s">
        <v>8221</v>
      </c>
      <c r="F422" s="11">
        <v>188</v>
      </c>
      <c r="G422" s="11">
        <f t="shared" si="13"/>
        <v>28998.750880430602</v>
      </c>
    </row>
    <row r="423" spans="1:7" x14ac:dyDescent="0.3">
      <c r="A423" s="11" t="s">
        <v>8219</v>
      </c>
      <c r="B423" s="11">
        <v>78</v>
      </c>
      <c r="C423">
        <f t="shared" si="12"/>
        <v>13554.820587844099</v>
      </c>
      <c r="E423" s="11" t="s">
        <v>8221</v>
      </c>
      <c r="F423" s="11">
        <v>110</v>
      </c>
      <c r="G423" s="11">
        <f t="shared" si="13"/>
        <v>8517.4802921953087</v>
      </c>
    </row>
    <row r="424" spans="1:7" x14ac:dyDescent="0.3">
      <c r="A424" s="11" t="s">
        <v>8219</v>
      </c>
      <c r="B424" s="11">
        <v>69</v>
      </c>
      <c r="C424">
        <f t="shared" si="12"/>
        <v>15731.47367708895</v>
      </c>
      <c r="E424" s="11" t="s">
        <v>8221</v>
      </c>
      <c r="F424" s="11">
        <v>37</v>
      </c>
      <c r="G424" s="11">
        <f t="shared" si="13"/>
        <v>372.11166474432906</v>
      </c>
    </row>
    <row r="425" spans="1:7" x14ac:dyDescent="0.3">
      <c r="A425" s="11" t="s">
        <v>8219</v>
      </c>
      <c r="B425" s="11">
        <v>33</v>
      </c>
      <c r="C425">
        <f t="shared" si="12"/>
        <v>26058.086034068354</v>
      </c>
      <c r="E425" s="11" t="s">
        <v>8221</v>
      </c>
      <c r="F425" s="11">
        <v>9</v>
      </c>
      <c r="G425" s="11">
        <f t="shared" si="13"/>
        <v>75.860684352172257</v>
      </c>
    </row>
    <row r="426" spans="1:7" x14ac:dyDescent="0.3">
      <c r="A426" s="11" t="s">
        <v>8219</v>
      </c>
      <c r="B426" s="11">
        <v>54</v>
      </c>
      <c r="C426">
        <f t="shared" si="12"/>
        <v>19719.228825830371</v>
      </c>
      <c r="E426" s="11" t="s">
        <v>8221</v>
      </c>
      <c r="F426" s="11">
        <v>29</v>
      </c>
      <c r="G426" s="11">
        <f t="shared" si="13"/>
        <v>127.46852748942712</v>
      </c>
    </row>
    <row r="427" spans="1:7" x14ac:dyDescent="0.3">
      <c r="A427" s="11" t="s">
        <v>8219</v>
      </c>
      <c r="B427" s="11">
        <v>99</v>
      </c>
      <c r="C427">
        <f t="shared" si="12"/>
        <v>9105.9633796061134</v>
      </c>
      <c r="E427" s="11" t="s">
        <v>8221</v>
      </c>
      <c r="F427" s="11">
        <v>6</v>
      </c>
      <c r="G427" s="11">
        <f t="shared" si="13"/>
        <v>137.11950788158404</v>
      </c>
    </row>
    <row r="428" spans="1:7" x14ac:dyDescent="0.3">
      <c r="A428" s="11" t="s">
        <v>8219</v>
      </c>
      <c r="B428" s="11">
        <v>49</v>
      </c>
      <c r="C428">
        <f t="shared" si="12"/>
        <v>21148.480542077508</v>
      </c>
      <c r="E428" s="11" t="s">
        <v>8221</v>
      </c>
      <c r="F428" s="11">
        <v>30</v>
      </c>
      <c r="G428" s="11">
        <f t="shared" si="13"/>
        <v>151.04891964628987</v>
      </c>
    </row>
    <row r="429" spans="1:7" x14ac:dyDescent="0.3">
      <c r="A429" s="11" t="s">
        <v>8219</v>
      </c>
      <c r="B429" s="11">
        <v>11</v>
      </c>
      <c r="C429">
        <f t="shared" si="12"/>
        <v>33644.793585555766</v>
      </c>
      <c r="E429" s="11" t="s">
        <v>8221</v>
      </c>
      <c r="F429" s="11">
        <v>81</v>
      </c>
      <c r="G429" s="11">
        <f t="shared" si="13"/>
        <v>4005.6489196462899</v>
      </c>
    </row>
    <row r="430" spans="1:7" x14ac:dyDescent="0.3">
      <c r="A430" s="11" t="s">
        <v>8219</v>
      </c>
      <c r="B430" s="11">
        <v>38</v>
      </c>
      <c r="C430">
        <f t="shared" si="12"/>
        <v>24468.834317821216</v>
      </c>
      <c r="E430" s="11" t="s">
        <v>8221</v>
      </c>
      <c r="F430" s="11">
        <v>4</v>
      </c>
      <c r="G430" s="11">
        <f t="shared" si="13"/>
        <v>187.95872356785856</v>
      </c>
    </row>
    <row r="431" spans="1:7" x14ac:dyDescent="0.3">
      <c r="A431" s="11" t="s">
        <v>8219</v>
      </c>
      <c r="B431" s="11">
        <v>16</v>
      </c>
      <c r="C431">
        <f t="shared" si="12"/>
        <v>31835.541869308629</v>
      </c>
      <c r="E431" s="11" t="s">
        <v>8221</v>
      </c>
      <c r="F431" s="11">
        <v>11</v>
      </c>
      <c r="G431" s="11">
        <f t="shared" si="13"/>
        <v>45.021468665897743</v>
      </c>
    </row>
    <row r="432" spans="1:7" x14ac:dyDescent="0.3">
      <c r="A432" s="11" t="s">
        <v>8219</v>
      </c>
      <c r="B432" s="11">
        <v>32</v>
      </c>
      <c r="C432">
        <f t="shared" si="12"/>
        <v>26381.936377317783</v>
      </c>
      <c r="E432" s="11" t="s">
        <v>8221</v>
      </c>
      <c r="F432" s="11">
        <v>14</v>
      </c>
      <c r="G432" s="11">
        <f t="shared" si="13"/>
        <v>13.762645136485975</v>
      </c>
    </row>
    <row r="433" spans="1:7" x14ac:dyDescent="0.3">
      <c r="A433" s="11" t="s">
        <v>8219</v>
      </c>
      <c r="B433" s="11">
        <v>20</v>
      </c>
      <c r="C433">
        <f t="shared" si="12"/>
        <v>30424.140496310916</v>
      </c>
      <c r="E433" s="11" t="s">
        <v>8221</v>
      </c>
      <c r="F433" s="11">
        <v>5</v>
      </c>
      <c r="G433" s="11">
        <f t="shared" si="13"/>
        <v>161.53911572472128</v>
      </c>
    </row>
    <row r="434" spans="1:7" x14ac:dyDescent="0.3">
      <c r="A434" s="11" t="s">
        <v>8219</v>
      </c>
      <c r="B434" s="11">
        <v>154</v>
      </c>
      <c r="C434">
        <f t="shared" si="12"/>
        <v>1634.1945008875782</v>
      </c>
      <c r="E434" s="11" t="s">
        <v>8221</v>
      </c>
      <c r="F434" s="11">
        <v>45</v>
      </c>
      <c r="G434" s="11">
        <f t="shared" si="13"/>
        <v>744.75480199923106</v>
      </c>
    </row>
    <row r="435" spans="1:7" x14ac:dyDescent="0.3">
      <c r="A435" s="11" t="s">
        <v>8219</v>
      </c>
      <c r="B435" s="11">
        <v>41</v>
      </c>
      <c r="C435">
        <f t="shared" si="12"/>
        <v>23539.283288072933</v>
      </c>
      <c r="E435" s="11" t="s">
        <v>8221</v>
      </c>
      <c r="F435" s="11">
        <v>8</v>
      </c>
      <c r="G435" s="11">
        <f t="shared" si="13"/>
        <v>94.280292195309514</v>
      </c>
    </row>
    <row r="436" spans="1:7" x14ac:dyDescent="0.3">
      <c r="A436" s="11" t="s">
        <v>8219</v>
      </c>
      <c r="B436" s="11">
        <v>75</v>
      </c>
      <c r="C436">
        <f t="shared" si="12"/>
        <v>14262.371617592384</v>
      </c>
      <c r="E436" s="11" t="s">
        <v>8221</v>
      </c>
      <c r="F436" s="11">
        <v>3</v>
      </c>
      <c r="G436" s="11">
        <f t="shared" si="13"/>
        <v>216.3783314109958</v>
      </c>
    </row>
    <row r="437" spans="1:7" x14ac:dyDescent="0.3">
      <c r="A437" s="11" t="s">
        <v>8219</v>
      </c>
      <c r="B437" s="11">
        <v>40</v>
      </c>
      <c r="C437">
        <f t="shared" si="12"/>
        <v>23847.133631322358</v>
      </c>
      <c r="E437" s="11" t="s">
        <v>8221</v>
      </c>
      <c r="F437" s="11">
        <v>24</v>
      </c>
      <c r="G437" s="11">
        <f t="shared" si="13"/>
        <v>39.566566705113402</v>
      </c>
    </row>
    <row r="438" spans="1:7" x14ac:dyDescent="0.3">
      <c r="A438" s="11" t="s">
        <v>8219</v>
      </c>
      <c r="B438" s="11">
        <v>46</v>
      </c>
      <c r="C438">
        <f t="shared" si="12"/>
        <v>22030.031571825792</v>
      </c>
      <c r="E438" s="11" t="s">
        <v>8221</v>
      </c>
      <c r="F438" s="11">
        <v>18</v>
      </c>
      <c r="G438" s="11">
        <f t="shared" si="13"/>
        <v>8.4213763936946726E-2</v>
      </c>
    </row>
    <row r="439" spans="1:7" x14ac:dyDescent="0.3">
      <c r="A439" s="11" t="s">
        <v>8219</v>
      </c>
      <c r="B439" s="11">
        <v>62</v>
      </c>
      <c r="C439">
        <f t="shared" si="12"/>
        <v>17536.426079834946</v>
      </c>
      <c r="E439" s="11" t="s">
        <v>8221</v>
      </c>
      <c r="F439" s="11">
        <v>12</v>
      </c>
      <c r="G439" s="11">
        <f t="shared" si="13"/>
        <v>32.601860822760486</v>
      </c>
    </row>
    <row r="440" spans="1:7" x14ac:dyDescent="0.3">
      <c r="A440" s="11" t="s">
        <v>8219</v>
      </c>
      <c r="B440" s="11">
        <v>61</v>
      </c>
      <c r="C440">
        <f t="shared" si="12"/>
        <v>17802.276423084375</v>
      </c>
      <c r="E440" s="11" t="s">
        <v>8221</v>
      </c>
      <c r="F440" s="11">
        <v>123</v>
      </c>
      <c r="G440" s="11">
        <f t="shared" si="13"/>
        <v>11086.025390234523</v>
      </c>
    </row>
    <row r="441" spans="1:7" x14ac:dyDescent="0.3">
      <c r="A441" s="11" t="s">
        <v>8219</v>
      </c>
      <c r="B441" s="11">
        <v>96</v>
      </c>
      <c r="C441">
        <f t="shared" si="12"/>
        <v>9687.5144093543968</v>
      </c>
      <c r="E441" s="11" t="s">
        <v>8221</v>
      </c>
      <c r="F441" s="11">
        <v>96</v>
      </c>
      <c r="G441" s="11">
        <f t="shared" si="13"/>
        <v>6129.3548019992295</v>
      </c>
    </row>
    <row r="442" spans="1:7" x14ac:dyDescent="0.3">
      <c r="A442" s="11" t="s">
        <v>8219</v>
      </c>
      <c r="B442" s="11">
        <v>190</v>
      </c>
      <c r="C442">
        <f t="shared" si="12"/>
        <v>19.582143908173535</v>
      </c>
      <c r="E442" s="11" t="s">
        <v>8221</v>
      </c>
      <c r="F442" s="11">
        <v>31</v>
      </c>
      <c r="G442" s="11">
        <f t="shared" si="13"/>
        <v>176.6293118031526</v>
      </c>
    </row>
    <row r="443" spans="1:7" x14ac:dyDescent="0.3">
      <c r="A443" s="11" t="s">
        <v>8219</v>
      </c>
      <c r="B443" s="11">
        <v>94</v>
      </c>
      <c r="C443">
        <f t="shared" si="12"/>
        <v>10085.215095853253</v>
      </c>
      <c r="E443" s="11" t="s">
        <v>8221</v>
      </c>
      <c r="F443" s="11">
        <v>4</v>
      </c>
      <c r="G443" s="11">
        <f t="shared" si="13"/>
        <v>187.95872356785856</v>
      </c>
    </row>
    <row r="444" spans="1:7" x14ac:dyDescent="0.3">
      <c r="A444" s="11" t="s">
        <v>8219</v>
      </c>
      <c r="B444" s="11">
        <v>39</v>
      </c>
      <c r="C444">
        <f t="shared" si="12"/>
        <v>24156.983974571787</v>
      </c>
      <c r="E444" s="11" t="s">
        <v>8221</v>
      </c>
      <c r="F444" s="11">
        <v>3</v>
      </c>
      <c r="G444" s="11">
        <f t="shared" si="13"/>
        <v>216.3783314109958</v>
      </c>
    </row>
    <row r="445" spans="1:7" x14ac:dyDescent="0.3">
      <c r="A445" s="11" t="s">
        <v>8219</v>
      </c>
      <c r="B445" s="11">
        <v>127</v>
      </c>
      <c r="C445">
        <f t="shared" si="12"/>
        <v>4546.1537686221318</v>
      </c>
      <c r="E445" s="11" t="s">
        <v>8221</v>
      </c>
      <c r="F445" s="11">
        <v>179</v>
      </c>
      <c r="G445" s="11">
        <f t="shared" si="13"/>
        <v>26014.527351018838</v>
      </c>
    </row>
    <row r="446" spans="1:7" x14ac:dyDescent="0.3">
      <c r="A446" s="11" t="s">
        <v>8219</v>
      </c>
      <c r="B446" s="11">
        <v>159</v>
      </c>
      <c r="C446">
        <f t="shared" si="12"/>
        <v>1254.9427846404387</v>
      </c>
      <c r="E446" s="11" t="s">
        <v>8221</v>
      </c>
      <c r="F446" s="11">
        <v>3</v>
      </c>
      <c r="G446" s="11">
        <f t="shared" si="13"/>
        <v>216.3783314109958</v>
      </c>
    </row>
    <row r="447" spans="1:7" x14ac:dyDescent="0.3">
      <c r="A447" s="11" t="s">
        <v>8219</v>
      </c>
      <c r="B447" s="11">
        <v>177</v>
      </c>
      <c r="C447">
        <f t="shared" si="12"/>
        <v>303.63660615073633</v>
      </c>
      <c r="E447" s="11" t="s">
        <v>8221</v>
      </c>
      <c r="F447" s="11">
        <v>23</v>
      </c>
      <c r="G447" s="11">
        <f t="shared" si="13"/>
        <v>27.986174548250663</v>
      </c>
    </row>
    <row r="448" spans="1:7" x14ac:dyDescent="0.3">
      <c r="A448" s="11" t="s">
        <v>8219</v>
      </c>
      <c r="B448" s="11">
        <v>47</v>
      </c>
      <c r="C448">
        <f t="shared" si="12"/>
        <v>21734.181228576363</v>
      </c>
      <c r="E448" s="11" t="s">
        <v>8221</v>
      </c>
      <c r="F448" s="11">
        <v>23</v>
      </c>
      <c r="G448" s="11">
        <f t="shared" si="13"/>
        <v>27.986174548250663</v>
      </c>
    </row>
    <row r="449" spans="1:7" x14ac:dyDescent="0.3">
      <c r="A449" s="11" t="s">
        <v>8219</v>
      </c>
      <c r="B449" s="11">
        <v>1</v>
      </c>
      <c r="C449">
        <f t="shared" si="12"/>
        <v>37413.297018050049</v>
      </c>
      <c r="E449" s="11" t="s">
        <v>8221</v>
      </c>
      <c r="F449" s="11">
        <v>41</v>
      </c>
      <c r="G449" s="11">
        <f t="shared" si="13"/>
        <v>542.43323337178003</v>
      </c>
    </row>
    <row r="450" spans="1:7" x14ac:dyDescent="0.3">
      <c r="A450" s="11" t="s">
        <v>8219</v>
      </c>
      <c r="B450" s="11">
        <v>16</v>
      </c>
      <c r="C450">
        <f t="shared" si="12"/>
        <v>31835.541869308629</v>
      </c>
      <c r="E450" s="11" t="s">
        <v>8221</v>
      </c>
      <c r="F450" s="11">
        <v>0</v>
      </c>
      <c r="G450" s="11">
        <f t="shared" si="13"/>
        <v>313.63715494040758</v>
      </c>
    </row>
    <row r="451" spans="1:7" x14ac:dyDescent="0.3">
      <c r="A451" s="11" t="s">
        <v>8219</v>
      </c>
      <c r="B451" s="11">
        <v>115</v>
      </c>
      <c r="C451">
        <f t="shared" ref="C451:C514" si="14">(B451-$J$4)^2</f>
        <v>6308.3578876152669</v>
      </c>
      <c r="E451" s="11" t="s">
        <v>8221</v>
      </c>
      <c r="F451" s="11">
        <v>32</v>
      </c>
      <c r="G451" s="11">
        <f t="shared" ref="G451:G514" si="15">(F451-$K$4)^2</f>
        <v>204.20970396001536</v>
      </c>
    </row>
    <row r="452" spans="1:7" x14ac:dyDescent="0.3">
      <c r="A452" s="11" t="s">
        <v>8219</v>
      </c>
      <c r="B452" s="11">
        <v>133</v>
      </c>
      <c r="C452">
        <f t="shared" si="14"/>
        <v>3773.0517091255642</v>
      </c>
      <c r="E452" s="11" t="s">
        <v>8221</v>
      </c>
      <c r="F452" s="11">
        <v>2</v>
      </c>
      <c r="G452" s="11">
        <f t="shared" si="15"/>
        <v>246.79793925413307</v>
      </c>
    </row>
    <row r="453" spans="1:7" x14ac:dyDescent="0.3">
      <c r="A453" s="11" t="s">
        <v>8219</v>
      </c>
      <c r="B453" s="11">
        <v>70</v>
      </c>
      <c r="C453">
        <f t="shared" si="14"/>
        <v>15481.623333839523</v>
      </c>
      <c r="E453" s="11" t="s">
        <v>8221</v>
      </c>
      <c r="F453" s="11">
        <v>7</v>
      </c>
      <c r="G453" s="11">
        <f t="shared" si="15"/>
        <v>114.69990003844677</v>
      </c>
    </row>
    <row r="454" spans="1:7" x14ac:dyDescent="0.3">
      <c r="A454" s="11" t="s">
        <v>8219</v>
      </c>
      <c r="B454" s="11">
        <v>62</v>
      </c>
      <c r="C454">
        <f t="shared" si="14"/>
        <v>17536.426079834946</v>
      </c>
      <c r="E454" s="11" t="s">
        <v>8221</v>
      </c>
      <c r="F454" s="11">
        <v>4</v>
      </c>
      <c r="G454" s="11">
        <f t="shared" si="15"/>
        <v>187.95872356785856</v>
      </c>
    </row>
    <row r="455" spans="1:7" x14ac:dyDescent="0.3">
      <c r="A455" s="11" t="s">
        <v>8219</v>
      </c>
      <c r="B455" s="11">
        <v>10</v>
      </c>
      <c r="C455">
        <f t="shared" si="14"/>
        <v>34012.643928805199</v>
      </c>
      <c r="E455" s="11" t="s">
        <v>8221</v>
      </c>
      <c r="F455" s="11">
        <v>196</v>
      </c>
      <c r="G455" s="11">
        <f t="shared" si="15"/>
        <v>31787.394017685503</v>
      </c>
    </row>
    <row r="456" spans="1:7" x14ac:dyDescent="0.3">
      <c r="A456" s="11" t="s">
        <v>8219</v>
      </c>
      <c r="B456" s="11">
        <v>499</v>
      </c>
      <c r="C456">
        <f t="shared" si="14"/>
        <v>92765.826079834966</v>
      </c>
      <c r="E456" s="11" t="s">
        <v>8221</v>
      </c>
      <c r="F456" s="11">
        <v>11</v>
      </c>
      <c r="G456" s="11">
        <f t="shared" si="15"/>
        <v>45.021468665897743</v>
      </c>
    </row>
    <row r="457" spans="1:7" x14ac:dyDescent="0.3">
      <c r="A457" s="11" t="s">
        <v>8219</v>
      </c>
      <c r="B457" s="11">
        <v>47</v>
      </c>
      <c r="C457">
        <f t="shared" si="14"/>
        <v>21734.181228576363</v>
      </c>
      <c r="E457" s="11" t="s">
        <v>8221</v>
      </c>
      <c r="F457" s="11">
        <v>9</v>
      </c>
      <c r="G457" s="11">
        <f t="shared" si="15"/>
        <v>75.860684352172257</v>
      </c>
    </row>
    <row r="458" spans="1:7" x14ac:dyDescent="0.3">
      <c r="A458" s="11" t="s">
        <v>8219</v>
      </c>
      <c r="B458" s="11">
        <v>28</v>
      </c>
      <c r="C458">
        <f t="shared" si="14"/>
        <v>27697.337750315495</v>
      </c>
      <c r="E458" s="11" t="s">
        <v>8221</v>
      </c>
      <c r="F458" s="11">
        <v>5</v>
      </c>
      <c r="G458" s="11">
        <f t="shared" si="15"/>
        <v>161.53911572472128</v>
      </c>
    </row>
    <row r="459" spans="1:7" x14ac:dyDescent="0.3">
      <c r="A459" s="11" t="s">
        <v>8219</v>
      </c>
      <c r="B459" s="11">
        <v>24</v>
      </c>
      <c r="C459">
        <f t="shared" si="14"/>
        <v>29044.739123313208</v>
      </c>
      <c r="E459" s="11" t="s">
        <v>8221</v>
      </c>
      <c r="F459" s="11">
        <v>8</v>
      </c>
      <c r="G459" s="11">
        <f t="shared" si="15"/>
        <v>94.280292195309514</v>
      </c>
    </row>
    <row r="460" spans="1:7" x14ac:dyDescent="0.3">
      <c r="A460" s="11" t="s">
        <v>8219</v>
      </c>
      <c r="B460" s="11">
        <v>76</v>
      </c>
      <c r="C460">
        <f t="shared" si="14"/>
        <v>14024.521274342955</v>
      </c>
      <c r="E460" s="11" t="s">
        <v>8221</v>
      </c>
      <c r="F460" s="11">
        <v>229</v>
      </c>
      <c r="G460" s="11">
        <f t="shared" si="15"/>
        <v>44643.546958861974</v>
      </c>
    </row>
    <row r="461" spans="1:7" x14ac:dyDescent="0.3">
      <c r="A461" s="11" t="s">
        <v>8219</v>
      </c>
      <c r="B461" s="11">
        <v>98</v>
      </c>
      <c r="C461">
        <f t="shared" si="14"/>
        <v>9297.8137228555406</v>
      </c>
      <c r="E461" s="11" t="s">
        <v>8221</v>
      </c>
      <c r="F461" s="11">
        <v>40</v>
      </c>
      <c r="G461" s="11">
        <f t="shared" si="15"/>
        <v>496.85284121491731</v>
      </c>
    </row>
    <row r="462" spans="1:7" x14ac:dyDescent="0.3">
      <c r="A462" s="11" t="s">
        <v>8219</v>
      </c>
      <c r="B462" s="11">
        <v>30</v>
      </c>
      <c r="C462">
        <f t="shared" si="14"/>
        <v>27035.637063816637</v>
      </c>
      <c r="E462" s="11" t="s">
        <v>8221</v>
      </c>
      <c r="F462" s="11">
        <v>123</v>
      </c>
      <c r="G462" s="11">
        <f t="shared" si="15"/>
        <v>11086.025390234523</v>
      </c>
    </row>
    <row r="463" spans="1:7" x14ac:dyDescent="0.3">
      <c r="A463" s="11" t="s">
        <v>8219</v>
      </c>
      <c r="B463" s="11">
        <v>478</v>
      </c>
      <c r="C463">
        <f t="shared" si="14"/>
        <v>80414.683288072949</v>
      </c>
      <c r="E463" s="11" t="s">
        <v>8221</v>
      </c>
      <c r="F463" s="11">
        <v>5</v>
      </c>
      <c r="G463" s="11">
        <f t="shared" si="15"/>
        <v>161.53911572472128</v>
      </c>
    </row>
    <row r="464" spans="1:7" x14ac:dyDescent="0.3">
      <c r="A464" s="11" t="s">
        <v>8219</v>
      </c>
      <c r="B464" s="11">
        <v>74</v>
      </c>
      <c r="C464">
        <f t="shared" si="14"/>
        <v>14502.221960841811</v>
      </c>
      <c r="E464" s="11" t="s">
        <v>8221</v>
      </c>
      <c r="F464" s="11">
        <v>148</v>
      </c>
      <c r="G464" s="11">
        <f t="shared" si="15"/>
        <v>16975.535194156091</v>
      </c>
    </row>
    <row r="465" spans="1:7" x14ac:dyDescent="0.3">
      <c r="A465" s="11" t="s">
        <v>8219</v>
      </c>
      <c r="B465" s="11">
        <v>131</v>
      </c>
      <c r="C465">
        <f t="shared" si="14"/>
        <v>4022.7523956244199</v>
      </c>
      <c r="E465" s="11" t="s">
        <v>8221</v>
      </c>
      <c r="F465" s="11">
        <v>10</v>
      </c>
      <c r="G465" s="11">
        <f t="shared" si="15"/>
        <v>59.441076509035</v>
      </c>
    </row>
    <row r="466" spans="1:7" x14ac:dyDescent="0.3">
      <c r="A466" s="11" t="s">
        <v>8219</v>
      </c>
      <c r="B466" s="11">
        <v>61</v>
      </c>
      <c r="C466">
        <f t="shared" si="14"/>
        <v>17802.276423084375</v>
      </c>
      <c r="E466" s="11" t="s">
        <v>8221</v>
      </c>
      <c r="F466" s="11">
        <v>4</v>
      </c>
      <c r="G466" s="11">
        <f t="shared" si="15"/>
        <v>187.95872356785856</v>
      </c>
    </row>
    <row r="467" spans="1:7" x14ac:dyDescent="0.3">
      <c r="A467" s="11" t="s">
        <v>8219</v>
      </c>
      <c r="B467" s="11">
        <v>1071</v>
      </c>
      <c r="C467">
        <f t="shared" si="14"/>
        <v>768383.42974116222</v>
      </c>
      <c r="E467" s="11" t="s">
        <v>8221</v>
      </c>
      <c r="F467" s="11">
        <v>21</v>
      </c>
      <c r="G467" s="11">
        <f t="shared" si="15"/>
        <v>10.825390234525177</v>
      </c>
    </row>
    <row r="468" spans="1:7" x14ac:dyDescent="0.3">
      <c r="A468" s="11" t="s">
        <v>8219</v>
      </c>
      <c r="B468" s="11">
        <v>122</v>
      </c>
      <c r="C468">
        <f t="shared" si="14"/>
        <v>5245.4054848692713</v>
      </c>
      <c r="E468" s="11" t="s">
        <v>8221</v>
      </c>
      <c r="F468" s="11">
        <v>2</v>
      </c>
      <c r="G468" s="11">
        <f t="shared" si="15"/>
        <v>246.79793925413307</v>
      </c>
    </row>
    <row r="469" spans="1:7" x14ac:dyDescent="0.3">
      <c r="A469" s="11" t="s">
        <v>8219</v>
      </c>
      <c r="B469" s="11">
        <v>111</v>
      </c>
      <c r="C469">
        <f t="shared" si="14"/>
        <v>6959.7592606129783</v>
      </c>
      <c r="E469" s="11" t="s">
        <v>8221</v>
      </c>
      <c r="F469" s="11">
        <v>0</v>
      </c>
      <c r="G469" s="11">
        <f t="shared" si="15"/>
        <v>313.63715494040758</v>
      </c>
    </row>
    <row r="470" spans="1:7" x14ac:dyDescent="0.3">
      <c r="A470" s="11" t="s">
        <v>8219</v>
      </c>
      <c r="B470" s="11">
        <v>255</v>
      </c>
      <c r="C470">
        <f t="shared" si="14"/>
        <v>3669.3098326953595</v>
      </c>
      <c r="E470" s="11" t="s">
        <v>8221</v>
      </c>
      <c r="F470" s="11">
        <v>4</v>
      </c>
      <c r="G470" s="11">
        <f t="shared" si="15"/>
        <v>187.95872356785856</v>
      </c>
    </row>
    <row r="471" spans="1:7" x14ac:dyDescent="0.3">
      <c r="A471" s="11" t="s">
        <v>8219</v>
      </c>
      <c r="B471" s="11">
        <v>141</v>
      </c>
      <c r="C471">
        <f t="shared" si="14"/>
        <v>2854.248963130141</v>
      </c>
      <c r="E471" s="11" t="s">
        <v>8221</v>
      </c>
      <c r="F471" s="11">
        <v>1</v>
      </c>
      <c r="G471" s="11">
        <f t="shared" si="15"/>
        <v>279.21754709727031</v>
      </c>
    </row>
    <row r="472" spans="1:7" x14ac:dyDescent="0.3">
      <c r="A472" s="11" t="s">
        <v>8219</v>
      </c>
      <c r="B472" s="11">
        <v>159</v>
      </c>
      <c r="C472">
        <f t="shared" si="14"/>
        <v>1254.9427846404387</v>
      </c>
      <c r="E472" s="11" t="s">
        <v>8221</v>
      </c>
      <c r="F472" s="11">
        <v>30</v>
      </c>
      <c r="G472" s="11">
        <f t="shared" si="15"/>
        <v>151.04891964628987</v>
      </c>
    </row>
    <row r="473" spans="1:7" x14ac:dyDescent="0.3">
      <c r="A473" s="11" t="s">
        <v>8219</v>
      </c>
      <c r="B473" s="11">
        <v>99</v>
      </c>
      <c r="C473">
        <f t="shared" si="14"/>
        <v>9105.9633796061134</v>
      </c>
      <c r="E473" s="11" t="s">
        <v>8221</v>
      </c>
      <c r="F473" s="11">
        <v>3</v>
      </c>
      <c r="G473" s="11">
        <f t="shared" si="15"/>
        <v>216.3783314109958</v>
      </c>
    </row>
    <row r="474" spans="1:7" x14ac:dyDescent="0.3">
      <c r="A474" s="11" t="s">
        <v>8219</v>
      </c>
      <c r="B474" s="11">
        <v>96</v>
      </c>
      <c r="C474">
        <f t="shared" si="14"/>
        <v>9687.5144093543968</v>
      </c>
      <c r="E474" s="11" t="s">
        <v>8221</v>
      </c>
      <c r="F474" s="11">
        <v>975</v>
      </c>
      <c r="G474" s="11">
        <f t="shared" si="15"/>
        <v>916404.51950788149</v>
      </c>
    </row>
    <row r="475" spans="1:7" x14ac:dyDescent="0.3">
      <c r="A475" s="11" t="s">
        <v>8219</v>
      </c>
      <c r="B475" s="11">
        <v>27</v>
      </c>
      <c r="C475">
        <f t="shared" si="14"/>
        <v>28031.188093564924</v>
      </c>
      <c r="E475" s="11" t="s">
        <v>8221</v>
      </c>
      <c r="F475" s="11">
        <v>167</v>
      </c>
      <c r="G475" s="11">
        <f t="shared" si="15"/>
        <v>22287.562645136484</v>
      </c>
    </row>
    <row r="476" spans="1:7" x14ac:dyDescent="0.3">
      <c r="A476" s="11" t="s">
        <v>8219</v>
      </c>
      <c r="B476" s="11">
        <v>166</v>
      </c>
      <c r="C476">
        <f t="shared" si="14"/>
        <v>807.99038189444332</v>
      </c>
      <c r="E476" s="11" t="s">
        <v>8221</v>
      </c>
      <c r="F476" s="11">
        <v>5</v>
      </c>
      <c r="G476" s="11">
        <f t="shared" si="15"/>
        <v>161.53911572472128</v>
      </c>
    </row>
    <row r="477" spans="1:7" x14ac:dyDescent="0.3">
      <c r="A477" s="11" t="s">
        <v>8219</v>
      </c>
      <c r="B477" s="11">
        <v>76</v>
      </c>
      <c r="C477">
        <f t="shared" si="14"/>
        <v>14024.521274342955</v>
      </c>
      <c r="E477" s="11" t="s">
        <v>8221</v>
      </c>
      <c r="F477" s="11">
        <v>18</v>
      </c>
      <c r="G477" s="11">
        <f t="shared" si="15"/>
        <v>8.4213763936946726E-2</v>
      </c>
    </row>
    <row r="478" spans="1:7" x14ac:dyDescent="0.3">
      <c r="A478" s="11" t="s">
        <v>8219</v>
      </c>
      <c r="B478" s="11">
        <v>211</v>
      </c>
      <c r="C478">
        <f t="shared" si="14"/>
        <v>274.72493567018745</v>
      </c>
      <c r="E478" s="11" t="s">
        <v>8221</v>
      </c>
      <c r="F478" s="11">
        <v>98</v>
      </c>
      <c r="G478" s="11">
        <f t="shared" si="15"/>
        <v>6446.5155863129548</v>
      </c>
    </row>
    <row r="479" spans="1:7" x14ac:dyDescent="0.3">
      <c r="A479" s="11" t="s">
        <v>8219</v>
      </c>
      <c r="B479" s="11">
        <v>21</v>
      </c>
      <c r="C479">
        <f t="shared" si="14"/>
        <v>30076.290153061491</v>
      </c>
      <c r="E479" s="11" t="s">
        <v>8221</v>
      </c>
      <c r="F479" s="11">
        <v>4</v>
      </c>
      <c r="G479" s="11">
        <f t="shared" si="15"/>
        <v>187.95872356785856</v>
      </c>
    </row>
    <row r="480" spans="1:7" x14ac:dyDescent="0.3">
      <c r="A480" s="11" t="s">
        <v>8219</v>
      </c>
      <c r="B480" s="11">
        <v>61</v>
      </c>
      <c r="C480">
        <f t="shared" si="14"/>
        <v>17802.276423084375</v>
      </c>
      <c r="E480" s="11" t="s">
        <v>8221</v>
      </c>
      <c r="F480" s="11">
        <v>3</v>
      </c>
      <c r="G480" s="11">
        <f t="shared" si="15"/>
        <v>216.3783314109958</v>
      </c>
    </row>
    <row r="481" spans="1:7" x14ac:dyDescent="0.3">
      <c r="A481" s="11" t="s">
        <v>8219</v>
      </c>
      <c r="B481" s="11">
        <v>30</v>
      </c>
      <c r="C481">
        <f t="shared" si="14"/>
        <v>27035.637063816637</v>
      </c>
      <c r="E481" s="11" t="s">
        <v>8221</v>
      </c>
      <c r="F481" s="11">
        <v>1</v>
      </c>
      <c r="G481" s="11">
        <f t="shared" si="15"/>
        <v>279.21754709727031</v>
      </c>
    </row>
    <row r="482" spans="1:7" x14ac:dyDescent="0.3">
      <c r="A482" s="11" t="s">
        <v>8219</v>
      </c>
      <c r="B482" s="11">
        <v>375</v>
      </c>
      <c r="C482">
        <f t="shared" si="14"/>
        <v>32607.268642764011</v>
      </c>
      <c r="E482" s="11" t="s">
        <v>8221</v>
      </c>
      <c r="F482" s="11">
        <v>0</v>
      </c>
      <c r="G482" s="11">
        <f t="shared" si="15"/>
        <v>313.63715494040758</v>
      </c>
    </row>
    <row r="483" spans="1:7" x14ac:dyDescent="0.3">
      <c r="A483" s="11" t="s">
        <v>8219</v>
      </c>
      <c r="B483" s="11">
        <v>111</v>
      </c>
      <c r="C483">
        <f t="shared" si="14"/>
        <v>6959.7592606129783</v>
      </c>
      <c r="E483" s="11" t="s">
        <v>8221</v>
      </c>
      <c r="F483" s="11">
        <v>9</v>
      </c>
      <c r="G483" s="11">
        <f t="shared" si="15"/>
        <v>75.860684352172257</v>
      </c>
    </row>
    <row r="484" spans="1:7" x14ac:dyDescent="0.3">
      <c r="A484" s="11" t="s">
        <v>8219</v>
      </c>
      <c r="B484" s="11">
        <v>123</v>
      </c>
      <c r="C484">
        <f t="shared" si="14"/>
        <v>5101.5551416198432</v>
      </c>
      <c r="E484" s="11" t="s">
        <v>8221</v>
      </c>
      <c r="F484" s="11">
        <v>2</v>
      </c>
      <c r="G484" s="11">
        <f t="shared" si="15"/>
        <v>246.79793925413307</v>
      </c>
    </row>
    <row r="485" spans="1:7" x14ac:dyDescent="0.3">
      <c r="A485" s="11" t="s">
        <v>8219</v>
      </c>
      <c r="B485" s="11">
        <v>70</v>
      </c>
      <c r="C485">
        <f t="shared" si="14"/>
        <v>15481.623333839523</v>
      </c>
      <c r="E485" s="11" t="s">
        <v>8221</v>
      </c>
      <c r="F485" s="11">
        <v>0</v>
      </c>
      <c r="G485" s="11">
        <f t="shared" si="15"/>
        <v>313.63715494040758</v>
      </c>
    </row>
    <row r="486" spans="1:7" x14ac:dyDescent="0.3">
      <c r="A486" s="11" t="s">
        <v>8219</v>
      </c>
      <c r="B486" s="11">
        <v>85</v>
      </c>
      <c r="C486">
        <f t="shared" si="14"/>
        <v>11973.868185098105</v>
      </c>
      <c r="E486" s="11" t="s">
        <v>8221</v>
      </c>
      <c r="F486" s="11">
        <v>147</v>
      </c>
      <c r="G486" s="11">
        <f t="shared" si="15"/>
        <v>16715.954801999229</v>
      </c>
    </row>
    <row r="487" spans="1:7" x14ac:dyDescent="0.3">
      <c r="A487" s="11" t="s">
        <v>8219</v>
      </c>
      <c r="B487" s="11">
        <v>86</v>
      </c>
      <c r="C487">
        <f t="shared" si="14"/>
        <v>11756.017841848676</v>
      </c>
      <c r="E487" s="11" t="s">
        <v>8221</v>
      </c>
      <c r="F487" s="11">
        <v>49</v>
      </c>
      <c r="G487" s="11">
        <f t="shared" si="15"/>
        <v>979.07637062668198</v>
      </c>
    </row>
    <row r="488" spans="1:7" x14ac:dyDescent="0.3">
      <c r="A488" s="11" t="s">
        <v>8219</v>
      </c>
      <c r="B488" s="11">
        <v>13</v>
      </c>
      <c r="C488">
        <f t="shared" si="14"/>
        <v>32915.092899056915</v>
      </c>
      <c r="E488" s="11" t="s">
        <v>8221</v>
      </c>
      <c r="F488" s="11">
        <v>1</v>
      </c>
      <c r="G488" s="11">
        <f t="shared" si="15"/>
        <v>279.21754709727031</v>
      </c>
    </row>
    <row r="489" spans="1:7" x14ac:dyDescent="0.3">
      <c r="A489" s="11" t="s">
        <v>8219</v>
      </c>
      <c r="B489" s="11">
        <v>33</v>
      </c>
      <c r="C489">
        <f t="shared" si="14"/>
        <v>26058.086034068354</v>
      </c>
      <c r="E489" s="11" t="s">
        <v>8221</v>
      </c>
      <c r="F489" s="11">
        <v>2</v>
      </c>
      <c r="G489" s="11">
        <f t="shared" si="15"/>
        <v>246.79793925413307</v>
      </c>
    </row>
    <row r="490" spans="1:7" x14ac:dyDescent="0.3">
      <c r="A490" s="11" t="s">
        <v>8219</v>
      </c>
      <c r="B490" s="11">
        <v>15</v>
      </c>
      <c r="C490">
        <f t="shared" si="14"/>
        <v>32193.392212558058</v>
      </c>
      <c r="E490" s="11" t="s">
        <v>8221</v>
      </c>
      <c r="F490" s="11">
        <v>7</v>
      </c>
      <c r="G490" s="11">
        <f t="shared" si="15"/>
        <v>114.69990003844677</v>
      </c>
    </row>
    <row r="491" spans="1:7" x14ac:dyDescent="0.3">
      <c r="A491" s="11" t="s">
        <v>8219</v>
      </c>
      <c r="B491" s="11">
        <v>273</v>
      </c>
      <c r="C491">
        <f t="shared" si="14"/>
        <v>6174.0036542056569</v>
      </c>
      <c r="E491" s="11" t="s">
        <v>8221</v>
      </c>
      <c r="F491" s="11">
        <v>4</v>
      </c>
      <c r="G491" s="11">
        <f t="shared" si="15"/>
        <v>187.95872356785856</v>
      </c>
    </row>
    <row r="492" spans="1:7" x14ac:dyDescent="0.3">
      <c r="A492" s="11" t="s">
        <v>8219</v>
      </c>
      <c r="B492" s="11">
        <v>714</v>
      </c>
      <c r="C492">
        <f t="shared" si="14"/>
        <v>269958.002281208</v>
      </c>
      <c r="E492" s="11" t="s">
        <v>8221</v>
      </c>
      <c r="F492" s="11">
        <v>27</v>
      </c>
      <c r="G492" s="11">
        <f t="shared" si="15"/>
        <v>86.307743175701631</v>
      </c>
    </row>
    <row r="493" spans="1:7" x14ac:dyDescent="0.3">
      <c r="A493" s="11" t="s">
        <v>8219</v>
      </c>
      <c r="B493" s="11">
        <v>170</v>
      </c>
      <c r="C493">
        <f t="shared" si="14"/>
        <v>596.58900889673168</v>
      </c>
      <c r="E493" s="11" t="s">
        <v>8221</v>
      </c>
      <c r="F493" s="11">
        <v>94</v>
      </c>
      <c r="G493" s="11">
        <f t="shared" si="15"/>
        <v>5820.1940176855041</v>
      </c>
    </row>
    <row r="494" spans="1:7" x14ac:dyDescent="0.3">
      <c r="A494" s="11" t="s">
        <v>8219</v>
      </c>
      <c r="B494" s="11">
        <v>512</v>
      </c>
      <c r="C494">
        <f t="shared" si="14"/>
        <v>100853.7716175924</v>
      </c>
      <c r="E494" s="11" t="s">
        <v>8221</v>
      </c>
      <c r="F494" s="11">
        <v>29</v>
      </c>
      <c r="G494" s="11">
        <f t="shared" si="15"/>
        <v>127.46852748942712</v>
      </c>
    </row>
    <row r="495" spans="1:7" x14ac:dyDescent="0.3">
      <c r="A495" s="11" t="s">
        <v>8219</v>
      </c>
      <c r="B495" s="11">
        <v>314</v>
      </c>
      <c r="C495">
        <f t="shared" si="14"/>
        <v>14298.139580979114</v>
      </c>
      <c r="E495" s="11" t="s">
        <v>8221</v>
      </c>
      <c r="F495" s="11">
        <v>7</v>
      </c>
      <c r="G495" s="11">
        <f t="shared" si="15"/>
        <v>114.69990003844677</v>
      </c>
    </row>
    <row r="496" spans="1:7" x14ac:dyDescent="0.3">
      <c r="A496" s="11" t="s">
        <v>8219</v>
      </c>
      <c r="B496" s="11">
        <v>167</v>
      </c>
      <c r="C496">
        <f t="shared" si="14"/>
        <v>752.14003864501547</v>
      </c>
      <c r="E496" s="11" t="s">
        <v>8221</v>
      </c>
      <c r="F496" s="11">
        <v>22</v>
      </c>
      <c r="G496" s="11">
        <f t="shared" si="15"/>
        <v>18.40578239138792</v>
      </c>
    </row>
    <row r="497" spans="1:7" x14ac:dyDescent="0.3">
      <c r="A497" s="11" t="s">
        <v>8219</v>
      </c>
      <c r="B497" s="11">
        <v>9</v>
      </c>
      <c r="C497">
        <f t="shared" si="14"/>
        <v>34382.494272054624</v>
      </c>
      <c r="E497" s="11" t="s">
        <v>8221</v>
      </c>
      <c r="F497" s="11">
        <v>1</v>
      </c>
      <c r="G497" s="11">
        <f t="shared" si="15"/>
        <v>279.21754709727031</v>
      </c>
    </row>
    <row r="498" spans="1:7" x14ac:dyDescent="0.3">
      <c r="A498" s="11" t="s">
        <v>8219</v>
      </c>
      <c r="B498" s="11">
        <v>103</v>
      </c>
      <c r="C498">
        <f t="shared" si="14"/>
        <v>8358.5620066084011</v>
      </c>
      <c r="E498" s="11" t="s">
        <v>8221</v>
      </c>
      <c r="F498" s="11">
        <v>10</v>
      </c>
      <c r="G498" s="11">
        <f t="shared" si="15"/>
        <v>59.441076509035</v>
      </c>
    </row>
    <row r="499" spans="1:7" x14ac:dyDescent="0.3">
      <c r="A499" s="11" t="s">
        <v>8219</v>
      </c>
      <c r="B499" s="11">
        <v>111</v>
      </c>
      <c r="C499">
        <f t="shared" si="14"/>
        <v>6959.7592606129783</v>
      </c>
      <c r="E499" s="11" t="s">
        <v>8221</v>
      </c>
      <c r="F499" s="11">
        <v>6</v>
      </c>
      <c r="G499" s="11">
        <f t="shared" si="15"/>
        <v>137.11950788158404</v>
      </c>
    </row>
    <row r="500" spans="1:7" x14ac:dyDescent="0.3">
      <c r="A500" s="11" t="s">
        <v>8219</v>
      </c>
      <c r="B500" s="11">
        <v>271</v>
      </c>
      <c r="C500">
        <f t="shared" si="14"/>
        <v>5863.704340704513</v>
      </c>
      <c r="E500" s="11" t="s">
        <v>8221</v>
      </c>
      <c r="F500" s="11">
        <v>24</v>
      </c>
      <c r="G500" s="11">
        <f t="shared" si="15"/>
        <v>39.566566705113402</v>
      </c>
    </row>
    <row r="501" spans="1:7" x14ac:dyDescent="0.3">
      <c r="A501" s="11" t="s">
        <v>8219</v>
      </c>
      <c r="B501" s="11">
        <v>101</v>
      </c>
      <c r="C501">
        <f t="shared" si="14"/>
        <v>8728.2626931072573</v>
      </c>
      <c r="E501" s="11" t="s">
        <v>8221</v>
      </c>
      <c r="F501" s="11">
        <v>15</v>
      </c>
      <c r="G501" s="11">
        <f t="shared" si="15"/>
        <v>7.3430372933487176</v>
      </c>
    </row>
    <row r="502" spans="1:7" x14ac:dyDescent="0.3">
      <c r="A502" s="11" t="s">
        <v>8219</v>
      </c>
      <c r="B502" s="11">
        <v>57</v>
      </c>
      <c r="C502">
        <f t="shared" si="14"/>
        <v>18885.677796082084</v>
      </c>
      <c r="E502" s="11" t="s">
        <v>8221</v>
      </c>
      <c r="F502" s="11">
        <v>37</v>
      </c>
      <c r="G502" s="11">
        <f t="shared" si="15"/>
        <v>372.11166474432906</v>
      </c>
    </row>
    <row r="503" spans="1:7" x14ac:dyDescent="0.3">
      <c r="A503" s="11" t="s">
        <v>8219</v>
      </c>
      <c r="B503" s="11">
        <v>62</v>
      </c>
      <c r="C503">
        <f t="shared" si="14"/>
        <v>17536.426079834946</v>
      </c>
      <c r="E503" s="11" t="s">
        <v>8221</v>
      </c>
      <c r="F503" s="11">
        <v>20</v>
      </c>
      <c r="G503" s="11">
        <f t="shared" si="15"/>
        <v>5.2449980776624328</v>
      </c>
    </row>
    <row r="504" spans="1:7" x14ac:dyDescent="0.3">
      <c r="A504" s="11" t="s">
        <v>8219</v>
      </c>
      <c r="B504" s="11">
        <v>32</v>
      </c>
      <c r="C504">
        <f t="shared" si="14"/>
        <v>26381.936377317783</v>
      </c>
      <c r="E504" s="11" t="s">
        <v>8221</v>
      </c>
      <c r="F504" s="11">
        <v>7</v>
      </c>
      <c r="G504" s="11">
        <f t="shared" si="15"/>
        <v>114.69990003844677</v>
      </c>
    </row>
    <row r="505" spans="1:7" x14ac:dyDescent="0.3">
      <c r="A505" s="11" t="s">
        <v>8219</v>
      </c>
      <c r="B505" s="11">
        <v>141</v>
      </c>
      <c r="C505">
        <f t="shared" si="14"/>
        <v>2854.248963130141</v>
      </c>
      <c r="E505" s="11" t="s">
        <v>8221</v>
      </c>
      <c r="F505" s="11">
        <v>0</v>
      </c>
      <c r="G505" s="11">
        <f t="shared" si="15"/>
        <v>313.63715494040758</v>
      </c>
    </row>
    <row r="506" spans="1:7" x14ac:dyDescent="0.3">
      <c r="A506" s="11" t="s">
        <v>8219</v>
      </c>
      <c r="B506" s="11">
        <v>75</v>
      </c>
      <c r="C506">
        <f t="shared" si="14"/>
        <v>14262.371617592384</v>
      </c>
      <c r="E506" s="11" t="s">
        <v>8221</v>
      </c>
      <c r="F506" s="11">
        <v>21</v>
      </c>
      <c r="G506" s="11">
        <f t="shared" si="15"/>
        <v>10.825390234525177</v>
      </c>
    </row>
    <row r="507" spans="1:7" x14ac:dyDescent="0.3">
      <c r="A507" s="11" t="s">
        <v>8219</v>
      </c>
      <c r="B507" s="11">
        <v>46</v>
      </c>
      <c r="C507">
        <f t="shared" si="14"/>
        <v>22030.031571825792</v>
      </c>
      <c r="E507" s="11" t="s">
        <v>8221</v>
      </c>
      <c r="F507" s="11">
        <v>3</v>
      </c>
      <c r="G507" s="11">
        <f t="shared" si="15"/>
        <v>216.3783314109958</v>
      </c>
    </row>
    <row r="508" spans="1:7" x14ac:dyDescent="0.3">
      <c r="A508" s="11" t="s">
        <v>8219</v>
      </c>
      <c r="B508" s="11">
        <v>103</v>
      </c>
      <c r="C508">
        <f t="shared" si="14"/>
        <v>8358.5620066084011</v>
      </c>
      <c r="E508" s="11" t="s">
        <v>8221</v>
      </c>
      <c r="F508" s="11">
        <v>11</v>
      </c>
      <c r="G508" s="11">
        <f t="shared" si="15"/>
        <v>45.021468665897743</v>
      </c>
    </row>
    <row r="509" spans="1:7" x14ac:dyDescent="0.3">
      <c r="A509" s="11" t="s">
        <v>8219</v>
      </c>
      <c r="B509" s="11">
        <v>6</v>
      </c>
      <c r="C509">
        <f t="shared" si="14"/>
        <v>35504.045301802907</v>
      </c>
      <c r="E509" s="11" t="s">
        <v>8221</v>
      </c>
      <c r="F509" s="11">
        <v>1</v>
      </c>
      <c r="G509" s="11">
        <f t="shared" si="15"/>
        <v>279.21754709727031</v>
      </c>
    </row>
    <row r="510" spans="1:7" x14ac:dyDescent="0.3">
      <c r="A510" s="11" t="s">
        <v>8219</v>
      </c>
      <c r="B510" s="11">
        <v>83</v>
      </c>
      <c r="C510">
        <f t="shared" si="14"/>
        <v>12415.568871596959</v>
      </c>
      <c r="E510" s="11" t="s">
        <v>8221</v>
      </c>
      <c r="F510" s="11">
        <v>312</v>
      </c>
      <c r="G510" s="11">
        <f t="shared" si="15"/>
        <v>86606.7195078816</v>
      </c>
    </row>
    <row r="511" spans="1:7" x14ac:dyDescent="0.3">
      <c r="A511" s="11" t="s">
        <v>8219</v>
      </c>
      <c r="B511" s="11">
        <v>108</v>
      </c>
      <c r="C511">
        <f t="shared" si="14"/>
        <v>7469.3102903612617</v>
      </c>
      <c r="E511" s="11" t="s">
        <v>8221</v>
      </c>
      <c r="F511" s="11">
        <v>1</v>
      </c>
      <c r="G511" s="11">
        <f t="shared" si="15"/>
        <v>279.21754709727031</v>
      </c>
    </row>
    <row r="512" spans="1:7" x14ac:dyDescent="0.3">
      <c r="A512" s="11" t="s">
        <v>8219</v>
      </c>
      <c r="B512" s="11">
        <v>25</v>
      </c>
      <c r="C512">
        <f t="shared" si="14"/>
        <v>28704.888780063779</v>
      </c>
      <c r="E512" s="11" t="s">
        <v>8221</v>
      </c>
      <c r="F512" s="11">
        <v>3</v>
      </c>
      <c r="G512" s="11">
        <f t="shared" si="15"/>
        <v>216.3783314109958</v>
      </c>
    </row>
    <row r="513" spans="1:7" x14ac:dyDescent="0.3">
      <c r="A513" s="11" t="s">
        <v>8219</v>
      </c>
      <c r="B513" s="11">
        <v>549</v>
      </c>
      <c r="C513">
        <f t="shared" si="14"/>
        <v>125723.30891736358</v>
      </c>
      <c r="E513" s="11" t="s">
        <v>8221</v>
      </c>
      <c r="F513" s="11">
        <v>4</v>
      </c>
      <c r="G513" s="11">
        <f t="shared" si="15"/>
        <v>187.95872356785856</v>
      </c>
    </row>
    <row r="514" spans="1:7" x14ac:dyDescent="0.3">
      <c r="A514" s="11" t="s">
        <v>8219</v>
      </c>
      <c r="B514" s="11">
        <v>222</v>
      </c>
      <c r="C514">
        <f t="shared" si="14"/>
        <v>760.37115992648046</v>
      </c>
      <c r="E514" s="11" t="s">
        <v>8221</v>
      </c>
      <c r="F514" s="11">
        <v>10</v>
      </c>
      <c r="G514" s="11">
        <f t="shared" si="15"/>
        <v>59.441076509035</v>
      </c>
    </row>
    <row r="515" spans="1:7" x14ac:dyDescent="0.3">
      <c r="A515" s="11" t="s">
        <v>8219</v>
      </c>
      <c r="B515" s="11">
        <v>183</v>
      </c>
      <c r="C515">
        <f t="shared" ref="C515:C578" si="16">(B515-$J$4)^2</f>
        <v>130.53454665416891</v>
      </c>
      <c r="E515" s="11" t="s">
        <v>8221</v>
      </c>
      <c r="F515" s="11">
        <v>8</v>
      </c>
      <c r="G515" s="11">
        <f t="shared" ref="G515:G578" si="17">(F515-$K$4)^2</f>
        <v>94.280292195309514</v>
      </c>
    </row>
    <row r="516" spans="1:7" x14ac:dyDescent="0.3">
      <c r="A516" s="11" t="s">
        <v>8219</v>
      </c>
      <c r="B516" s="11">
        <v>89</v>
      </c>
      <c r="C516">
        <f t="shared" si="16"/>
        <v>11114.466812100392</v>
      </c>
      <c r="E516" s="11" t="s">
        <v>8221</v>
      </c>
      <c r="F516" s="11">
        <v>3</v>
      </c>
      <c r="G516" s="11">
        <f t="shared" si="17"/>
        <v>216.3783314109958</v>
      </c>
    </row>
    <row r="517" spans="1:7" x14ac:dyDescent="0.3">
      <c r="A517" s="11" t="s">
        <v>8219</v>
      </c>
      <c r="B517" s="11">
        <v>253</v>
      </c>
      <c r="C517">
        <f t="shared" si="16"/>
        <v>3431.0105191942152</v>
      </c>
      <c r="E517" s="11" t="s">
        <v>8221</v>
      </c>
      <c r="F517" s="11">
        <v>1</v>
      </c>
      <c r="G517" s="11">
        <f t="shared" si="17"/>
        <v>279.21754709727031</v>
      </c>
    </row>
    <row r="518" spans="1:7" x14ac:dyDescent="0.3">
      <c r="A518" s="11" t="s">
        <v>8219</v>
      </c>
      <c r="B518" s="11">
        <v>140</v>
      </c>
      <c r="C518">
        <f t="shared" si="16"/>
        <v>2962.099306379569</v>
      </c>
      <c r="E518" s="11" t="s">
        <v>8221</v>
      </c>
      <c r="F518" s="11">
        <v>0</v>
      </c>
      <c r="G518" s="11">
        <f t="shared" si="17"/>
        <v>313.63715494040758</v>
      </c>
    </row>
    <row r="519" spans="1:7" x14ac:dyDescent="0.3">
      <c r="A519" s="11" t="s">
        <v>8219</v>
      </c>
      <c r="B519" s="11">
        <v>103</v>
      </c>
      <c r="C519">
        <f t="shared" si="16"/>
        <v>8358.5620066084011</v>
      </c>
      <c r="E519" s="11" t="s">
        <v>8221</v>
      </c>
      <c r="F519" s="11">
        <v>5</v>
      </c>
      <c r="G519" s="11">
        <f t="shared" si="17"/>
        <v>161.53911572472128</v>
      </c>
    </row>
    <row r="520" spans="1:7" x14ac:dyDescent="0.3">
      <c r="A520" s="11" t="s">
        <v>8219</v>
      </c>
      <c r="B520" s="11">
        <v>138</v>
      </c>
      <c r="C520">
        <f t="shared" si="16"/>
        <v>3183.7999928784247</v>
      </c>
      <c r="E520" s="11" t="s">
        <v>8221</v>
      </c>
      <c r="F520" s="11">
        <v>0</v>
      </c>
      <c r="G520" s="11">
        <f t="shared" si="17"/>
        <v>313.63715494040758</v>
      </c>
    </row>
    <row r="521" spans="1:7" x14ac:dyDescent="0.3">
      <c r="A521" s="11" t="s">
        <v>8219</v>
      </c>
      <c r="B521" s="11">
        <v>191</v>
      </c>
      <c r="C521">
        <f t="shared" si="16"/>
        <v>11.731800658745628</v>
      </c>
      <c r="E521" s="11" t="s">
        <v>8221</v>
      </c>
      <c r="F521" s="11">
        <v>3</v>
      </c>
      <c r="G521" s="11">
        <f t="shared" si="17"/>
        <v>216.3783314109958</v>
      </c>
    </row>
    <row r="522" spans="1:7" x14ac:dyDescent="0.3">
      <c r="A522" s="11" t="s">
        <v>8219</v>
      </c>
      <c r="B522" s="11">
        <v>45</v>
      </c>
      <c r="C522">
        <f t="shared" si="16"/>
        <v>22327.881915075221</v>
      </c>
      <c r="E522" s="11" t="s">
        <v>8221</v>
      </c>
      <c r="F522" s="11">
        <v>7</v>
      </c>
      <c r="G522" s="11">
        <f t="shared" si="17"/>
        <v>114.69990003844677</v>
      </c>
    </row>
    <row r="523" spans="1:7" x14ac:dyDescent="0.3">
      <c r="A523" s="11" t="s">
        <v>8219</v>
      </c>
      <c r="B523" s="11">
        <v>17</v>
      </c>
      <c r="C523">
        <f t="shared" si="16"/>
        <v>31479.691526059203</v>
      </c>
      <c r="E523" s="11" t="s">
        <v>8221</v>
      </c>
      <c r="F523" s="11">
        <v>0</v>
      </c>
      <c r="G523" s="11">
        <f t="shared" si="17"/>
        <v>313.63715494040758</v>
      </c>
    </row>
    <row r="524" spans="1:7" x14ac:dyDescent="0.3">
      <c r="A524" s="11" t="s">
        <v>8219</v>
      </c>
      <c r="B524" s="11">
        <v>31</v>
      </c>
      <c r="C524">
        <f t="shared" si="16"/>
        <v>26707.786720567212</v>
      </c>
      <c r="E524" s="11" t="s">
        <v>8221</v>
      </c>
      <c r="F524" s="11">
        <v>2</v>
      </c>
      <c r="G524" s="11">
        <f t="shared" si="17"/>
        <v>246.79793925413307</v>
      </c>
    </row>
    <row r="525" spans="1:7" x14ac:dyDescent="0.3">
      <c r="A525" s="11" t="s">
        <v>8219</v>
      </c>
      <c r="B525" s="11">
        <v>50</v>
      </c>
      <c r="C525">
        <f t="shared" si="16"/>
        <v>20858.630198828079</v>
      </c>
      <c r="E525" s="11" t="s">
        <v>8221</v>
      </c>
      <c r="F525" s="11">
        <v>23</v>
      </c>
      <c r="G525" s="11">
        <f t="shared" si="17"/>
        <v>27.986174548250663</v>
      </c>
    </row>
    <row r="526" spans="1:7" x14ac:dyDescent="0.3">
      <c r="A526" s="11" t="s">
        <v>8219</v>
      </c>
      <c r="B526" s="11">
        <v>59</v>
      </c>
      <c r="C526">
        <f t="shared" si="16"/>
        <v>18339.977109583229</v>
      </c>
      <c r="E526" s="11" t="s">
        <v>8221</v>
      </c>
      <c r="F526" s="11">
        <v>1</v>
      </c>
      <c r="G526" s="11">
        <f t="shared" si="17"/>
        <v>279.21754709727031</v>
      </c>
    </row>
    <row r="527" spans="1:7" x14ac:dyDescent="0.3">
      <c r="A527" s="11" t="s">
        <v>8219</v>
      </c>
      <c r="B527" s="11">
        <v>81</v>
      </c>
      <c r="C527">
        <f t="shared" si="16"/>
        <v>12865.269558095815</v>
      </c>
      <c r="E527" s="11" t="s">
        <v>8221</v>
      </c>
      <c r="F527" s="11">
        <v>2</v>
      </c>
      <c r="G527" s="11">
        <f t="shared" si="17"/>
        <v>246.79793925413307</v>
      </c>
    </row>
    <row r="528" spans="1:7" x14ac:dyDescent="0.3">
      <c r="A528" s="11" t="s">
        <v>8219</v>
      </c>
      <c r="B528" s="11">
        <v>508</v>
      </c>
      <c r="C528">
        <f t="shared" si="16"/>
        <v>98329.172990590116</v>
      </c>
      <c r="E528" s="11" t="s">
        <v>8221</v>
      </c>
      <c r="F528" s="11">
        <v>3</v>
      </c>
      <c r="G528" s="11">
        <f t="shared" si="17"/>
        <v>216.3783314109958</v>
      </c>
    </row>
    <row r="529" spans="1:7" x14ac:dyDescent="0.3">
      <c r="A529" s="11" t="s">
        <v>8219</v>
      </c>
      <c r="B529" s="11">
        <v>74</v>
      </c>
      <c r="C529">
        <f t="shared" si="16"/>
        <v>14502.221960841811</v>
      </c>
      <c r="E529" s="11" t="s">
        <v>8221</v>
      </c>
      <c r="F529" s="11">
        <v>0</v>
      </c>
      <c r="G529" s="11">
        <f t="shared" si="17"/>
        <v>313.63715494040758</v>
      </c>
    </row>
    <row r="530" spans="1:7" x14ac:dyDescent="0.3">
      <c r="A530" s="11" t="s">
        <v>8219</v>
      </c>
      <c r="B530" s="11">
        <v>141</v>
      </c>
      <c r="C530">
        <f t="shared" si="16"/>
        <v>2854.248963130141</v>
      </c>
      <c r="E530" s="11" t="s">
        <v>8221</v>
      </c>
      <c r="F530" s="11">
        <v>13</v>
      </c>
      <c r="G530" s="11">
        <f t="shared" si="17"/>
        <v>22.182252979623232</v>
      </c>
    </row>
    <row r="531" spans="1:7" x14ac:dyDescent="0.3">
      <c r="A531" s="11" t="s">
        <v>8219</v>
      </c>
      <c r="B531" s="11">
        <v>711</v>
      </c>
      <c r="C531">
        <f t="shared" si="16"/>
        <v>266849.55331095628</v>
      </c>
      <c r="E531" s="11" t="s">
        <v>8221</v>
      </c>
      <c r="F531" s="11">
        <v>1</v>
      </c>
      <c r="G531" s="11">
        <f t="shared" si="17"/>
        <v>279.21754709727031</v>
      </c>
    </row>
    <row r="532" spans="1:7" x14ac:dyDescent="0.3">
      <c r="A532" s="11" t="s">
        <v>8219</v>
      </c>
      <c r="B532" s="11">
        <v>141</v>
      </c>
      <c r="C532">
        <f t="shared" si="16"/>
        <v>2854.248963130141</v>
      </c>
      <c r="E532" s="11" t="s">
        <v>8221</v>
      </c>
      <c r="F532" s="11">
        <v>1</v>
      </c>
      <c r="G532" s="11">
        <f t="shared" si="17"/>
        <v>279.21754709727031</v>
      </c>
    </row>
    <row r="533" spans="1:7" x14ac:dyDescent="0.3">
      <c r="A533" s="11" t="s">
        <v>8219</v>
      </c>
      <c r="B533" s="11">
        <v>109</v>
      </c>
      <c r="C533">
        <f t="shared" si="16"/>
        <v>7297.4599471118345</v>
      </c>
      <c r="E533" s="11" t="s">
        <v>8221</v>
      </c>
      <c r="F533" s="11">
        <v>1</v>
      </c>
      <c r="G533" s="11">
        <f t="shared" si="17"/>
        <v>279.21754709727031</v>
      </c>
    </row>
    <row r="534" spans="1:7" x14ac:dyDescent="0.3">
      <c r="A534" s="11" t="s">
        <v>8219</v>
      </c>
      <c r="B534" s="11">
        <v>361</v>
      </c>
      <c r="C534">
        <f t="shared" si="16"/>
        <v>27747.173448256002</v>
      </c>
      <c r="E534" s="11" t="s">
        <v>8221</v>
      </c>
      <c r="F534" s="11">
        <v>6</v>
      </c>
      <c r="G534" s="11">
        <f t="shared" si="17"/>
        <v>137.11950788158404</v>
      </c>
    </row>
    <row r="535" spans="1:7" x14ac:dyDescent="0.3">
      <c r="A535" s="11" t="s">
        <v>8219</v>
      </c>
      <c r="B535" s="11">
        <v>176</v>
      </c>
      <c r="C535">
        <f t="shared" si="16"/>
        <v>339.48694940016424</v>
      </c>
      <c r="E535" s="11" t="s">
        <v>8221</v>
      </c>
      <c r="F535" s="11">
        <v>39</v>
      </c>
      <c r="G535" s="11">
        <f t="shared" si="17"/>
        <v>453.27244905805458</v>
      </c>
    </row>
    <row r="536" spans="1:7" x14ac:dyDescent="0.3">
      <c r="A536" s="11" t="s">
        <v>8219</v>
      </c>
      <c r="B536" s="11">
        <v>670</v>
      </c>
      <c r="C536">
        <f t="shared" si="16"/>
        <v>226171.4173841828</v>
      </c>
      <c r="E536" s="11" t="s">
        <v>8221</v>
      </c>
      <c r="F536" s="11">
        <v>4</v>
      </c>
      <c r="G536" s="11">
        <f t="shared" si="17"/>
        <v>187.95872356785856</v>
      </c>
    </row>
    <row r="537" spans="1:7" x14ac:dyDescent="0.3">
      <c r="A537" s="11" t="s">
        <v>8219</v>
      </c>
      <c r="B537" s="11">
        <v>96</v>
      </c>
      <c r="C537">
        <f t="shared" si="16"/>
        <v>9687.5144093543968</v>
      </c>
      <c r="E537" s="11" t="s">
        <v>8221</v>
      </c>
      <c r="F537" s="11">
        <v>1</v>
      </c>
      <c r="G537" s="11">
        <f t="shared" si="17"/>
        <v>279.21754709727031</v>
      </c>
    </row>
    <row r="538" spans="1:7" x14ac:dyDescent="0.3">
      <c r="A538" s="11" t="s">
        <v>8219</v>
      </c>
      <c r="B538" s="11">
        <v>74</v>
      </c>
      <c r="C538">
        <f t="shared" si="16"/>
        <v>14502.221960841811</v>
      </c>
      <c r="E538" s="11" t="s">
        <v>8221</v>
      </c>
      <c r="F538" s="11">
        <v>0</v>
      </c>
      <c r="G538" s="11">
        <f t="shared" si="17"/>
        <v>313.63715494040758</v>
      </c>
    </row>
    <row r="539" spans="1:7" x14ac:dyDescent="0.3">
      <c r="A539" s="11" t="s">
        <v>8219</v>
      </c>
      <c r="B539" s="11">
        <v>52</v>
      </c>
      <c r="C539">
        <f t="shared" si="16"/>
        <v>20284.929512329225</v>
      </c>
      <c r="E539" s="11" t="s">
        <v>8221</v>
      </c>
      <c r="F539" s="11">
        <v>0</v>
      </c>
      <c r="G539" s="11">
        <f t="shared" si="17"/>
        <v>313.63715494040758</v>
      </c>
    </row>
    <row r="540" spans="1:7" x14ac:dyDescent="0.3">
      <c r="A540" s="11" t="s">
        <v>8219</v>
      </c>
      <c r="B540" s="11">
        <v>105</v>
      </c>
      <c r="C540">
        <f t="shared" si="16"/>
        <v>7996.8613201095459</v>
      </c>
      <c r="E540" s="11" t="s">
        <v>8221</v>
      </c>
      <c r="F540" s="11">
        <v>0</v>
      </c>
      <c r="G540" s="11">
        <f t="shared" si="17"/>
        <v>313.63715494040758</v>
      </c>
    </row>
    <row r="541" spans="1:7" x14ac:dyDescent="0.3">
      <c r="A541" s="11" t="s">
        <v>8219</v>
      </c>
      <c r="B541" s="11">
        <v>41</v>
      </c>
      <c r="C541">
        <f t="shared" si="16"/>
        <v>23539.283288072933</v>
      </c>
      <c r="E541" s="11" t="s">
        <v>8221</v>
      </c>
      <c r="F541" s="11">
        <v>8</v>
      </c>
      <c r="G541" s="11">
        <f t="shared" si="17"/>
        <v>94.280292195309514</v>
      </c>
    </row>
    <row r="542" spans="1:7" x14ac:dyDescent="0.3">
      <c r="A542" s="11" t="s">
        <v>8219</v>
      </c>
      <c r="B542" s="11">
        <v>34</v>
      </c>
      <c r="C542">
        <f t="shared" si="16"/>
        <v>25736.235690818929</v>
      </c>
      <c r="E542" s="11" t="s">
        <v>8221</v>
      </c>
      <c r="F542" s="11">
        <v>0</v>
      </c>
      <c r="G542" s="11">
        <f t="shared" si="17"/>
        <v>313.63715494040758</v>
      </c>
    </row>
    <row r="543" spans="1:7" x14ac:dyDescent="0.3">
      <c r="A543" s="11" t="s">
        <v>8219</v>
      </c>
      <c r="B543" s="11">
        <v>66</v>
      </c>
      <c r="C543">
        <f t="shared" si="16"/>
        <v>16493.024706837234</v>
      </c>
      <c r="E543" s="11" t="s">
        <v>8221</v>
      </c>
      <c r="F543" s="11">
        <v>1</v>
      </c>
      <c r="G543" s="11">
        <f t="shared" si="17"/>
        <v>279.21754709727031</v>
      </c>
    </row>
    <row r="544" spans="1:7" x14ac:dyDescent="0.3">
      <c r="A544" s="11" t="s">
        <v>8219</v>
      </c>
      <c r="B544" s="11">
        <v>50</v>
      </c>
      <c r="C544">
        <f t="shared" si="16"/>
        <v>20858.630198828079</v>
      </c>
      <c r="E544" s="11" t="s">
        <v>8221</v>
      </c>
      <c r="F544" s="11">
        <v>12</v>
      </c>
      <c r="G544" s="11">
        <f t="shared" si="17"/>
        <v>32.601860822760486</v>
      </c>
    </row>
    <row r="545" spans="1:7" x14ac:dyDescent="0.3">
      <c r="A545" s="11" t="s">
        <v>8219</v>
      </c>
      <c r="B545" s="11">
        <v>159</v>
      </c>
      <c r="C545">
        <f t="shared" si="16"/>
        <v>1254.9427846404387</v>
      </c>
      <c r="E545" s="11" t="s">
        <v>8221</v>
      </c>
      <c r="F545" s="11">
        <v>0</v>
      </c>
      <c r="G545" s="11">
        <f t="shared" si="17"/>
        <v>313.63715494040758</v>
      </c>
    </row>
    <row r="546" spans="1:7" x14ac:dyDescent="0.3">
      <c r="A546" s="11" t="s">
        <v>8219</v>
      </c>
      <c r="B546" s="11">
        <v>182</v>
      </c>
      <c r="C546">
        <f t="shared" si="16"/>
        <v>154.38488990359681</v>
      </c>
      <c r="E546" s="11" t="s">
        <v>8221</v>
      </c>
      <c r="F546" s="11">
        <v>3</v>
      </c>
      <c r="G546" s="11">
        <f t="shared" si="17"/>
        <v>216.3783314109958</v>
      </c>
    </row>
    <row r="547" spans="1:7" x14ac:dyDescent="0.3">
      <c r="A547" s="11" t="s">
        <v>8219</v>
      </c>
      <c r="B547" s="11">
        <v>206</v>
      </c>
      <c r="C547">
        <f t="shared" si="16"/>
        <v>133.97665191732702</v>
      </c>
      <c r="E547" s="11" t="s">
        <v>8221</v>
      </c>
      <c r="F547" s="11">
        <v>2</v>
      </c>
      <c r="G547" s="11">
        <f t="shared" si="17"/>
        <v>246.79793925413307</v>
      </c>
    </row>
    <row r="548" spans="1:7" x14ac:dyDescent="0.3">
      <c r="A548" s="11" t="s">
        <v>8219</v>
      </c>
      <c r="B548" s="11">
        <v>169</v>
      </c>
      <c r="C548">
        <f t="shared" si="16"/>
        <v>646.43935214615965</v>
      </c>
      <c r="E548" s="11" t="s">
        <v>8221</v>
      </c>
      <c r="F548" s="11">
        <v>6</v>
      </c>
      <c r="G548" s="11">
        <f t="shared" si="17"/>
        <v>137.11950788158404</v>
      </c>
    </row>
    <row r="549" spans="1:7" x14ac:dyDescent="0.3">
      <c r="A549" s="11" t="s">
        <v>8219</v>
      </c>
      <c r="B549" s="11">
        <v>31</v>
      </c>
      <c r="C549">
        <f t="shared" si="16"/>
        <v>26707.786720567212</v>
      </c>
      <c r="E549" s="11" t="s">
        <v>8221</v>
      </c>
      <c r="F549" s="11">
        <v>0</v>
      </c>
      <c r="G549" s="11">
        <f t="shared" si="17"/>
        <v>313.63715494040758</v>
      </c>
    </row>
    <row r="550" spans="1:7" x14ac:dyDescent="0.3">
      <c r="A550" s="11" t="s">
        <v>8219</v>
      </c>
      <c r="B550" s="11">
        <v>28</v>
      </c>
      <c r="C550">
        <f t="shared" si="16"/>
        <v>27697.337750315495</v>
      </c>
      <c r="E550" s="11" t="s">
        <v>8221</v>
      </c>
      <c r="F550" s="11">
        <v>15</v>
      </c>
      <c r="G550" s="11">
        <f t="shared" si="17"/>
        <v>7.3430372933487176</v>
      </c>
    </row>
    <row r="551" spans="1:7" x14ac:dyDescent="0.3">
      <c r="A551" s="11" t="s">
        <v>8219</v>
      </c>
      <c r="B551" s="11">
        <v>54</v>
      </c>
      <c r="C551">
        <f t="shared" si="16"/>
        <v>19719.228825830371</v>
      </c>
      <c r="E551" s="11" t="s">
        <v>8221</v>
      </c>
      <c r="F551" s="11">
        <v>1</v>
      </c>
      <c r="G551" s="11">
        <f t="shared" si="17"/>
        <v>279.21754709727031</v>
      </c>
    </row>
    <row r="552" spans="1:7" x14ac:dyDescent="0.3">
      <c r="A552" s="11" t="s">
        <v>8219</v>
      </c>
      <c r="B552" s="11">
        <v>467</v>
      </c>
      <c r="C552">
        <f t="shared" si="16"/>
        <v>74297.037063816664</v>
      </c>
      <c r="E552" s="11" t="s">
        <v>8221</v>
      </c>
      <c r="F552" s="11">
        <v>3</v>
      </c>
      <c r="G552" s="11">
        <f t="shared" si="17"/>
        <v>216.3783314109958</v>
      </c>
    </row>
    <row r="553" spans="1:7" x14ac:dyDescent="0.3">
      <c r="A553" s="11" t="s">
        <v>8219</v>
      </c>
      <c r="B553" s="11">
        <v>389</v>
      </c>
      <c r="C553">
        <f t="shared" si="16"/>
        <v>37859.363837272023</v>
      </c>
      <c r="E553" s="11" t="s">
        <v>8221</v>
      </c>
      <c r="F553" s="11">
        <v>8</v>
      </c>
      <c r="G553" s="11">
        <f t="shared" si="17"/>
        <v>94.280292195309514</v>
      </c>
    </row>
    <row r="554" spans="1:7" x14ac:dyDescent="0.3">
      <c r="A554" s="11" t="s">
        <v>8219</v>
      </c>
      <c r="B554" s="11">
        <v>68</v>
      </c>
      <c r="C554">
        <f t="shared" si="16"/>
        <v>15983.324020338378</v>
      </c>
      <c r="E554" s="11" t="s">
        <v>8221</v>
      </c>
      <c r="F554" s="11">
        <v>0</v>
      </c>
      <c r="G554" s="11">
        <f t="shared" si="17"/>
        <v>313.63715494040758</v>
      </c>
    </row>
    <row r="555" spans="1:7" x14ac:dyDescent="0.3">
      <c r="A555" s="11" t="s">
        <v>8219</v>
      </c>
      <c r="B555" s="11">
        <v>413</v>
      </c>
      <c r="C555">
        <f t="shared" si="16"/>
        <v>47774.955599285749</v>
      </c>
      <c r="E555" s="11" t="s">
        <v>8221</v>
      </c>
      <c r="F555" s="11">
        <v>3</v>
      </c>
      <c r="G555" s="11">
        <f t="shared" si="17"/>
        <v>216.3783314109958</v>
      </c>
    </row>
    <row r="556" spans="1:7" x14ac:dyDescent="0.3">
      <c r="A556" s="11" t="s">
        <v>8219</v>
      </c>
      <c r="B556" s="11">
        <v>190</v>
      </c>
      <c r="C556">
        <f t="shared" si="16"/>
        <v>19.582143908173535</v>
      </c>
      <c r="E556" s="11" t="s">
        <v>8221</v>
      </c>
      <c r="F556" s="11">
        <v>3</v>
      </c>
      <c r="G556" s="11">
        <f t="shared" si="17"/>
        <v>216.3783314109958</v>
      </c>
    </row>
    <row r="557" spans="1:7" x14ac:dyDescent="0.3">
      <c r="A557" s="11" t="s">
        <v>8219</v>
      </c>
      <c r="B557" s="11">
        <v>189</v>
      </c>
      <c r="C557">
        <f t="shared" si="16"/>
        <v>29.432487157601443</v>
      </c>
      <c r="E557" s="11" t="s">
        <v>8221</v>
      </c>
      <c r="F557" s="11">
        <v>0</v>
      </c>
      <c r="G557" s="11">
        <f t="shared" si="17"/>
        <v>313.63715494040758</v>
      </c>
    </row>
    <row r="558" spans="1:7" x14ac:dyDescent="0.3">
      <c r="A558" s="11" t="s">
        <v>8219</v>
      </c>
      <c r="B558" s="11">
        <v>130</v>
      </c>
      <c r="C558">
        <f t="shared" si="16"/>
        <v>4150.6027388738485</v>
      </c>
      <c r="E558" s="11" t="s">
        <v>8221</v>
      </c>
      <c r="F558" s="11">
        <v>19</v>
      </c>
      <c r="G558" s="11">
        <f t="shared" si="17"/>
        <v>1.6646059207996897</v>
      </c>
    </row>
    <row r="559" spans="1:7" x14ac:dyDescent="0.3">
      <c r="A559" s="11" t="s">
        <v>8219</v>
      </c>
      <c r="B559" s="11">
        <v>74</v>
      </c>
      <c r="C559">
        <f t="shared" si="16"/>
        <v>14502.221960841811</v>
      </c>
      <c r="E559" s="11" t="s">
        <v>8221</v>
      </c>
      <c r="F559" s="11">
        <v>0</v>
      </c>
      <c r="G559" s="11">
        <f t="shared" si="17"/>
        <v>313.63715494040758</v>
      </c>
    </row>
    <row r="560" spans="1:7" x14ac:dyDescent="0.3">
      <c r="A560" s="11" t="s">
        <v>8219</v>
      </c>
      <c r="B560" s="11">
        <v>274</v>
      </c>
      <c r="C560">
        <f t="shared" si="16"/>
        <v>6332.1533109562297</v>
      </c>
      <c r="E560" s="11" t="s">
        <v>8221</v>
      </c>
      <c r="F560" s="11">
        <v>2</v>
      </c>
      <c r="G560" s="11">
        <f t="shared" si="17"/>
        <v>246.79793925413307</v>
      </c>
    </row>
    <row r="561" spans="1:7" x14ac:dyDescent="0.3">
      <c r="A561" s="11" t="s">
        <v>8219</v>
      </c>
      <c r="B561" s="11">
        <v>22</v>
      </c>
      <c r="C561">
        <f t="shared" si="16"/>
        <v>29730.439809812062</v>
      </c>
      <c r="E561" s="11" t="s">
        <v>8221</v>
      </c>
      <c r="F561" s="11">
        <v>0</v>
      </c>
      <c r="G561" s="11">
        <f t="shared" si="17"/>
        <v>313.63715494040758</v>
      </c>
    </row>
    <row r="562" spans="1:7" x14ac:dyDescent="0.3">
      <c r="A562" s="11" t="s">
        <v>8219</v>
      </c>
      <c r="B562" s="11">
        <v>31</v>
      </c>
      <c r="C562">
        <f t="shared" si="16"/>
        <v>26707.786720567212</v>
      </c>
      <c r="E562" s="11" t="s">
        <v>8221</v>
      </c>
      <c r="F562" s="11">
        <v>0</v>
      </c>
      <c r="G562" s="11">
        <f t="shared" si="17"/>
        <v>313.63715494040758</v>
      </c>
    </row>
    <row r="563" spans="1:7" x14ac:dyDescent="0.3">
      <c r="A563" s="11" t="s">
        <v>8219</v>
      </c>
      <c r="B563" s="11">
        <v>63</v>
      </c>
      <c r="C563">
        <f t="shared" si="16"/>
        <v>17272.575736585517</v>
      </c>
      <c r="E563" s="11" t="s">
        <v>8221</v>
      </c>
      <c r="F563" s="11">
        <v>25</v>
      </c>
      <c r="G563" s="11">
        <f t="shared" si="17"/>
        <v>53.146958861976145</v>
      </c>
    </row>
    <row r="564" spans="1:7" x14ac:dyDescent="0.3">
      <c r="A564" s="11" t="s">
        <v>8219</v>
      </c>
      <c r="B564" s="11">
        <v>20</v>
      </c>
      <c r="C564">
        <f t="shared" si="16"/>
        <v>30424.140496310916</v>
      </c>
      <c r="E564" s="11" t="s">
        <v>8221</v>
      </c>
      <c r="F564" s="11">
        <v>8</v>
      </c>
      <c r="G564" s="11">
        <f t="shared" si="17"/>
        <v>94.280292195309514</v>
      </c>
    </row>
    <row r="565" spans="1:7" x14ac:dyDescent="0.3">
      <c r="A565" s="11" t="s">
        <v>8219</v>
      </c>
      <c r="B565" s="11">
        <v>25</v>
      </c>
      <c r="C565">
        <f t="shared" si="16"/>
        <v>28704.888780063779</v>
      </c>
      <c r="E565" s="11" t="s">
        <v>8221</v>
      </c>
      <c r="F565" s="11">
        <v>16</v>
      </c>
      <c r="G565" s="11">
        <f t="shared" si="17"/>
        <v>2.9234294502114606</v>
      </c>
    </row>
    <row r="566" spans="1:7" x14ac:dyDescent="0.3">
      <c r="A566" s="11" t="s">
        <v>8219</v>
      </c>
      <c r="B566" s="11">
        <v>61</v>
      </c>
      <c r="C566">
        <f t="shared" si="16"/>
        <v>17802.276423084375</v>
      </c>
      <c r="E566" s="11" t="s">
        <v>8221</v>
      </c>
      <c r="F566" s="11">
        <v>3</v>
      </c>
      <c r="G566" s="11">
        <f t="shared" si="17"/>
        <v>216.3783314109958</v>
      </c>
    </row>
    <row r="567" spans="1:7" x14ac:dyDescent="0.3">
      <c r="A567" s="11" t="s">
        <v>8219</v>
      </c>
      <c r="B567" s="11">
        <v>52</v>
      </c>
      <c r="C567">
        <f t="shared" si="16"/>
        <v>20284.929512329225</v>
      </c>
      <c r="E567" s="11" t="s">
        <v>8221</v>
      </c>
      <c r="F567" s="11">
        <v>3</v>
      </c>
      <c r="G567" s="11">
        <f t="shared" si="17"/>
        <v>216.3783314109958</v>
      </c>
    </row>
    <row r="568" spans="1:7" x14ac:dyDescent="0.3">
      <c r="A568" s="11" t="s">
        <v>8219</v>
      </c>
      <c r="B568" s="11">
        <v>86</v>
      </c>
      <c r="C568">
        <f t="shared" si="16"/>
        <v>11756.017841848676</v>
      </c>
      <c r="E568" s="11" t="s">
        <v>8221</v>
      </c>
      <c r="F568" s="11">
        <v>2</v>
      </c>
      <c r="G568" s="11">
        <f t="shared" si="17"/>
        <v>246.79793925413307</v>
      </c>
    </row>
    <row r="569" spans="1:7" x14ac:dyDescent="0.3">
      <c r="A569" s="11" t="s">
        <v>8219</v>
      </c>
      <c r="B569" s="11">
        <v>42</v>
      </c>
      <c r="C569">
        <f t="shared" si="16"/>
        <v>23233.432944823504</v>
      </c>
      <c r="E569" s="11" t="s">
        <v>8221</v>
      </c>
      <c r="F569" s="11">
        <v>1</v>
      </c>
      <c r="G569" s="11">
        <f t="shared" si="17"/>
        <v>279.21754709727031</v>
      </c>
    </row>
    <row r="570" spans="1:7" x14ac:dyDescent="0.3">
      <c r="A570" s="11" t="s">
        <v>8219</v>
      </c>
      <c r="B570" s="11">
        <v>52</v>
      </c>
      <c r="C570">
        <f t="shared" si="16"/>
        <v>20284.929512329225</v>
      </c>
      <c r="E570" s="11" t="s">
        <v>8221</v>
      </c>
      <c r="F570" s="11">
        <v>0</v>
      </c>
      <c r="G570" s="11">
        <f t="shared" si="17"/>
        <v>313.63715494040758</v>
      </c>
    </row>
    <row r="571" spans="1:7" x14ac:dyDescent="0.3">
      <c r="A571" s="11" t="s">
        <v>8219</v>
      </c>
      <c r="B571" s="11">
        <v>120</v>
      </c>
      <c r="C571">
        <f t="shared" si="16"/>
        <v>5539.1061713681274</v>
      </c>
      <c r="E571" s="11" t="s">
        <v>8221</v>
      </c>
      <c r="F571" s="11">
        <v>1</v>
      </c>
      <c r="G571" s="11">
        <f t="shared" si="17"/>
        <v>279.21754709727031</v>
      </c>
    </row>
    <row r="572" spans="1:7" x14ac:dyDescent="0.3">
      <c r="A572" s="11" t="s">
        <v>8219</v>
      </c>
      <c r="B572" s="11">
        <v>22</v>
      </c>
      <c r="C572">
        <f t="shared" si="16"/>
        <v>29730.439809812062</v>
      </c>
      <c r="E572" s="11" t="s">
        <v>8221</v>
      </c>
      <c r="F572" s="11">
        <v>19</v>
      </c>
      <c r="G572" s="11">
        <f t="shared" si="17"/>
        <v>1.6646059207996897</v>
      </c>
    </row>
    <row r="573" spans="1:7" x14ac:dyDescent="0.3">
      <c r="A573" s="11" t="s">
        <v>8219</v>
      </c>
      <c r="B573" s="11">
        <v>64</v>
      </c>
      <c r="C573">
        <f t="shared" si="16"/>
        <v>17010.725393336092</v>
      </c>
      <c r="E573" s="11" t="s">
        <v>8221</v>
      </c>
      <c r="F573" s="11">
        <v>9</v>
      </c>
      <c r="G573" s="11">
        <f t="shared" si="17"/>
        <v>75.860684352172257</v>
      </c>
    </row>
    <row r="574" spans="1:7" x14ac:dyDescent="0.3">
      <c r="A574" s="11" t="s">
        <v>8219</v>
      </c>
      <c r="B574" s="11">
        <v>23</v>
      </c>
      <c r="C574">
        <f t="shared" si="16"/>
        <v>29386.589466562633</v>
      </c>
      <c r="E574" s="11" t="s">
        <v>8221</v>
      </c>
      <c r="F574" s="11">
        <v>1</v>
      </c>
      <c r="G574" s="11">
        <f t="shared" si="17"/>
        <v>279.21754709727031</v>
      </c>
    </row>
    <row r="575" spans="1:7" x14ac:dyDescent="0.3">
      <c r="A575" s="11" t="s">
        <v>8219</v>
      </c>
      <c r="B575" s="11">
        <v>238</v>
      </c>
      <c r="C575">
        <f t="shared" si="16"/>
        <v>1898.7656679356339</v>
      </c>
      <c r="E575" s="11" t="s">
        <v>8221</v>
      </c>
      <c r="F575" s="11">
        <v>0</v>
      </c>
      <c r="G575" s="11">
        <f t="shared" si="17"/>
        <v>313.63715494040758</v>
      </c>
    </row>
    <row r="576" spans="1:7" x14ac:dyDescent="0.3">
      <c r="A576" s="11" t="s">
        <v>8219</v>
      </c>
      <c r="B576" s="11">
        <v>33</v>
      </c>
      <c r="C576">
        <f t="shared" si="16"/>
        <v>26058.086034068354</v>
      </c>
      <c r="E576" s="11" t="s">
        <v>8221</v>
      </c>
      <c r="F576" s="11">
        <v>1</v>
      </c>
      <c r="G576" s="11">
        <f t="shared" si="17"/>
        <v>279.21754709727031</v>
      </c>
    </row>
    <row r="577" spans="1:7" x14ac:dyDescent="0.3">
      <c r="A577" s="11" t="s">
        <v>8219</v>
      </c>
      <c r="B577" s="11">
        <v>32</v>
      </c>
      <c r="C577">
        <f t="shared" si="16"/>
        <v>26381.936377317783</v>
      </c>
      <c r="E577" s="11" t="s">
        <v>8221</v>
      </c>
      <c r="F577" s="11">
        <v>5</v>
      </c>
      <c r="G577" s="11">
        <f t="shared" si="17"/>
        <v>161.53911572472128</v>
      </c>
    </row>
    <row r="578" spans="1:7" x14ac:dyDescent="0.3">
      <c r="A578" s="11" t="s">
        <v>8219</v>
      </c>
      <c r="B578" s="11">
        <v>24</v>
      </c>
      <c r="C578">
        <f t="shared" si="16"/>
        <v>29044.739123313208</v>
      </c>
      <c r="E578" s="11" t="s">
        <v>8221</v>
      </c>
      <c r="F578" s="11">
        <v>85</v>
      </c>
      <c r="G578" s="11">
        <f t="shared" si="17"/>
        <v>4527.9704882737396</v>
      </c>
    </row>
    <row r="579" spans="1:7" x14ac:dyDescent="0.3">
      <c r="A579" s="11" t="s">
        <v>8219</v>
      </c>
      <c r="B579" s="11">
        <v>29</v>
      </c>
      <c r="C579">
        <f t="shared" ref="C579:C642" si="18">(B579-$J$4)^2</f>
        <v>27365.487407066066</v>
      </c>
      <c r="E579" s="11" t="s">
        <v>8221</v>
      </c>
      <c r="F579" s="11">
        <v>3</v>
      </c>
      <c r="G579" s="11">
        <f t="shared" ref="G579:G642" si="19">(F579-$K$4)^2</f>
        <v>216.3783314109958</v>
      </c>
    </row>
    <row r="580" spans="1:7" x14ac:dyDescent="0.3">
      <c r="A580" s="11" t="s">
        <v>8219</v>
      </c>
      <c r="B580" s="11">
        <v>50</v>
      </c>
      <c r="C580">
        <f t="shared" si="18"/>
        <v>20858.630198828079</v>
      </c>
      <c r="E580" s="11" t="s">
        <v>8221</v>
      </c>
      <c r="F580" s="11">
        <v>4</v>
      </c>
      <c r="G580" s="11">
        <f t="shared" si="19"/>
        <v>187.95872356785856</v>
      </c>
    </row>
    <row r="581" spans="1:7" x14ac:dyDescent="0.3">
      <c r="A581" s="11" t="s">
        <v>8219</v>
      </c>
      <c r="B581" s="11">
        <v>108</v>
      </c>
      <c r="C581">
        <f t="shared" si="18"/>
        <v>7469.3102903612617</v>
      </c>
      <c r="E581" s="11" t="s">
        <v>8221</v>
      </c>
      <c r="F581" s="11">
        <v>3</v>
      </c>
      <c r="G581" s="11">
        <f t="shared" si="19"/>
        <v>216.3783314109958</v>
      </c>
    </row>
    <row r="582" spans="1:7" x14ac:dyDescent="0.3">
      <c r="A582" s="11" t="s">
        <v>8219</v>
      </c>
      <c r="B582" s="11">
        <v>139</v>
      </c>
      <c r="C582">
        <f t="shared" si="18"/>
        <v>3071.9496496289967</v>
      </c>
      <c r="E582" s="11" t="s">
        <v>8221</v>
      </c>
      <c r="F582" s="11">
        <v>5</v>
      </c>
      <c r="G582" s="11">
        <f t="shared" si="19"/>
        <v>161.53911572472128</v>
      </c>
    </row>
    <row r="583" spans="1:7" x14ac:dyDescent="0.3">
      <c r="A583" s="11" t="s">
        <v>8219</v>
      </c>
      <c r="B583" s="11">
        <v>7</v>
      </c>
      <c r="C583">
        <f t="shared" si="18"/>
        <v>35128.194958553482</v>
      </c>
      <c r="E583" s="11" t="s">
        <v>8221</v>
      </c>
      <c r="F583" s="11">
        <v>17</v>
      </c>
      <c r="G583" s="11">
        <f t="shared" si="19"/>
        <v>0.50382160707420365</v>
      </c>
    </row>
    <row r="584" spans="1:7" x14ac:dyDescent="0.3">
      <c r="A584" s="11" t="s">
        <v>8219</v>
      </c>
      <c r="B584" s="11">
        <v>149</v>
      </c>
      <c r="C584">
        <f t="shared" si="18"/>
        <v>2063.4462171347177</v>
      </c>
      <c r="E584" s="11" t="s">
        <v>8221</v>
      </c>
      <c r="F584" s="11">
        <v>3</v>
      </c>
      <c r="G584" s="11">
        <f t="shared" si="19"/>
        <v>216.3783314109958</v>
      </c>
    </row>
    <row r="585" spans="1:7" x14ac:dyDescent="0.3">
      <c r="A585" s="11" t="s">
        <v>8219</v>
      </c>
      <c r="B585" s="11">
        <v>31</v>
      </c>
      <c r="C585">
        <f t="shared" si="18"/>
        <v>26707.786720567212</v>
      </c>
      <c r="E585" s="11" t="s">
        <v>8221</v>
      </c>
      <c r="F585" s="11">
        <v>2</v>
      </c>
      <c r="G585" s="11">
        <f t="shared" si="19"/>
        <v>246.79793925413307</v>
      </c>
    </row>
    <row r="586" spans="1:7" x14ac:dyDescent="0.3">
      <c r="A586" s="11" t="s">
        <v>8219</v>
      </c>
      <c r="B586" s="11">
        <v>26</v>
      </c>
      <c r="C586">
        <f t="shared" si="18"/>
        <v>28367.03843681435</v>
      </c>
      <c r="E586" s="11" t="s">
        <v>8221</v>
      </c>
      <c r="F586" s="11">
        <v>6</v>
      </c>
      <c r="G586" s="11">
        <f t="shared" si="19"/>
        <v>137.11950788158404</v>
      </c>
    </row>
    <row r="587" spans="1:7" x14ac:dyDescent="0.3">
      <c r="A587" s="11" t="s">
        <v>8219</v>
      </c>
      <c r="B587" s="11">
        <v>172</v>
      </c>
      <c r="C587">
        <f t="shared" si="18"/>
        <v>502.88832239787587</v>
      </c>
      <c r="E587" s="11" t="s">
        <v>8221</v>
      </c>
      <c r="F587" s="11">
        <v>0</v>
      </c>
      <c r="G587" s="11">
        <f t="shared" si="19"/>
        <v>313.63715494040758</v>
      </c>
    </row>
    <row r="588" spans="1:7" x14ac:dyDescent="0.3">
      <c r="A588" s="11" t="s">
        <v>8219</v>
      </c>
      <c r="B588" s="11">
        <v>78</v>
      </c>
      <c r="C588">
        <f t="shared" si="18"/>
        <v>13554.820587844099</v>
      </c>
      <c r="E588" s="11" t="s">
        <v>8221</v>
      </c>
      <c r="F588" s="11">
        <v>1</v>
      </c>
      <c r="G588" s="11">
        <f t="shared" si="19"/>
        <v>279.21754709727031</v>
      </c>
    </row>
    <row r="589" spans="1:7" x14ac:dyDescent="0.3">
      <c r="A589" s="11" t="s">
        <v>8219</v>
      </c>
      <c r="B589" s="11">
        <v>120</v>
      </c>
      <c r="C589">
        <f t="shared" si="18"/>
        <v>5539.1061713681274</v>
      </c>
      <c r="E589" s="11" t="s">
        <v>8221</v>
      </c>
      <c r="F589" s="11">
        <v>3</v>
      </c>
      <c r="G589" s="11">
        <f t="shared" si="19"/>
        <v>216.3783314109958</v>
      </c>
    </row>
    <row r="590" spans="1:7" x14ac:dyDescent="0.3">
      <c r="A590" s="11" t="s">
        <v>8219</v>
      </c>
      <c r="B590" s="11">
        <v>227</v>
      </c>
      <c r="C590">
        <f t="shared" si="18"/>
        <v>1061.119443679341</v>
      </c>
      <c r="E590" s="11" t="s">
        <v>8221</v>
      </c>
      <c r="F590" s="11">
        <v>13</v>
      </c>
      <c r="G590" s="11">
        <f t="shared" si="19"/>
        <v>22.182252979623232</v>
      </c>
    </row>
    <row r="591" spans="1:7" x14ac:dyDescent="0.3">
      <c r="A591" s="11" t="s">
        <v>8219</v>
      </c>
      <c r="B591" s="11">
        <v>42</v>
      </c>
      <c r="C591">
        <f t="shared" si="18"/>
        <v>23233.432944823504</v>
      </c>
      <c r="E591" s="11" t="s">
        <v>8221</v>
      </c>
      <c r="F591" s="11">
        <v>1</v>
      </c>
      <c r="G591" s="11">
        <f t="shared" si="19"/>
        <v>279.21754709727031</v>
      </c>
    </row>
    <row r="592" spans="1:7" x14ac:dyDescent="0.3">
      <c r="A592" s="11" t="s">
        <v>8219</v>
      </c>
      <c r="B592" s="11">
        <v>64</v>
      </c>
      <c r="C592">
        <f t="shared" si="18"/>
        <v>17010.725393336092</v>
      </c>
      <c r="E592" s="11" t="s">
        <v>8221</v>
      </c>
      <c r="F592" s="11">
        <v>1</v>
      </c>
      <c r="G592" s="11">
        <f t="shared" si="19"/>
        <v>279.21754709727031</v>
      </c>
    </row>
    <row r="593" spans="1:7" x14ac:dyDescent="0.3">
      <c r="A593" s="11" t="s">
        <v>8219</v>
      </c>
      <c r="B593" s="11">
        <v>121</v>
      </c>
      <c r="C593">
        <f t="shared" si="18"/>
        <v>5391.2558281186994</v>
      </c>
      <c r="E593" s="11" t="s">
        <v>8221</v>
      </c>
      <c r="F593" s="11">
        <v>9</v>
      </c>
      <c r="G593" s="11">
        <f t="shared" si="19"/>
        <v>75.860684352172257</v>
      </c>
    </row>
    <row r="594" spans="1:7" x14ac:dyDescent="0.3">
      <c r="A594" s="11" t="s">
        <v>8219</v>
      </c>
      <c r="B594" s="11">
        <v>87</v>
      </c>
      <c r="C594">
        <f t="shared" si="18"/>
        <v>11540.167498599249</v>
      </c>
      <c r="E594" s="11" t="s">
        <v>8221</v>
      </c>
      <c r="F594" s="11">
        <v>0</v>
      </c>
      <c r="G594" s="11">
        <f t="shared" si="19"/>
        <v>313.63715494040758</v>
      </c>
    </row>
    <row r="595" spans="1:7" x14ac:dyDescent="0.3">
      <c r="A595" s="11" t="s">
        <v>8219</v>
      </c>
      <c r="B595" s="11">
        <v>65</v>
      </c>
      <c r="C595">
        <f t="shared" si="18"/>
        <v>16750.875050086663</v>
      </c>
      <c r="E595" s="11" t="s">
        <v>8221</v>
      </c>
      <c r="F595" s="11">
        <v>2</v>
      </c>
      <c r="G595" s="11">
        <f t="shared" si="19"/>
        <v>246.79793925413307</v>
      </c>
    </row>
    <row r="596" spans="1:7" x14ac:dyDescent="0.3">
      <c r="A596" s="11" t="s">
        <v>8219</v>
      </c>
      <c r="B596" s="11">
        <v>49</v>
      </c>
      <c r="C596">
        <f t="shared" si="18"/>
        <v>21148.480542077508</v>
      </c>
      <c r="E596" s="11" t="s">
        <v>8221</v>
      </c>
      <c r="F596" s="11">
        <v>1</v>
      </c>
      <c r="G596" s="11">
        <f t="shared" si="19"/>
        <v>279.21754709727031</v>
      </c>
    </row>
    <row r="597" spans="1:7" x14ac:dyDescent="0.3">
      <c r="A597" s="11" t="s">
        <v>8219</v>
      </c>
      <c r="B597" s="11">
        <v>19</v>
      </c>
      <c r="C597">
        <f t="shared" si="18"/>
        <v>30773.990839560345</v>
      </c>
      <c r="E597" s="11" t="s">
        <v>8221</v>
      </c>
      <c r="F597" s="11">
        <v>10</v>
      </c>
      <c r="G597" s="11">
        <f t="shared" si="19"/>
        <v>59.441076509035</v>
      </c>
    </row>
    <row r="598" spans="1:7" x14ac:dyDescent="0.3">
      <c r="A598" s="11" t="s">
        <v>8219</v>
      </c>
      <c r="B598" s="11">
        <v>81</v>
      </c>
      <c r="C598">
        <f t="shared" si="18"/>
        <v>12865.269558095815</v>
      </c>
      <c r="E598" s="11" t="s">
        <v>8221</v>
      </c>
      <c r="F598" s="11">
        <v>3</v>
      </c>
      <c r="G598" s="11">
        <f t="shared" si="19"/>
        <v>216.3783314109958</v>
      </c>
    </row>
    <row r="599" spans="1:7" x14ac:dyDescent="0.3">
      <c r="A599" s="11" t="s">
        <v>8219</v>
      </c>
      <c r="B599" s="11">
        <v>264</v>
      </c>
      <c r="C599">
        <f t="shared" si="18"/>
        <v>4840.6567434505087</v>
      </c>
      <c r="E599" s="11" t="s">
        <v>8221</v>
      </c>
      <c r="F599" s="11">
        <v>2</v>
      </c>
      <c r="G599" s="11">
        <f t="shared" si="19"/>
        <v>246.79793925413307</v>
      </c>
    </row>
    <row r="600" spans="1:7" x14ac:dyDescent="0.3">
      <c r="A600" s="11" t="s">
        <v>8219</v>
      </c>
      <c r="B600" s="11">
        <v>25</v>
      </c>
      <c r="C600">
        <f t="shared" si="18"/>
        <v>28704.888780063779</v>
      </c>
      <c r="E600" s="11" t="s">
        <v>8221</v>
      </c>
      <c r="F600" s="11">
        <v>2</v>
      </c>
      <c r="G600" s="11">
        <f t="shared" si="19"/>
        <v>246.79793925413307</v>
      </c>
    </row>
    <row r="601" spans="1:7" x14ac:dyDescent="0.3">
      <c r="A601" s="11" t="s">
        <v>8219</v>
      </c>
      <c r="B601" s="11">
        <v>5</v>
      </c>
      <c r="C601">
        <f t="shared" si="18"/>
        <v>35881.89564505234</v>
      </c>
      <c r="E601" s="11" t="s">
        <v>8221</v>
      </c>
      <c r="F601" s="11">
        <v>1</v>
      </c>
      <c r="G601" s="11">
        <f t="shared" si="19"/>
        <v>279.21754709727031</v>
      </c>
    </row>
    <row r="602" spans="1:7" x14ac:dyDescent="0.3">
      <c r="A602" s="11" t="s">
        <v>8219</v>
      </c>
      <c r="B602" s="11">
        <v>144</v>
      </c>
      <c r="C602">
        <f t="shared" si="18"/>
        <v>2542.6979333818572</v>
      </c>
      <c r="E602" s="11" t="s">
        <v>8221</v>
      </c>
      <c r="F602" s="11">
        <v>14</v>
      </c>
      <c r="G602" s="11">
        <f t="shared" si="19"/>
        <v>13.762645136485975</v>
      </c>
    </row>
    <row r="603" spans="1:7" x14ac:dyDescent="0.3">
      <c r="A603" s="11" t="s">
        <v>8219</v>
      </c>
      <c r="B603" s="11">
        <v>92</v>
      </c>
      <c r="C603">
        <f t="shared" si="18"/>
        <v>10490.915782352109</v>
      </c>
      <c r="E603" s="11" t="s">
        <v>8221</v>
      </c>
      <c r="F603" s="11">
        <v>0</v>
      </c>
      <c r="G603" s="11">
        <f t="shared" si="19"/>
        <v>313.63715494040758</v>
      </c>
    </row>
    <row r="604" spans="1:7" x14ac:dyDescent="0.3">
      <c r="A604" s="11" t="s">
        <v>8219</v>
      </c>
      <c r="B604" s="11">
        <v>147</v>
      </c>
      <c r="C604">
        <f t="shared" si="18"/>
        <v>2249.1469036335734</v>
      </c>
      <c r="E604" s="11" t="s">
        <v>8221</v>
      </c>
      <c r="F604" s="11">
        <v>0</v>
      </c>
      <c r="G604" s="11">
        <f t="shared" si="19"/>
        <v>313.63715494040758</v>
      </c>
    </row>
    <row r="605" spans="1:7" x14ac:dyDescent="0.3">
      <c r="A605" s="11" t="s">
        <v>8219</v>
      </c>
      <c r="B605" s="11">
        <v>90</v>
      </c>
      <c r="C605">
        <f t="shared" si="18"/>
        <v>10904.616468850965</v>
      </c>
      <c r="E605" s="11" t="s">
        <v>8221</v>
      </c>
      <c r="F605" s="11">
        <v>4</v>
      </c>
      <c r="G605" s="11">
        <f t="shared" si="19"/>
        <v>187.95872356785856</v>
      </c>
    </row>
    <row r="606" spans="1:7" x14ac:dyDescent="0.3">
      <c r="A606" s="11" t="s">
        <v>8219</v>
      </c>
      <c r="B606" s="11">
        <v>87</v>
      </c>
      <c r="C606">
        <f t="shared" si="18"/>
        <v>11540.167498599249</v>
      </c>
      <c r="E606" s="11" t="s">
        <v>8221</v>
      </c>
      <c r="F606" s="11">
        <v>3</v>
      </c>
      <c r="G606" s="11">
        <f t="shared" si="19"/>
        <v>216.3783314109958</v>
      </c>
    </row>
    <row r="607" spans="1:7" x14ac:dyDescent="0.3">
      <c r="A607" s="11" t="s">
        <v>8219</v>
      </c>
      <c r="B607" s="11">
        <v>406</v>
      </c>
      <c r="C607">
        <f t="shared" si="18"/>
        <v>44763.908002031749</v>
      </c>
      <c r="E607" s="11" t="s">
        <v>8221</v>
      </c>
      <c r="F607" s="11">
        <v>0</v>
      </c>
      <c r="G607" s="11">
        <f t="shared" si="19"/>
        <v>313.63715494040758</v>
      </c>
    </row>
    <row r="608" spans="1:7" x14ac:dyDescent="0.3">
      <c r="A608" s="11" t="s">
        <v>8219</v>
      </c>
      <c r="B608" s="11">
        <v>20</v>
      </c>
      <c r="C608">
        <f t="shared" si="18"/>
        <v>30424.140496310916</v>
      </c>
      <c r="E608" s="11" t="s">
        <v>8221</v>
      </c>
      <c r="F608" s="11">
        <v>5</v>
      </c>
      <c r="G608" s="11">
        <f t="shared" si="19"/>
        <v>161.53911572472128</v>
      </c>
    </row>
    <row r="609" spans="1:7" x14ac:dyDescent="0.3">
      <c r="A609" s="11" t="s">
        <v>8219</v>
      </c>
      <c r="B609" s="11">
        <v>70</v>
      </c>
      <c r="C609">
        <f t="shared" si="18"/>
        <v>15481.623333839523</v>
      </c>
      <c r="E609" s="11" t="s">
        <v>8221</v>
      </c>
      <c r="F609" s="11">
        <v>47</v>
      </c>
      <c r="G609" s="11">
        <f t="shared" si="19"/>
        <v>857.91558631295652</v>
      </c>
    </row>
    <row r="610" spans="1:7" x14ac:dyDescent="0.3">
      <c r="A610" s="11" t="s">
        <v>8219</v>
      </c>
      <c r="B610" s="11">
        <v>16</v>
      </c>
      <c r="C610">
        <f t="shared" si="18"/>
        <v>31835.541869308629</v>
      </c>
      <c r="E610" s="11" t="s">
        <v>8221</v>
      </c>
      <c r="F610" s="11">
        <v>0</v>
      </c>
      <c r="G610" s="11">
        <f t="shared" si="19"/>
        <v>313.63715494040758</v>
      </c>
    </row>
    <row r="611" spans="1:7" x14ac:dyDescent="0.3">
      <c r="A611" s="11" t="s">
        <v>8219</v>
      </c>
      <c r="B611" s="11">
        <v>52</v>
      </c>
      <c r="C611">
        <f t="shared" si="18"/>
        <v>20284.929512329225</v>
      </c>
      <c r="E611" s="11" t="s">
        <v>8221</v>
      </c>
      <c r="F611" s="11">
        <v>10</v>
      </c>
      <c r="G611" s="11">
        <f t="shared" si="19"/>
        <v>59.441076509035</v>
      </c>
    </row>
    <row r="612" spans="1:7" x14ac:dyDescent="0.3">
      <c r="A612" s="11" t="s">
        <v>8219</v>
      </c>
      <c r="B612" s="11">
        <v>66</v>
      </c>
      <c r="C612">
        <f t="shared" si="18"/>
        <v>16493.024706837234</v>
      </c>
      <c r="E612" s="11" t="s">
        <v>8221</v>
      </c>
      <c r="F612" s="11">
        <v>11</v>
      </c>
      <c r="G612" s="11">
        <f t="shared" si="19"/>
        <v>45.021468665897743</v>
      </c>
    </row>
    <row r="613" spans="1:7" x14ac:dyDescent="0.3">
      <c r="A613" s="11" t="s">
        <v>8219</v>
      </c>
      <c r="B613" s="11">
        <v>109</v>
      </c>
      <c r="C613">
        <f t="shared" si="18"/>
        <v>7297.4599471118345</v>
      </c>
      <c r="E613" s="11" t="s">
        <v>8221</v>
      </c>
      <c r="F613" s="11">
        <v>2</v>
      </c>
      <c r="G613" s="11">
        <f t="shared" si="19"/>
        <v>246.79793925413307</v>
      </c>
    </row>
    <row r="614" spans="1:7" x14ac:dyDescent="0.3">
      <c r="A614" s="11" t="s">
        <v>8219</v>
      </c>
      <c r="B614" s="11">
        <v>168</v>
      </c>
      <c r="C614">
        <f t="shared" si="18"/>
        <v>698.2896953955875</v>
      </c>
      <c r="E614" s="11" t="s">
        <v>8221</v>
      </c>
      <c r="F614" s="11">
        <v>2</v>
      </c>
      <c r="G614" s="11">
        <f t="shared" si="19"/>
        <v>246.79793925413307</v>
      </c>
    </row>
    <row r="615" spans="1:7" x14ac:dyDescent="0.3">
      <c r="A615" s="11" t="s">
        <v>8219</v>
      </c>
      <c r="B615" s="11">
        <v>31</v>
      </c>
      <c r="C615">
        <f t="shared" si="18"/>
        <v>26707.786720567212</v>
      </c>
      <c r="E615" s="11" t="s">
        <v>8221</v>
      </c>
      <c r="F615" s="11">
        <v>22</v>
      </c>
      <c r="G615" s="11">
        <f t="shared" si="19"/>
        <v>18.40578239138792</v>
      </c>
    </row>
    <row r="616" spans="1:7" x14ac:dyDescent="0.3">
      <c r="A616" s="11" t="s">
        <v>8219</v>
      </c>
      <c r="B616" s="11">
        <v>133</v>
      </c>
      <c r="C616">
        <f t="shared" si="18"/>
        <v>3773.0517091255642</v>
      </c>
      <c r="E616" s="11" t="s">
        <v>8221</v>
      </c>
      <c r="F616" s="11">
        <v>8</v>
      </c>
      <c r="G616" s="11">
        <f t="shared" si="19"/>
        <v>94.280292195309514</v>
      </c>
    </row>
    <row r="617" spans="1:7" x14ac:dyDescent="0.3">
      <c r="A617" s="11" t="s">
        <v>8219</v>
      </c>
      <c r="B617" s="11">
        <v>151</v>
      </c>
      <c r="C617">
        <f t="shared" si="18"/>
        <v>1885.745530635862</v>
      </c>
      <c r="E617" s="11" t="s">
        <v>8221</v>
      </c>
      <c r="F617" s="11">
        <v>6</v>
      </c>
      <c r="G617" s="11">
        <f t="shared" si="19"/>
        <v>137.11950788158404</v>
      </c>
    </row>
    <row r="618" spans="1:7" x14ac:dyDescent="0.3">
      <c r="A618" s="11" t="s">
        <v>8219</v>
      </c>
      <c r="B618" s="11">
        <v>5</v>
      </c>
      <c r="C618">
        <f t="shared" si="18"/>
        <v>35881.89564505234</v>
      </c>
      <c r="E618" s="11" t="s">
        <v>8221</v>
      </c>
      <c r="F618" s="11">
        <v>1</v>
      </c>
      <c r="G618" s="11">
        <f t="shared" si="19"/>
        <v>279.21754709727031</v>
      </c>
    </row>
    <row r="619" spans="1:7" x14ac:dyDescent="0.3">
      <c r="A619" s="11" t="s">
        <v>8219</v>
      </c>
      <c r="B619" s="11">
        <v>73</v>
      </c>
      <c r="C619">
        <f t="shared" si="18"/>
        <v>14744.072304091238</v>
      </c>
      <c r="E619" s="11" t="s">
        <v>8221</v>
      </c>
      <c r="F619" s="11">
        <v>3</v>
      </c>
      <c r="G619" s="11">
        <f t="shared" si="19"/>
        <v>216.3783314109958</v>
      </c>
    </row>
    <row r="620" spans="1:7" x14ac:dyDescent="0.3">
      <c r="A620" s="11" t="s">
        <v>8219</v>
      </c>
      <c r="B620" s="11">
        <v>148</v>
      </c>
      <c r="C620">
        <f t="shared" si="18"/>
        <v>2155.2965603841458</v>
      </c>
      <c r="E620" s="11" t="s">
        <v>8221</v>
      </c>
      <c r="F620" s="11">
        <v>0</v>
      </c>
      <c r="G620" s="11">
        <f t="shared" si="19"/>
        <v>313.63715494040758</v>
      </c>
    </row>
    <row r="621" spans="1:7" x14ac:dyDescent="0.3">
      <c r="A621" s="11" t="s">
        <v>8219</v>
      </c>
      <c r="B621" s="11">
        <v>93</v>
      </c>
      <c r="C621">
        <f t="shared" si="18"/>
        <v>10287.06543910268</v>
      </c>
      <c r="E621" s="11" t="s">
        <v>8221</v>
      </c>
      <c r="F621" s="11">
        <v>0</v>
      </c>
      <c r="G621" s="11">
        <f t="shared" si="19"/>
        <v>313.63715494040758</v>
      </c>
    </row>
    <row r="622" spans="1:7" x14ac:dyDescent="0.3">
      <c r="A622" s="11" t="s">
        <v>8219</v>
      </c>
      <c r="B622" s="11">
        <v>63</v>
      </c>
      <c r="C622">
        <f t="shared" si="18"/>
        <v>17272.575736585517</v>
      </c>
      <c r="E622" s="11" t="s">
        <v>8221</v>
      </c>
      <c r="F622" s="11">
        <v>0</v>
      </c>
      <c r="G622" s="11">
        <f t="shared" si="19"/>
        <v>313.63715494040758</v>
      </c>
    </row>
    <row r="623" spans="1:7" x14ac:dyDescent="0.3">
      <c r="A623" s="11" t="s">
        <v>8219</v>
      </c>
      <c r="B623" s="11">
        <v>134</v>
      </c>
      <c r="C623">
        <f t="shared" si="18"/>
        <v>3651.2013658761366</v>
      </c>
      <c r="E623" s="11" t="s">
        <v>8221</v>
      </c>
      <c r="F623" s="11">
        <v>0</v>
      </c>
      <c r="G623" s="11">
        <f t="shared" si="19"/>
        <v>313.63715494040758</v>
      </c>
    </row>
    <row r="624" spans="1:7" x14ac:dyDescent="0.3">
      <c r="A624" s="11" t="s">
        <v>8219</v>
      </c>
      <c r="B624" s="11">
        <v>14</v>
      </c>
      <c r="C624">
        <f t="shared" si="18"/>
        <v>32553.242555807486</v>
      </c>
      <c r="E624" s="11" t="s">
        <v>8221</v>
      </c>
      <c r="F624" s="11">
        <v>0</v>
      </c>
      <c r="G624" s="11">
        <f t="shared" si="19"/>
        <v>313.63715494040758</v>
      </c>
    </row>
    <row r="625" spans="1:7" x14ac:dyDescent="0.3">
      <c r="A625" s="11" t="s">
        <v>8219</v>
      </c>
      <c r="B625" s="11">
        <v>78</v>
      </c>
      <c r="C625">
        <f t="shared" si="18"/>
        <v>13554.820587844099</v>
      </c>
      <c r="E625" s="11" t="s">
        <v>8221</v>
      </c>
      <c r="F625" s="11">
        <v>3</v>
      </c>
      <c r="G625" s="11">
        <f t="shared" si="19"/>
        <v>216.3783314109958</v>
      </c>
    </row>
    <row r="626" spans="1:7" x14ac:dyDescent="0.3">
      <c r="A626" s="11" t="s">
        <v>8219</v>
      </c>
      <c r="B626" s="11">
        <v>112</v>
      </c>
      <c r="C626">
        <f t="shared" si="18"/>
        <v>6793.9089173635502</v>
      </c>
      <c r="E626" s="11" t="s">
        <v>8221</v>
      </c>
      <c r="F626" s="11">
        <v>0</v>
      </c>
      <c r="G626" s="11">
        <f t="shared" si="19"/>
        <v>313.63715494040758</v>
      </c>
    </row>
    <row r="627" spans="1:7" x14ac:dyDescent="0.3">
      <c r="A627" s="11" t="s">
        <v>8219</v>
      </c>
      <c r="B627" s="11">
        <v>34</v>
      </c>
      <c r="C627">
        <f t="shared" si="18"/>
        <v>25736.235690818929</v>
      </c>
      <c r="E627" s="11" t="s">
        <v>8221</v>
      </c>
      <c r="F627" s="11">
        <v>0</v>
      </c>
      <c r="G627" s="11">
        <f t="shared" si="19"/>
        <v>313.63715494040758</v>
      </c>
    </row>
    <row r="628" spans="1:7" x14ac:dyDescent="0.3">
      <c r="A628" s="11" t="s">
        <v>8219</v>
      </c>
      <c r="B628" s="11">
        <v>19</v>
      </c>
      <c r="C628">
        <f t="shared" si="18"/>
        <v>30773.990839560345</v>
      </c>
      <c r="E628" s="11" t="s">
        <v>8221</v>
      </c>
      <c r="F628" s="11">
        <v>1</v>
      </c>
      <c r="G628" s="11">
        <f t="shared" si="19"/>
        <v>279.21754709727031</v>
      </c>
    </row>
    <row r="629" spans="1:7" x14ac:dyDescent="0.3">
      <c r="A629" s="11" t="s">
        <v>8219</v>
      </c>
      <c r="B629" s="11">
        <v>13</v>
      </c>
      <c r="C629">
        <f t="shared" si="18"/>
        <v>32915.092899056915</v>
      </c>
      <c r="E629" s="11" t="s">
        <v>8221</v>
      </c>
      <c r="F629" s="11">
        <v>6</v>
      </c>
      <c r="G629" s="11">
        <f t="shared" si="19"/>
        <v>137.11950788158404</v>
      </c>
    </row>
    <row r="630" spans="1:7" x14ac:dyDescent="0.3">
      <c r="A630" s="11" t="s">
        <v>8219</v>
      </c>
      <c r="B630" s="11">
        <v>104</v>
      </c>
      <c r="C630">
        <f t="shared" si="18"/>
        <v>8176.711663358974</v>
      </c>
      <c r="E630" s="11" t="s">
        <v>8221</v>
      </c>
      <c r="F630" s="11">
        <v>1</v>
      </c>
      <c r="G630" s="11">
        <f t="shared" si="19"/>
        <v>279.21754709727031</v>
      </c>
    </row>
    <row r="631" spans="1:7" x14ac:dyDescent="0.3">
      <c r="A631" s="11" t="s">
        <v>8219</v>
      </c>
      <c r="B631" s="11">
        <v>52</v>
      </c>
      <c r="C631">
        <f t="shared" si="18"/>
        <v>20284.929512329225</v>
      </c>
      <c r="E631" s="11" t="s">
        <v>8221</v>
      </c>
      <c r="F631" s="11">
        <v>2</v>
      </c>
      <c r="G631" s="11">
        <f t="shared" si="19"/>
        <v>246.79793925413307</v>
      </c>
    </row>
    <row r="632" spans="1:7" x14ac:dyDescent="0.3">
      <c r="A632" s="11" t="s">
        <v>8219</v>
      </c>
      <c r="B632" s="11">
        <v>17</v>
      </c>
      <c r="C632">
        <f t="shared" si="18"/>
        <v>31479.691526059203</v>
      </c>
      <c r="E632" s="11" t="s">
        <v>8221</v>
      </c>
      <c r="F632" s="11">
        <v>0</v>
      </c>
      <c r="G632" s="11">
        <f t="shared" si="19"/>
        <v>313.63715494040758</v>
      </c>
    </row>
    <row r="633" spans="1:7" x14ac:dyDescent="0.3">
      <c r="A633" s="11" t="s">
        <v>8219</v>
      </c>
      <c r="B633" s="11">
        <v>82</v>
      </c>
      <c r="C633">
        <f t="shared" si="18"/>
        <v>12639.419214846388</v>
      </c>
      <c r="E633" s="11" t="s">
        <v>8221</v>
      </c>
      <c r="F633" s="11">
        <v>3</v>
      </c>
      <c r="G633" s="11">
        <f t="shared" si="19"/>
        <v>216.3783314109958</v>
      </c>
    </row>
    <row r="634" spans="1:7" x14ac:dyDescent="0.3">
      <c r="A634" s="11" t="s">
        <v>8219</v>
      </c>
      <c r="B634" s="11">
        <v>73</v>
      </c>
      <c r="C634">
        <f t="shared" si="18"/>
        <v>14744.072304091238</v>
      </c>
      <c r="E634" s="11" t="s">
        <v>8221</v>
      </c>
      <c r="F634" s="11">
        <v>3</v>
      </c>
      <c r="G634" s="11">
        <f t="shared" si="19"/>
        <v>216.3783314109958</v>
      </c>
    </row>
    <row r="635" spans="1:7" x14ac:dyDescent="0.3">
      <c r="A635" s="11" t="s">
        <v>8219</v>
      </c>
      <c r="B635" s="11">
        <v>158</v>
      </c>
      <c r="C635">
        <f t="shared" si="18"/>
        <v>1326.7931278898666</v>
      </c>
      <c r="E635" s="11" t="s">
        <v>8221</v>
      </c>
      <c r="F635" s="11">
        <v>0</v>
      </c>
      <c r="G635" s="11">
        <f t="shared" si="19"/>
        <v>313.63715494040758</v>
      </c>
    </row>
    <row r="636" spans="1:7" x14ac:dyDescent="0.3">
      <c r="A636" s="11" t="s">
        <v>8219</v>
      </c>
      <c r="B636" s="11">
        <v>65</v>
      </c>
      <c r="C636">
        <f t="shared" si="18"/>
        <v>16750.875050086663</v>
      </c>
      <c r="E636" s="11" t="s">
        <v>8221</v>
      </c>
      <c r="F636" s="11">
        <v>6</v>
      </c>
      <c r="G636" s="11">
        <f t="shared" si="19"/>
        <v>137.11950788158404</v>
      </c>
    </row>
    <row r="637" spans="1:7" x14ac:dyDescent="0.3">
      <c r="A637" s="11" t="s">
        <v>8219</v>
      </c>
      <c r="B637" s="11">
        <v>184</v>
      </c>
      <c r="C637">
        <f t="shared" si="18"/>
        <v>108.68420340474098</v>
      </c>
      <c r="E637" s="11" t="s">
        <v>8221</v>
      </c>
      <c r="F637" s="11">
        <v>0</v>
      </c>
      <c r="G637" s="11">
        <f t="shared" si="19"/>
        <v>313.63715494040758</v>
      </c>
    </row>
    <row r="638" spans="1:7" x14ac:dyDescent="0.3">
      <c r="A638" s="11" t="s">
        <v>8219</v>
      </c>
      <c r="B638" s="11">
        <v>34</v>
      </c>
      <c r="C638">
        <f t="shared" si="18"/>
        <v>25736.235690818929</v>
      </c>
      <c r="E638" s="11" t="s">
        <v>8221</v>
      </c>
      <c r="F638" s="11">
        <v>19</v>
      </c>
      <c r="G638" s="11">
        <f t="shared" si="19"/>
        <v>1.6646059207996897</v>
      </c>
    </row>
    <row r="639" spans="1:7" x14ac:dyDescent="0.3">
      <c r="A639" s="11" t="s">
        <v>8219</v>
      </c>
      <c r="B639" s="11">
        <v>240</v>
      </c>
      <c r="C639">
        <f t="shared" si="18"/>
        <v>2077.064981436778</v>
      </c>
      <c r="E639" s="11" t="s">
        <v>8221</v>
      </c>
      <c r="F639" s="11">
        <v>1</v>
      </c>
      <c r="G639" s="11">
        <f t="shared" si="19"/>
        <v>279.21754709727031</v>
      </c>
    </row>
    <row r="640" spans="1:7" x14ac:dyDescent="0.3">
      <c r="A640" s="11" t="s">
        <v>8219</v>
      </c>
      <c r="B640" s="11">
        <v>113</v>
      </c>
      <c r="C640">
        <f t="shared" si="18"/>
        <v>6630.0585741141222</v>
      </c>
      <c r="E640" s="11" t="s">
        <v>8221</v>
      </c>
      <c r="F640" s="11">
        <v>2</v>
      </c>
      <c r="G640" s="11">
        <f t="shared" si="19"/>
        <v>246.79793925413307</v>
      </c>
    </row>
    <row r="641" spans="1:7" x14ac:dyDescent="0.3">
      <c r="A641" s="11" t="s">
        <v>8219</v>
      </c>
      <c r="B641" s="11">
        <v>66</v>
      </c>
      <c r="C641">
        <f t="shared" si="18"/>
        <v>16493.024706837234</v>
      </c>
      <c r="E641" s="11" t="s">
        <v>8221</v>
      </c>
      <c r="F641" s="11">
        <v>0</v>
      </c>
      <c r="G641" s="11">
        <f t="shared" si="19"/>
        <v>313.63715494040758</v>
      </c>
    </row>
    <row r="642" spans="1:7" x14ac:dyDescent="0.3">
      <c r="A642" s="11" t="s">
        <v>8219</v>
      </c>
      <c r="B642" s="11">
        <v>340</v>
      </c>
      <c r="C642">
        <f t="shared" si="18"/>
        <v>21192.030656493986</v>
      </c>
      <c r="E642" s="11" t="s">
        <v>8221</v>
      </c>
      <c r="F642" s="11">
        <v>11</v>
      </c>
      <c r="G642" s="11">
        <f t="shared" si="19"/>
        <v>45.021468665897743</v>
      </c>
    </row>
    <row r="643" spans="1:7" x14ac:dyDescent="0.3">
      <c r="A643" s="11" t="s">
        <v>8219</v>
      </c>
      <c r="B643" s="11">
        <v>150</v>
      </c>
      <c r="C643">
        <f t="shared" ref="C643:C706" si="20">(B643-$J$4)^2</f>
        <v>1973.5958738852898</v>
      </c>
      <c r="E643" s="11" t="s">
        <v>8221</v>
      </c>
      <c r="F643" s="11">
        <v>0</v>
      </c>
      <c r="G643" s="11">
        <f t="shared" ref="G643:G706" si="21">(F643-$K$4)^2</f>
        <v>313.63715494040758</v>
      </c>
    </row>
    <row r="644" spans="1:7" x14ac:dyDescent="0.3">
      <c r="A644" s="11" t="s">
        <v>8219</v>
      </c>
      <c r="B644" s="11">
        <v>25</v>
      </c>
      <c r="C644">
        <f t="shared" si="20"/>
        <v>28704.888780063779</v>
      </c>
      <c r="E644" s="11" t="s">
        <v>8221</v>
      </c>
      <c r="F644" s="11">
        <v>0</v>
      </c>
      <c r="G644" s="11">
        <f t="shared" si="21"/>
        <v>313.63715494040758</v>
      </c>
    </row>
    <row r="645" spans="1:7" x14ac:dyDescent="0.3">
      <c r="A645" s="11" t="s">
        <v>8219</v>
      </c>
      <c r="B645" s="11">
        <v>234</v>
      </c>
      <c r="C645">
        <f t="shared" si="20"/>
        <v>1566.1670409333456</v>
      </c>
      <c r="E645" s="11" t="s">
        <v>8221</v>
      </c>
      <c r="F645" s="11">
        <v>1</v>
      </c>
      <c r="G645" s="11">
        <f t="shared" si="21"/>
        <v>279.21754709727031</v>
      </c>
    </row>
    <row r="646" spans="1:7" x14ac:dyDescent="0.3">
      <c r="A646" s="11" t="s">
        <v>8219</v>
      </c>
      <c r="B646" s="11">
        <v>2602</v>
      </c>
      <c r="C646">
        <f t="shared" si="20"/>
        <v>5796416.5542262876</v>
      </c>
      <c r="E646" s="11" t="s">
        <v>8221</v>
      </c>
      <c r="F646" s="11">
        <v>3</v>
      </c>
      <c r="G646" s="11">
        <f t="shared" si="21"/>
        <v>216.3783314109958</v>
      </c>
    </row>
    <row r="647" spans="1:7" x14ac:dyDescent="0.3">
      <c r="A647" s="11" t="s">
        <v>8219</v>
      </c>
      <c r="B647" s="11">
        <v>248</v>
      </c>
      <c r="C647">
        <f t="shared" si="20"/>
        <v>2870.2622354413547</v>
      </c>
      <c r="E647" s="11" t="s">
        <v>8221</v>
      </c>
      <c r="F647" s="11">
        <v>1</v>
      </c>
      <c r="G647" s="11">
        <f t="shared" si="21"/>
        <v>279.21754709727031</v>
      </c>
    </row>
    <row r="648" spans="1:7" x14ac:dyDescent="0.3">
      <c r="A648" s="11" t="s">
        <v>8219</v>
      </c>
      <c r="B648" s="11">
        <v>600</v>
      </c>
      <c r="C648">
        <f t="shared" si="20"/>
        <v>164490.94141164277</v>
      </c>
      <c r="E648" s="11" t="s">
        <v>8221</v>
      </c>
      <c r="F648" s="11">
        <v>15</v>
      </c>
      <c r="G648" s="11">
        <f t="shared" si="21"/>
        <v>7.3430372933487176</v>
      </c>
    </row>
    <row r="649" spans="1:7" x14ac:dyDescent="0.3">
      <c r="A649" s="11" t="s">
        <v>8219</v>
      </c>
      <c r="B649" s="11">
        <v>293</v>
      </c>
      <c r="C649">
        <f t="shared" si="20"/>
        <v>9716.9967892170989</v>
      </c>
      <c r="E649" s="11" t="s">
        <v>8221</v>
      </c>
      <c r="F649" s="11">
        <v>2</v>
      </c>
      <c r="G649" s="11">
        <f t="shared" si="21"/>
        <v>246.79793925413307</v>
      </c>
    </row>
    <row r="650" spans="1:7" x14ac:dyDescent="0.3">
      <c r="A650" s="11" t="s">
        <v>8219</v>
      </c>
      <c r="B650" s="11">
        <v>321</v>
      </c>
      <c r="C650">
        <f t="shared" si="20"/>
        <v>16021.187178233118</v>
      </c>
      <c r="E650" s="11" t="s">
        <v>8221</v>
      </c>
      <c r="F650" s="11">
        <v>1</v>
      </c>
      <c r="G650" s="11">
        <f t="shared" si="21"/>
        <v>279.21754709727031</v>
      </c>
    </row>
    <row r="651" spans="1:7" x14ac:dyDescent="0.3">
      <c r="A651" s="11" t="s">
        <v>8219</v>
      </c>
      <c r="B651" s="11">
        <v>81</v>
      </c>
      <c r="C651">
        <f t="shared" si="20"/>
        <v>12865.269558095815</v>
      </c>
      <c r="E651" s="11" t="s">
        <v>8221</v>
      </c>
      <c r="F651" s="11">
        <v>1</v>
      </c>
      <c r="G651" s="11">
        <f t="shared" si="21"/>
        <v>279.21754709727031</v>
      </c>
    </row>
    <row r="652" spans="1:7" x14ac:dyDescent="0.3">
      <c r="A652" s="11" t="s">
        <v>8219</v>
      </c>
      <c r="B652" s="11">
        <v>343</v>
      </c>
      <c r="C652">
        <f t="shared" si="20"/>
        <v>22074.479626745702</v>
      </c>
      <c r="E652" s="11" t="s">
        <v>8221</v>
      </c>
      <c r="F652" s="11">
        <v>0</v>
      </c>
      <c r="G652" s="11">
        <f t="shared" si="21"/>
        <v>313.63715494040758</v>
      </c>
    </row>
    <row r="653" spans="1:7" x14ac:dyDescent="0.3">
      <c r="A653" s="11" t="s">
        <v>8219</v>
      </c>
      <c r="B653" s="11">
        <v>336</v>
      </c>
      <c r="C653">
        <f t="shared" si="20"/>
        <v>20043.432029491698</v>
      </c>
      <c r="E653" s="11" t="s">
        <v>8221</v>
      </c>
      <c r="F653" s="11">
        <v>1</v>
      </c>
      <c r="G653" s="11">
        <f t="shared" si="21"/>
        <v>279.21754709727031</v>
      </c>
    </row>
    <row r="654" spans="1:7" x14ac:dyDescent="0.3">
      <c r="A654" s="11" t="s">
        <v>8219</v>
      </c>
      <c r="B654" s="11">
        <v>47</v>
      </c>
      <c r="C654">
        <f t="shared" si="20"/>
        <v>21734.181228576363</v>
      </c>
      <c r="E654" s="11" t="s">
        <v>8221</v>
      </c>
      <c r="F654" s="11">
        <v>11</v>
      </c>
      <c r="G654" s="11">
        <f t="shared" si="21"/>
        <v>45.021468665897743</v>
      </c>
    </row>
    <row r="655" spans="1:7" x14ac:dyDescent="0.3">
      <c r="A655" s="11" t="s">
        <v>8219</v>
      </c>
      <c r="B655" s="11">
        <v>76</v>
      </c>
      <c r="C655">
        <f t="shared" si="20"/>
        <v>14024.521274342955</v>
      </c>
      <c r="E655" s="11" t="s">
        <v>8221</v>
      </c>
      <c r="F655" s="11">
        <v>0</v>
      </c>
      <c r="G655" s="11">
        <f t="shared" si="21"/>
        <v>313.63715494040758</v>
      </c>
    </row>
    <row r="656" spans="1:7" x14ac:dyDescent="0.3">
      <c r="A656" s="11" t="s">
        <v>8219</v>
      </c>
      <c r="B656" s="11">
        <v>441</v>
      </c>
      <c r="C656">
        <f t="shared" si="20"/>
        <v>60799.145988301767</v>
      </c>
      <c r="E656" s="11" t="s">
        <v>8221</v>
      </c>
      <c r="F656" s="11">
        <v>1</v>
      </c>
      <c r="G656" s="11">
        <f t="shared" si="21"/>
        <v>279.21754709727031</v>
      </c>
    </row>
    <row r="657" spans="1:7" x14ac:dyDescent="0.3">
      <c r="A657" s="11" t="s">
        <v>8219</v>
      </c>
      <c r="B657" s="11">
        <v>916</v>
      </c>
      <c r="C657">
        <f t="shared" si="20"/>
        <v>520670.23294482357</v>
      </c>
      <c r="E657" s="11" t="s">
        <v>8221</v>
      </c>
      <c r="F657" s="11">
        <v>6</v>
      </c>
      <c r="G657" s="11">
        <f t="shared" si="21"/>
        <v>137.11950788158404</v>
      </c>
    </row>
    <row r="658" spans="1:7" x14ac:dyDescent="0.3">
      <c r="A658" s="11" t="s">
        <v>8219</v>
      </c>
      <c r="B658" s="11">
        <v>369</v>
      </c>
      <c r="C658">
        <f t="shared" si="20"/>
        <v>30476.370702260578</v>
      </c>
      <c r="E658" s="11" t="s">
        <v>8221</v>
      </c>
      <c r="F658" s="11">
        <v>7</v>
      </c>
      <c r="G658" s="11">
        <f t="shared" si="21"/>
        <v>114.69990003844677</v>
      </c>
    </row>
    <row r="659" spans="1:7" x14ac:dyDescent="0.3">
      <c r="A659" s="11" t="s">
        <v>8219</v>
      </c>
      <c r="B659" s="11">
        <v>20242</v>
      </c>
      <c r="C659">
        <f t="shared" si="20"/>
        <v>401905256.49930644</v>
      </c>
      <c r="E659" s="11" t="s">
        <v>8221</v>
      </c>
      <c r="F659" s="11">
        <v>0</v>
      </c>
      <c r="G659" s="11">
        <f t="shared" si="21"/>
        <v>313.63715494040758</v>
      </c>
    </row>
    <row r="660" spans="1:7" x14ac:dyDescent="0.3">
      <c r="A660" s="11" t="s">
        <v>8219</v>
      </c>
      <c r="B660" s="11">
        <v>71</v>
      </c>
      <c r="C660">
        <f t="shared" si="20"/>
        <v>15233.772990590094</v>
      </c>
      <c r="E660" s="11" t="s">
        <v>8221</v>
      </c>
      <c r="F660" s="11">
        <v>16</v>
      </c>
      <c r="G660" s="11">
        <f t="shared" si="21"/>
        <v>2.9234294502114606</v>
      </c>
    </row>
    <row r="661" spans="1:7" x14ac:dyDescent="0.3">
      <c r="A661" s="11" t="s">
        <v>8219</v>
      </c>
      <c r="B661" s="11">
        <v>635</v>
      </c>
      <c r="C661">
        <f t="shared" si="20"/>
        <v>194106.17939791278</v>
      </c>
      <c r="E661" s="11" t="s">
        <v>8221</v>
      </c>
      <c r="F661" s="11">
        <v>0</v>
      </c>
      <c r="G661" s="11">
        <f t="shared" si="21"/>
        <v>313.63715494040758</v>
      </c>
    </row>
    <row r="662" spans="1:7" x14ac:dyDescent="0.3">
      <c r="A662" s="11" t="s">
        <v>8219</v>
      </c>
      <c r="B662" s="11">
        <v>885</v>
      </c>
      <c r="C662">
        <f t="shared" si="20"/>
        <v>476893.59358555579</v>
      </c>
      <c r="E662" s="11" t="s">
        <v>8221</v>
      </c>
      <c r="F662" s="11">
        <v>0</v>
      </c>
      <c r="G662" s="11">
        <f t="shared" si="21"/>
        <v>313.63715494040758</v>
      </c>
    </row>
    <row r="663" spans="1:7" x14ac:dyDescent="0.3">
      <c r="A663" s="11" t="s">
        <v>8219</v>
      </c>
      <c r="B663" s="11">
        <v>329</v>
      </c>
      <c r="C663">
        <f t="shared" si="20"/>
        <v>18110.384432237694</v>
      </c>
      <c r="E663" s="11" t="s">
        <v>8221</v>
      </c>
      <c r="F663" s="11">
        <v>0</v>
      </c>
      <c r="G663" s="11">
        <f t="shared" si="21"/>
        <v>313.63715494040758</v>
      </c>
    </row>
    <row r="664" spans="1:7" x14ac:dyDescent="0.3">
      <c r="A664" s="11" t="s">
        <v>8219</v>
      </c>
      <c r="B664" s="11">
        <v>71</v>
      </c>
      <c r="C664">
        <f t="shared" si="20"/>
        <v>15233.772990590094</v>
      </c>
      <c r="E664" s="11" t="s">
        <v>8221</v>
      </c>
      <c r="F664" s="11">
        <v>12</v>
      </c>
      <c r="G664" s="11">
        <f t="shared" si="21"/>
        <v>32.601860822760486</v>
      </c>
    </row>
    <row r="665" spans="1:7" x14ac:dyDescent="0.3">
      <c r="A665" s="11" t="s">
        <v>8219</v>
      </c>
      <c r="B665" s="11">
        <v>269</v>
      </c>
      <c r="C665">
        <f t="shared" si="20"/>
        <v>5561.4050272033692</v>
      </c>
      <c r="E665" s="11" t="s">
        <v>8221</v>
      </c>
      <c r="F665" s="11">
        <v>1</v>
      </c>
      <c r="G665" s="11">
        <f t="shared" si="21"/>
        <v>279.21754709727031</v>
      </c>
    </row>
    <row r="666" spans="1:7" x14ac:dyDescent="0.3">
      <c r="A666" s="11" t="s">
        <v>8219</v>
      </c>
      <c r="B666" s="11">
        <v>345</v>
      </c>
      <c r="C666">
        <f t="shared" si="20"/>
        <v>22672.778940246848</v>
      </c>
      <c r="E666" s="11" t="s">
        <v>8221</v>
      </c>
      <c r="F666" s="11">
        <v>3</v>
      </c>
      <c r="G666" s="11">
        <f t="shared" si="21"/>
        <v>216.3783314109958</v>
      </c>
    </row>
    <row r="667" spans="1:7" x14ac:dyDescent="0.3">
      <c r="A667" s="11" t="s">
        <v>8219</v>
      </c>
      <c r="B667" s="11">
        <v>43</v>
      </c>
      <c r="C667">
        <f t="shared" si="20"/>
        <v>22929.582601574075</v>
      </c>
      <c r="E667" s="11" t="s">
        <v>8221</v>
      </c>
      <c r="F667" s="11">
        <v>1</v>
      </c>
      <c r="G667" s="11">
        <f t="shared" si="21"/>
        <v>279.21754709727031</v>
      </c>
    </row>
    <row r="668" spans="1:7" x14ac:dyDescent="0.3">
      <c r="A668" s="11" t="s">
        <v>8219</v>
      </c>
      <c r="B668" s="11">
        <v>33</v>
      </c>
      <c r="C668">
        <f t="shared" si="20"/>
        <v>26058.086034068354</v>
      </c>
      <c r="E668" s="11" t="s">
        <v>8221</v>
      </c>
      <c r="F668" s="11">
        <v>4</v>
      </c>
      <c r="G668" s="11">
        <f t="shared" si="21"/>
        <v>187.95872356785856</v>
      </c>
    </row>
    <row r="669" spans="1:7" x14ac:dyDescent="0.3">
      <c r="A669" s="11" t="s">
        <v>8219</v>
      </c>
      <c r="B669" s="11">
        <v>211</v>
      </c>
      <c r="C669">
        <f t="shared" si="20"/>
        <v>274.72493567018745</v>
      </c>
      <c r="E669" s="11" t="s">
        <v>8221</v>
      </c>
      <c r="F669" s="11">
        <v>1</v>
      </c>
      <c r="G669" s="11">
        <f t="shared" si="21"/>
        <v>279.21754709727031</v>
      </c>
    </row>
    <row r="670" spans="1:7" x14ac:dyDescent="0.3">
      <c r="A670" s="11" t="s">
        <v>8219</v>
      </c>
      <c r="B670" s="11">
        <v>196</v>
      </c>
      <c r="C670">
        <f t="shared" si="20"/>
        <v>2.4800844116060872</v>
      </c>
      <c r="E670" s="11" t="s">
        <v>8221</v>
      </c>
      <c r="F670" s="11">
        <v>3</v>
      </c>
      <c r="G670" s="11">
        <f t="shared" si="21"/>
        <v>216.3783314109958</v>
      </c>
    </row>
    <row r="671" spans="1:7" x14ac:dyDescent="0.3">
      <c r="A671" s="11" t="s">
        <v>8219</v>
      </c>
      <c r="B671" s="11">
        <v>405</v>
      </c>
      <c r="C671">
        <f t="shared" si="20"/>
        <v>44341.758345281174</v>
      </c>
      <c r="E671" s="11" t="s">
        <v>8221</v>
      </c>
      <c r="F671" s="11">
        <v>1</v>
      </c>
      <c r="G671" s="11">
        <f t="shared" si="21"/>
        <v>279.21754709727031</v>
      </c>
    </row>
    <row r="672" spans="1:7" x14ac:dyDescent="0.3">
      <c r="A672" s="11" t="s">
        <v>8219</v>
      </c>
      <c r="B672" s="11">
        <v>206</v>
      </c>
      <c r="C672">
        <f t="shared" si="20"/>
        <v>133.97665191732702</v>
      </c>
      <c r="E672" s="11" t="s">
        <v>8221</v>
      </c>
      <c r="F672" s="11">
        <v>0</v>
      </c>
      <c r="G672" s="11">
        <f t="shared" si="21"/>
        <v>313.63715494040758</v>
      </c>
    </row>
    <row r="673" spans="1:7" x14ac:dyDescent="0.3">
      <c r="A673" s="11" t="s">
        <v>8219</v>
      </c>
      <c r="B673" s="11">
        <v>335</v>
      </c>
      <c r="C673">
        <f t="shared" si="20"/>
        <v>19761.282372741127</v>
      </c>
      <c r="E673" s="11" t="s">
        <v>8221</v>
      </c>
      <c r="F673" s="11">
        <v>12</v>
      </c>
      <c r="G673" s="11">
        <f t="shared" si="21"/>
        <v>32.601860822760486</v>
      </c>
    </row>
    <row r="674" spans="1:7" x14ac:dyDescent="0.3">
      <c r="A674" s="11" t="s">
        <v>8219</v>
      </c>
      <c r="B674" s="11">
        <v>215</v>
      </c>
      <c r="C674">
        <f t="shared" si="20"/>
        <v>423.32356267247582</v>
      </c>
      <c r="E674" s="11" t="s">
        <v>8221</v>
      </c>
      <c r="F674" s="11">
        <v>0</v>
      </c>
      <c r="G674" s="11">
        <f t="shared" si="21"/>
        <v>313.63715494040758</v>
      </c>
    </row>
    <row r="675" spans="1:7" x14ac:dyDescent="0.3">
      <c r="A675" s="11" t="s">
        <v>8219</v>
      </c>
      <c r="B675" s="11">
        <v>176</v>
      </c>
      <c r="C675">
        <f t="shared" si="20"/>
        <v>339.48694940016424</v>
      </c>
      <c r="E675" s="11" t="s">
        <v>8221</v>
      </c>
      <c r="F675" s="11">
        <v>1</v>
      </c>
      <c r="G675" s="11">
        <f t="shared" si="21"/>
        <v>279.21754709727031</v>
      </c>
    </row>
    <row r="676" spans="1:7" x14ac:dyDescent="0.3">
      <c r="A676" s="11" t="s">
        <v>8219</v>
      </c>
      <c r="B676" s="11">
        <v>555</v>
      </c>
      <c r="C676">
        <f t="shared" si="20"/>
        <v>130014.206857867</v>
      </c>
      <c r="E676" s="11" t="s">
        <v>8221</v>
      </c>
      <c r="F676" s="11">
        <v>0</v>
      </c>
      <c r="G676" s="11">
        <f t="shared" si="21"/>
        <v>313.63715494040758</v>
      </c>
    </row>
    <row r="677" spans="1:7" x14ac:dyDescent="0.3">
      <c r="A677" s="11" t="s">
        <v>8219</v>
      </c>
      <c r="B677" s="11">
        <v>116</v>
      </c>
      <c r="C677">
        <f t="shared" si="20"/>
        <v>6150.5075443658388</v>
      </c>
      <c r="E677" s="11" t="s">
        <v>8221</v>
      </c>
      <c r="F677" s="11">
        <v>0</v>
      </c>
      <c r="G677" s="11">
        <f t="shared" si="21"/>
        <v>313.63715494040758</v>
      </c>
    </row>
    <row r="678" spans="1:7" x14ac:dyDescent="0.3">
      <c r="A678" s="11" t="s">
        <v>8219</v>
      </c>
      <c r="B678" s="11">
        <v>615</v>
      </c>
      <c r="C678">
        <f t="shared" si="20"/>
        <v>176883.18626290135</v>
      </c>
      <c r="E678" s="11" t="s">
        <v>8221</v>
      </c>
      <c r="F678" s="11">
        <v>2</v>
      </c>
      <c r="G678" s="11">
        <f t="shared" si="21"/>
        <v>246.79793925413307</v>
      </c>
    </row>
    <row r="679" spans="1:7" x14ac:dyDescent="0.3">
      <c r="A679" s="11" t="s">
        <v>8219</v>
      </c>
      <c r="B679" s="11">
        <v>236</v>
      </c>
      <c r="C679">
        <f t="shared" si="20"/>
        <v>1728.4663544344899</v>
      </c>
      <c r="E679" s="11" t="s">
        <v>8221</v>
      </c>
      <c r="F679" s="11">
        <v>92</v>
      </c>
      <c r="G679" s="11">
        <f t="shared" si="21"/>
        <v>5519.0332333717788</v>
      </c>
    </row>
    <row r="680" spans="1:7" x14ac:dyDescent="0.3">
      <c r="A680" s="11" t="s">
        <v>8219</v>
      </c>
      <c r="B680" s="11">
        <v>145</v>
      </c>
      <c r="C680">
        <f t="shared" si="20"/>
        <v>2442.8475901324296</v>
      </c>
      <c r="E680" s="11" t="s">
        <v>8221</v>
      </c>
      <c r="F680" s="11">
        <v>0</v>
      </c>
      <c r="G680" s="11">
        <f t="shared" si="21"/>
        <v>313.63715494040758</v>
      </c>
    </row>
    <row r="681" spans="1:7" x14ac:dyDescent="0.3">
      <c r="A681" s="11" t="s">
        <v>8219</v>
      </c>
      <c r="B681" s="11">
        <v>167</v>
      </c>
      <c r="C681">
        <f t="shared" si="20"/>
        <v>752.14003864501547</v>
      </c>
      <c r="E681" s="11" t="s">
        <v>8221</v>
      </c>
      <c r="F681" s="11">
        <v>3</v>
      </c>
      <c r="G681" s="11">
        <f t="shared" si="21"/>
        <v>216.3783314109958</v>
      </c>
    </row>
    <row r="682" spans="1:7" x14ac:dyDescent="0.3">
      <c r="A682" s="11" t="s">
        <v>8219</v>
      </c>
      <c r="B682" s="11">
        <v>235</v>
      </c>
      <c r="C682">
        <f t="shared" si="20"/>
        <v>1646.3166976839177</v>
      </c>
      <c r="E682" s="11" t="s">
        <v>8221</v>
      </c>
      <c r="F682" s="11">
        <v>10</v>
      </c>
      <c r="G682" s="11">
        <f t="shared" si="21"/>
        <v>59.441076509035</v>
      </c>
    </row>
    <row r="683" spans="1:7" x14ac:dyDescent="0.3">
      <c r="A683" s="11" t="s">
        <v>8219</v>
      </c>
      <c r="B683" s="11">
        <v>452</v>
      </c>
      <c r="C683">
        <f t="shared" si="20"/>
        <v>66344.792212558081</v>
      </c>
      <c r="E683" s="11" t="s">
        <v>8221</v>
      </c>
      <c r="F683" s="11">
        <v>7</v>
      </c>
      <c r="G683" s="11">
        <f t="shared" si="21"/>
        <v>114.69990003844677</v>
      </c>
    </row>
    <row r="684" spans="1:7" x14ac:dyDescent="0.3">
      <c r="A684" s="11" t="s">
        <v>8219</v>
      </c>
      <c r="B684" s="11">
        <v>241</v>
      </c>
      <c r="C684">
        <f t="shared" si="20"/>
        <v>2169.2146381873504</v>
      </c>
      <c r="E684" s="11" t="s">
        <v>8221</v>
      </c>
      <c r="F684" s="11">
        <v>3</v>
      </c>
      <c r="G684" s="11">
        <f t="shared" si="21"/>
        <v>216.3783314109958</v>
      </c>
    </row>
    <row r="685" spans="1:7" x14ac:dyDescent="0.3">
      <c r="A685" s="11" t="s">
        <v>8219</v>
      </c>
      <c r="B685" s="11">
        <v>28</v>
      </c>
      <c r="C685">
        <f t="shared" si="20"/>
        <v>27697.337750315495</v>
      </c>
      <c r="E685" s="11" t="s">
        <v>8221</v>
      </c>
      <c r="F685" s="11">
        <v>0</v>
      </c>
      <c r="G685" s="11">
        <f t="shared" si="21"/>
        <v>313.63715494040758</v>
      </c>
    </row>
    <row r="686" spans="1:7" x14ac:dyDescent="0.3">
      <c r="A686" s="11" t="s">
        <v>8219</v>
      </c>
      <c r="B686" s="11">
        <v>140</v>
      </c>
      <c r="C686">
        <f t="shared" si="20"/>
        <v>2962.099306379569</v>
      </c>
      <c r="E686" s="11" t="s">
        <v>8221</v>
      </c>
      <c r="F686" s="11">
        <v>1</v>
      </c>
      <c r="G686" s="11">
        <f t="shared" si="21"/>
        <v>279.21754709727031</v>
      </c>
    </row>
    <row r="687" spans="1:7" x14ac:dyDescent="0.3">
      <c r="A687" s="11" t="s">
        <v>8219</v>
      </c>
      <c r="B687" s="11">
        <v>280</v>
      </c>
      <c r="C687">
        <f t="shared" si="20"/>
        <v>7323.0512514596621</v>
      </c>
      <c r="E687" s="11" t="s">
        <v>8221</v>
      </c>
      <c r="F687" s="11">
        <v>0</v>
      </c>
      <c r="G687" s="11">
        <f t="shared" si="21"/>
        <v>313.63715494040758</v>
      </c>
    </row>
    <row r="688" spans="1:7" x14ac:dyDescent="0.3">
      <c r="A688" s="11" t="s">
        <v>8219</v>
      </c>
      <c r="B688" s="11">
        <v>70</v>
      </c>
      <c r="C688">
        <f t="shared" si="20"/>
        <v>15481.623333839523</v>
      </c>
      <c r="E688" s="11" t="s">
        <v>8221</v>
      </c>
      <c r="F688" s="11">
        <v>9</v>
      </c>
      <c r="G688" s="11">
        <f t="shared" si="21"/>
        <v>75.860684352172257</v>
      </c>
    </row>
    <row r="689" spans="1:7" x14ac:dyDescent="0.3">
      <c r="A689" s="11" t="s">
        <v>8219</v>
      </c>
      <c r="B689" s="11">
        <v>160</v>
      </c>
      <c r="C689">
        <f t="shared" si="20"/>
        <v>1185.0924413910109</v>
      </c>
      <c r="E689" s="11" t="s">
        <v>8221</v>
      </c>
      <c r="F689" s="11">
        <v>2</v>
      </c>
      <c r="G689" s="11">
        <f t="shared" si="21"/>
        <v>246.79793925413307</v>
      </c>
    </row>
    <row r="690" spans="1:7" x14ac:dyDescent="0.3">
      <c r="A690" s="11" t="s">
        <v>8219</v>
      </c>
      <c r="B690" s="11">
        <v>141</v>
      </c>
      <c r="C690">
        <f t="shared" si="20"/>
        <v>2854.248963130141</v>
      </c>
      <c r="E690" s="11" t="s">
        <v>8221</v>
      </c>
      <c r="F690" s="11">
        <v>1</v>
      </c>
      <c r="G690" s="11">
        <f t="shared" si="21"/>
        <v>279.21754709727031</v>
      </c>
    </row>
    <row r="691" spans="1:7" x14ac:dyDescent="0.3">
      <c r="A691" s="11" t="s">
        <v>8219</v>
      </c>
      <c r="B691" s="11">
        <v>874</v>
      </c>
      <c r="C691">
        <f t="shared" si="20"/>
        <v>461821.94736129954</v>
      </c>
      <c r="E691" s="11" t="s">
        <v>8221</v>
      </c>
      <c r="F691" s="11">
        <v>2</v>
      </c>
      <c r="G691" s="11">
        <f t="shared" si="21"/>
        <v>246.79793925413307</v>
      </c>
    </row>
    <row r="692" spans="1:7" x14ac:dyDescent="0.3">
      <c r="A692" s="11" t="s">
        <v>8219</v>
      </c>
      <c r="B692" s="11">
        <v>73</v>
      </c>
      <c r="C692">
        <f t="shared" si="20"/>
        <v>14744.072304091238</v>
      </c>
      <c r="E692" s="11" t="s">
        <v>8221</v>
      </c>
      <c r="F692" s="11">
        <v>11</v>
      </c>
      <c r="G692" s="11">
        <f t="shared" si="21"/>
        <v>45.021468665897743</v>
      </c>
    </row>
    <row r="693" spans="1:7" x14ac:dyDescent="0.3">
      <c r="A693" s="11" t="s">
        <v>8219</v>
      </c>
      <c r="B693" s="11">
        <v>294</v>
      </c>
      <c r="C693">
        <f t="shared" si="20"/>
        <v>9915.1464459676718</v>
      </c>
      <c r="E693" s="11" t="s">
        <v>8221</v>
      </c>
      <c r="F693" s="11">
        <v>0</v>
      </c>
      <c r="G693" s="11">
        <f t="shared" si="21"/>
        <v>313.63715494040758</v>
      </c>
    </row>
    <row r="694" spans="1:7" x14ac:dyDescent="0.3">
      <c r="A694" s="11" t="s">
        <v>8219</v>
      </c>
      <c r="B694" s="11">
        <v>740</v>
      </c>
      <c r="C694">
        <f t="shared" si="20"/>
        <v>297651.89335672284</v>
      </c>
      <c r="E694" s="11" t="s">
        <v>8221</v>
      </c>
      <c r="F694" s="11">
        <v>0</v>
      </c>
      <c r="G694" s="11">
        <f t="shared" si="21"/>
        <v>313.63715494040758</v>
      </c>
    </row>
    <row r="695" spans="1:7" x14ac:dyDescent="0.3">
      <c r="A695" s="11" t="s">
        <v>8219</v>
      </c>
      <c r="B695" s="11">
        <v>369</v>
      </c>
      <c r="C695">
        <f t="shared" si="20"/>
        <v>30476.370702260578</v>
      </c>
      <c r="E695" s="11" t="s">
        <v>8221</v>
      </c>
      <c r="F695" s="11">
        <v>9</v>
      </c>
      <c r="G695" s="11">
        <f t="shared" si="21"/>
        <v>75.860684352172257</v>
      </c>
    </row>
    <row r="696" spans="1:7" x14ac:dyDescent="0.3">
      <c r="A696" s="11" t="s">
        <v>8219</v>
      </c>
      <c r="B696" s="11">
        <v>110</v>
      </c>
      <c r="C696">
        <f t="shared" si="20"/>
        <v>7127.6096038624064</v>
      </c>
      <c r="E696" s="11" t="s">
        <v>8221</v>
      </c>
      <c r="F696" s="11">
        <v>0</v>
      </c>
      <c r="G696" s="11">
        <f t="shared" si="21"/>
        <v>313.63715494040758</v>
      </c>
    </row>
    <row r="697" spans="1:7" x14ac:dyDescent="0.3">
      <c r="A697" s="11" t="s">
        <v>8219</v>
      </c>
      <c r="B697" s="11">
        <v>455</v>
      </c>
      <c r="C697">
        <f t="shared" si="20"/>
        <v>67899.241182809797</v>
      </c>
      <c r="E697" s="11" t="s">
        <v>8221</v>
      </c>
      <c r="F697" s="11">
        <v>4</v>
      </c>
      <c r="G697" s="11">
        <f t="shared" si="21"/>
        <v>187.95872356785856</v>
      </c>
    </row>
    <row r="698" spans="1:7" x14ac:dyDescent="0.3">
      <c r="A698" s="11" t="s">
        <v>8219</v>
      </c>
      <c r="B698" s="11">
        <v>224</v>
      </c>
      <c r="C698">
        <f t="shared" si="20"/>
        <v>874.67047342762464</v>
      </c>
      <c r="E698" s="11" t="s">
        <v>8221</v>
      </c>
      <c r="F698" s="11">
        <v>1</v>
      </c>
      <c r="G698" s="11">
        <f t="shared" si="21"/>
        <v>279.21754709727031</v>
      </c>
    </row>
    <row r="699" spans="1:7" x14ac:dyDescent="0.3">
      <c r="A699" s="11" t="s">
        <v>8219</v>
      </c>
      <c r="B699" s="11">
        <v>46</v>
      </c>
      <c r="C699">
        <f t="shared" si="20"/>
        <v>22030.031571825792</v>
      </c>
      <c r="E699" s="11" t="s">
        <v>8221</v>
      </c>
      <c r="F699" s="11">
        <v>2</v>
      </c>
      <c r="G699" s="11">
        <f t="shared" si="21"/>
        <v>246.79793925413307</v>
      </c>
    </row>
    <row r="700" spans="1:7" x14ac:dyDescent="0.3">
      <c r="A700" s="11" t="s">
        <v>8219</v>
      </c>
      <c r="B700" s="11">
        <v>284</v>
      </c>
      <c r="C700">
        <f t="shared" si="20"/>
        <v>8023.6498784619498</v>
      </c>
      <c r="E700" s="11" t="s">
        <v>8221</v>
      </c>
      <c r="F700" s="11">
        <v>0</v>
      </c>
      <c r="G700" s="11">
        <f t="shared" si="21"/>
        <v>313.63715494040758</v>
      </c>
    </row>
    <row r="701" spans="1:7" x14ac:dyDescent="0.3">
      <c r="A701" s="11" t="s">
        <v>8219</v>
      </c>
      <c r="B701" s="11">
        <v>98</v>
      </c>
      <c r="C701">
        <f t="shared" si="20"/>
        <v>9297.8137228555406</v>
      </c>
      <c r="E701" s="11" t="s">
        <v>8221</v>
      </c>
      <c r="F701" s="11">
        <v>1</v>
      </c>
      <c r="G701" s="11">
        <f t="shared" si="21"/>
        <v>279.21754709727031</v>
      </c>
    </row>
    <row r="702" spans="1:7" x14ac:dyDescent="0.3">
      <c r="A702" s="11" t="s">
        <v>8219</v>
      </c>
      <c r="B702" s="11">
        <v>56</v>
      </c>
      <c r="C702">
        <f t="shared" si="20"/>
        <v>19161.528139331513</v>
      </c>
      <c r="E702" s="11" t="s">
        <v>8221</v>
      </c>
      <c r="F702" s="11">
        <v>17</v>
      </c>
      <c r="G702" s="11">
        <f t="shared" si="21"/>
        <v>0.50382160707420365</v>
      </c>
    </row>
    <row r="703" spans="1:7" x14ac:dyDescent="0.3">
      <c r="A703" s="11" t="s">
        <v>8219</v>
      </c>
      <c r="B703" s="11">
        <v>32</v>
      </c>
      <c r="C703">
        <f t="shared" si="20"/>
        <v>26381.936377317783</v>
      </c>
      <c r="E703" s="11" t="s">
        <v>8221</v>
      </c>
      <c r="F703" s="11">
        <v>2</v>
      </c>
      <c r="G703" s="11">
        <f t="shared" si="21"/>
        <v>246.79793925413307</v>
      </c>
    </row>
    <row r="704" spans="1:7" x14ac:dyDescent="0.3">
      <c r="A704" s="11" t="s">
        <v>8219</v>
      </c>
      <c r="B704" s="11">
        <v>30</v>
      </c>
      <c r="C704">
        <f t="shared" si="20"/>
        <v>27035.637063816637</v>
      </c>
      <c r="E704" s="11" t="s">
        <v>8221</v>
      </c>
      <c r="F704" s="11">
        <v>3</v>
      </c>
      <c r="G704" s="11">
        <f t="shared" si="21"/>
        <v>216.3783314109958</v>
      </c>
    </row>
    <row r="705" spans="1:7" x14ac:dyDescent="0.3">
      <c r="A705" s="11" t="s">
        <v>8219</v>
      </c>
      <c r="B705" s="11">
        <v>70</v>
      </c>
      <c r="C705">
        <f t="shared" si="20"/>
        <v>15481.623333839523</v>
      </c>
      <c r="E705" s="11" t="s">
        <v>8221</v>
      </c>
      <c r="F705" s="11">
        <v>41</v>
      </c>
      <c r="G705" s="11">
        <f t="shared" si="21"/>
        <v>542.43323337178003</v>
      </c>
    </row>
    <row r="706" spans="1:7" x14ac:dyDescent="0.3">
      <c r="A706" s="11" t="s">
        <v>8219</v>
      </c>
      <c r="B706" s="11">
        <v>44</v>
      </c>
      <c r="C706">
        <f t="shared" si="20"/>
        <v>22627.73225832465</v>
      </c>
      <c r="E706" s="11" t="s">
        <v>8221</v>
      </c>
      <c r="F706" s="11">
        <v>2</v>
      </c>
      <c r="G706" s="11">
        <f t="shared" si="21"/>
        <v>246.79793925413307</v>
      </c>
    </row>
    <row r="707" spans="1:7" x14ac:dyDescent="0.3">
      <c r="A707" s="11" t="s">
        <v>8219</v>
      </c>
      <c r="B707" s="11">
        <v>92</v>
      </c>
      <c r="C707">
        <f t="shared" ref="C707:C770" si="22">(B707-$J$4)^2</f>
        <v>10490.915782352109</v>
      </c>
      <c r="E707" s="11" t="s">
        <v>8221</v>
      </c>
      <c r="F707" s="11">
        <v>3</v>
      </c>
      <c r="G707" s="11">
        <f t="shared" ref="G707:G770" si="23">(F707-$K$4)^2</f>
        <v>216.3783314109958</v>
      </c>
    </row>
    <row r="708" spans="1:7" x14ac:dyDescent="0.3">
      <c r="A708" s="11" t="s">
        <v>8219</v>
      </c>
      <c r="B708" s="11">
        <v>205</v>
      </c>
      <c r="C708">
        <f t="shared" si="22"/>
        <v>111.82699516675491</v>
      </c>
      <c r="E708" s="11" t="s">
        <v>8221</v>
      </c>
      <c r="F708" s="11">
        <v>8</v>
      </c>
      <c r="G708" s="11">
        <f t="shared" si="23"/>
        <v>94.280292195309514</v>
      </c>
    </row>
    <row r="709" spans="1:7" x14ac:dyDescent="0.3">
      <c r="A709" s="11" t="s">
        <v>8219</v>
      </c>
      <c r="B709" s="11">
        <v>23</v>
      </c>
      <c r="C709">
        <f t="shared" si="22"/>
        <v>29386.589466562633</v>
      </c>
      <c r="E709" s="11" t="s">
        <v>8221</v>
      </c>
      <c r="F709" s="11">
        <v>0</v>
      </c>
      <c r="G709" s="11">
        <f t="shared" si="23"/>
        <v>313.63715494040758</v>
      </c>
    </row>
    <row r="710" spans="1:7" x14ac:dyDescent="0.3">
      <c r="A710" s="11" t="s">
        <v>8219</v>
      </c>
      <c r="B710" s="11">
        <v>4</v>
      </c>
      <c r="C710">
        <f t="shared" si="22"/>
        <v>36261.745988301765</v>
      </c>
      <c r="E710" s="11" t="s">
        <v>8221</v>
      </c>
      <c r="F710" s="11">
        <v>1</v>
      </c>
      <c r="G710" s="11">
        <f t="shared" si="23"/>
        <v>279.21754709727031</v>
      </c>
    </row>
    <row r="711" spans="1:7" x14ac:dyDescent="0.3">
      <c r="A711" s="11" t="s">
        <v>8219</v>
      </c>
      <c r="B711" s="11">
        <v>112</v>
      </c>
      <c r="C711">
        <f t="shared" si="22"/>
        <v>6793.9089173635502</v>
      </c>
      <c r="E711" s="11" t="s">
        <v>8221</v>
      </c>
      <c r="F711" s="11">
        <v>3</v>
      </c>
      <c r="G711" s="11">
        <f t="shared" si="23"/>
        <v>216.3783314109958</v>
      </c>
    </row>
    <row r="712" spans="1:7" x14ac:dyDescent="0.3">
      <c r="A712" s="11" t="s">
        <v>8219</v>
      </c>
      <c r="B712" s="11">
        <v>27</v>
      </c>
      <c r="C712">
        <f t="shared" si="22"/>
        <v>28031.188093564924</v>
      </c>
      <c r="E712" s="11" t="s">
        <v>8221</v>
      </c>
      <c r="F712" s="11">
        <v>4</v>
      </c>
      <c r="G712" s="11">
        <f t="shared" si="23"/>
        <v>187.95872356785856</v>
      </c>
    </row>
    <row r="713" spans="1:7" x14ac:dyDescent="0.3">
      <c r="A713" s="11" t="s">
        <v>8219</v>
      </c>
      <c r="B713" s="11">
        <v>11</v>
      </c>
      <c r="C713">
        <f t="shared" si="22"/>
        <v>33644.793585555766</v>
      </c>
      <c r="E713" s="11" t="s">
        <v>8221</v>
      </c>
      <c r="F713" s="11">
        <v>9</v>
      </c>
      <c r="G713" s="11">
        <f t="shared" si="23"/>
        <v>75.860684352172257</v>
      </c>
    </row>
    <row r="714" spans="1:7" x14ac:dyDescent="0.3">
      <c r="A714" s="11" t="s">
        <v>8219</v>
      </c>
      <c r="B714" s="11">
        <v>26</v>
      </c>
      <c r="C714">
        <f t="shared" si="22"/>
        <v>28367.03843681435</v>
      </c>
      <c r="E714" s="11" t="s">
        <v>8221</v>
      </c>
      <c r="F714" s="11">
        <v>16</v>
      </c>
      <c r="G714" s="11">
        <f t="shared" si="23"/>
        <v>2.9234294502114606</v>
      </c>
    </row>
    <row r="715" spans="1:7" x14ac:dyDescent="0.3">
      <c r="A715" s="11" t="s">
        <v>8219</v>
      </c>
      <c r="B715" s="11">
        <v>77</v>
      </c>
      <c r="C715">
        <f t="shared" si="22"/>
        <v>13788.670931093528</v>
      </c>
      <c r="E715" s="11" t="s">
        <v>8221</v>
      </c>
      <c r="F715" s="11">
        <v>1</v>
      </c>
      <c r="G715" s="11">
        <f t="shared" si="23"/>
        <v>279.21754709727031</v>
      </c>
    </row>
    <row r="716" spans="1:7" x14ac:dyDescent="0.3">
      <c r="A716" s="11" t="s">
        <v>8219</v>
      </c>
      <c r="B716" s="11">
        <v>136</v>
      </c>
      <c r="C716">
        <f t="shared" si="22"/>
        <v>3413.5006793772804</v>
      </c>
      <c r="E716" s="11" t="s">
        <v>8221</v>
      </c>
      <c r="F716" s="11">
        <v>7</v>
      </c>
      <c r="G716" s="11">
        <f t="shared" si="23"/>
        <v>114.69990003844677</v>
      </c>
    </row>
    <row r="717" spans="1:7" x14ac:dyDescent="0.3">
      <c r="A717" s="11" t="s">
        <v>8219</v>
      </c>
      <c r="B717" s="11">
        <v>157</v>
      </c>
      <c r="C717">
        <f t="shared" si="22"/>
        <v>1400.6434711392944</v>
      </c>
      <c r="E717" s="11" t="s">
        <v>8221</v>
      </c>
      <c r="F717" s="11">
        <v>0</v>
      </c>
      <c r="G717" s="11">
        <f t="shared" si="23"/>
        <v>313.63715494040758</v>
      </c>
    </row>
    <row r="718" spans="1:7" x14ac:dyDescent="0.3">
      <c r="A718" s="11" t="s">
        <v>8219</v>
      </c>
      <c r="B718" s="11">
        <v>158</v>
      </c>
      <c r="C718">
        <f t="shared" si="22"/>
        <v>1326.7931278898666</v>
      </c>
      <c r="E718" s="11" t="s">
        <v>8221</v>
      </c>
      <c r="F718" s="11">
        <v>0</v>
      </c>
      <c r="G718" s="11">
        <f t="shared" si="23"/>
        <v>313.63715494040758</v>
      </c>
    </row>
    <row r="719" spans="1:7" x14ac:dyDescent="0.3">
      <c r="A719" s="11" t="s">
        <v>8219</v>
      </c>
      <c r="B719" s="11">
        <v>27</v>
      </c>
      <c r="C719">
        <f t="shared" si="22"/>
        <v>28031.188093564924</v>
      </c>
      <c r="E719" s="11" t="s">
        <v>8221</v>
      </c>
      <c r="F719" s="11">
        <v>0</v>
      </c>
      <c r="G719" s="11">
        <f t="shared" si="23"/>
        <v>313.63715494040758</v>
      </c>
    </row>
    <row r="720" spans="1:7" x14ac:dyDescent="0.3">
      <c r="A720" s="11" t="s">
        <v>8219</v>
      </c>
      <c r="B720" s="11">
        <v>23</v>
      </c>
      <c r="C720">
        <f t="shared" si="22"/>
        <v>29386.589466562633</v>
      </c>
      <c r="E720" s="11" t="s">
        <v>8221</v>
      </c>
      <c r="F720" s="11">
        <v>0</v>
      </c>
      <c r="G720" s="11">
        <f t="shared" si="23"/>
        <v>313.63715494040758</v>
      </c>
    </row>
    <row r="721" spans="1:7" x14ac:dyDescent="0.3">
      <c r="A721" s="11" t="s">
        <v>8219</v>
      </c>
      <c r="B721" s="11">
        <v>17</v>
      </c>
      <c r="C721">
        <f t="shared" si="22"/>
        <v>31479.691526059203</v>
      </c>
      <c r="E721" s="11" t="s">
        <v>8221</v>
      </c>
      <c r="F721" s="11">
        <v>0</v>
      </c>
      <c r="G721" s="11">
        <f t="shared" si="23"/>
        <v>313.63715494040758</v>
      </c>
    </row>
    <row r="722" spans="1:7" x14ac:dyDescent="0.3">
      <c r="A722" s="11" t="s">
        <v>8219</v>
      </c>
      <c r="B722" s="11">
        <v>37</v>
      </c>
      <c r="C722">
        <f t="shared" si="22"/>
        <v>24782.684661070645</v>
      </c>
      <c r="E722" s="11" t="s">
        <v>8221</v>
      </c>
      <c r="F722" s="11">
        <v>1</v>
      </c>
      <c r="G722" s="11">
        <f t="shared" si="23"/>
        <v>279.21754709727031</v>
      </c>
    </row>
    <row r="723" spans="1:7" x14ac:dyDescent="0.3">
      <c r="A723" s="11" t="s">
        <v>8219</v>
      </c>
      <c r="B723" s="11">
        <v>65</v>
      </c>
      <c r="C723">
        <f t="shared" si="22"/>
        <v>16750.875050086663</v>
      </c>
      <c r="E723" s="11" t="s">
        <v>8221</v>
      </c>
      <c r="F723" s="11">
        <v>2</v>
      </c>
      <c r="G723" s="11">
        <f t="shared" si="23"/>
        <v>246.79793925413307</v>
      </c>
    </row>
    <row r="724" spans="1:7" x14ac:dyDescent="0.3">
      <c r="A724" s="11" t="s">
        <v>8219</v>
      </c>
      <c r="B724" s="11">
        <v>18</v>
      </c>
      <c r="C724">
        <f t="shared" si="22"/>
        <v>31125.841182809774</v>
      </c>
      <c r="E724" s="11" t="s">
        <v>8221</v>
      </c>
      <c r="F724" s="11">
        <v>1</v>
      </c>
      <c r="G724" s="11">
        <f t="shared" si="23"/>
        <v>279.21754709727031</v>
      </c>
    </row>
    <row r="725" spans="1:7" x14ac:dyDescent="0.3">
      <c r="A725" s="11" t="s">
        <v>8219</v>
      </c>
      <c r="B725" s="11">
        <v>25</v>
      </c>
      <c r="C725">
        <f t="shared" si="22"/>
        <v>28704.888780063779</v>
      </c>
      <c r="E725" s="11" t="s">
        <v>8221</v>
      </c>
      <c r="F725" s="11">
        <v>15</v>
      </c>
      <c r="G725" s="11">
        <f t="shared" si="23"/>
        <v>7.3430372933487176</v>
      </c>
    </row>
    <row r="726" spans="1:7" x14ac:dyDescent="0.3">
      <c r="A726" s="11" t="s">
        <v>8219</v>
      </c>
      <c r="B726" s="11">
        <v>104</v>
      </c>
      <c r="C726">
        <f t="shared" si="22"/>
        <v>8176.711663358974</v>
      </c>
      <c r="E726" s="11" t="s">
        <v>8221</v>
      </c>
      <c r="F726" s="11">
        <v>1</v>
      </c>
      <c r="G726" s="11">
        <f t="shared" si="23"/>
        <v>279.21754709727031</v>
      </c>
    </row>
    <row r="727" spans="1:7" x14ac:dyDescent="0.3">
      <c r="A727" s="11" t="s">
        <v>8219</v>
      </c>
      <c r="B727" s="11">
        <v>108</v>
      </c>
      <c r="C727">
        <f t="shared" si="22"/>
        <v>7469.3102903612617</v>
      </c>
      <c r="E727" s="11" t="s">
        <v>8221</v>
      </c>
      <c r="F727" s="11">
        <v>1</v>
      </c>
      <c r="G727" s="11">
        <f t="shared" si="23"/>
        <v>279.21754709727031</v>
      </c>
    </row>
    <row r="728" spans="1:7" x14ac:dyDescent="0.3">
      <c r="A728" s="11" t="s">
        <v>8219</v>
      </c>
      <c r="B728" s="11">
        <v>38</v>
      </c>
      <c r="C728">
        <f t="shared" si="22"/>
        <v>24468.834317821216</v>
      </c>
      <c r="E728" s="11" t="s">
        <v>8221</v>
      </c>
      <c r="F728" s="11">
        <v>0</v>
      </c>
      <c r="G728" s="11">
        <f t="shared" si="23"/>
        <v>313.63715494040758</v>
      </c>
    </row>
    <row r="729" spans="1:7" x14ac:dyDescent="0.3">
      <c r="A729" s="11" t="s">
        <v>8219</v>
      </c>
      <c r="B729" s="11">
        <v>88</v>
      </c>
      <c r="C729">
        <f t="shared" si="22"/>
        <v>11326.31715534982</v>
      </c>
      <c r="E729" s="11" t="s">
        <v>8221</v>
      </c>
      <c r="F729" s="11">
        <v>39</v>
      </c>
      <c r="G729" s="11">
        <f t="shared" si="23"/>
        <v>453.27244905805458</v>
      </c>
    </row>
    <row r="730" spans="1:7" x14ac:dyDescent="0.3">
      <c r="A730" s="11" t="s">
        <v>8219</v>
      </c>
      <c r="B730" s="11">
        <v>82</v>
      </c>
      <c r="C730">
        <f t="shared" si="22"/>
        <v>12639.419214846388</v>
      </c>
      <c r="E730" s="11" t="s">
        <v>8221</v>
      </c>
      <c r="F730" s="11">
        <v>103</v>
      </c>
      <c r="G730" s="11">
        <f t="shared" si="23"/>
        <v>7274.4175470972687</v>
      </c>
    </row>
    <row r="731" spans="1:7" x14ac:dyDescent="0.3">
      <c r="A731" s="11" t="s">
        <v>8219</v>
      </c>
      <c r="B731" s="11">
        <v>126</v>
      </c>
      <c r="C731">
        <f t="shared" si="22"/>
        <v>4682.0041118715599</v>
      </c>
      <c r="E731" s="11" t="s">
        <v>8221</v>
      </c>
      <c r="F731" s="11">
        <v>0</v>
      </c>
      <c r="G731" s="11">
        <f t="shared" si="23"/>
        <v>313.63715494040758</v>
      </c>
    </row>
    <row r="732" spans="1:7" x14ac:dyDescent="0.3">
      <c r="A732" s="11" t="s">
        <v>8219</v>
      </c>
      <c r="B732" s="11">
        <v>133</v>
      </c>
      <c r="C732">
        <f t="shared" si="22"/>
        <v>3773.0517091255642</v>
      </c>
      <c r="E732" s="11" t="s">
        <v>8221</v>
      </c>
      <c r="F732" s="11">
        <v>39</v>
      </c>
      <c r="G732" s="11">
        <f t="shared" si="23"/>
        <v>453.27244905805458</v>
      </c>
    </row>
    <row r="733" spans="1:7" x14ac:dyDescent="0.3">
      <c r="A733" s="11" t="s">
        <v>8219</v>
      </c>
      <c r="B733" s="11">
        <v>47</v>
      </c>
      <c r="C733">
        <f t="shared" si="22"/>
        <v>21734.181228576363</v>
      </c>
      <c r="E733" s="11" t="s">
        <v>8221</v>
      </c>
      <c r="F733" s="11">
        <v>15</v>
      </c>
      <c r="G733" s="11">
        <f t="shared" si="23"/>
        <v>7.3430372933487176</v>
      </c>
    </row>
    <row r="734" spans="1:7" x14ac:dyDescent="0.3">
      <c r="A734" s="11" t="s">
        <v>8219</v>
      </c>
      <c r="B734" s="11">
        <v>58</v>
      </c>
      <c r="C734">
        <f t="shared" si="22"/>
        <v>18611.827452832658</v>
      </c>
      <c r="E734" s="11" t="s">
        <v>8221</v>
      </c>
      <c r="F734" s="11">
        <v>22</v>
      </c>
      <c r="G734" s="11">
        <f t="shared" si="23"/>
        <v>18.40578239138792</v>
      </c>
    </row>
    <row r="735" spans="1:7" x14ac:dyDescent="0.3">
      <c r="A735" s="11" t="s">
        <v>8219</v>
      </c>
      <c r="B735" s="11">
        <v>32</v>
      </c>
      <c r="C735">
        <f t="shared" si="22"/>
        <v>26381.936377317783</v>
      </c>
      <c r="E735" s="11" t="s">
        <v>8221</v>
      </c>
      <c r="F735" s="11">
        <v>92</v>
      </c>
      <c r="G735" s="11">
        <f t="shared" si="23"/>
        <v>5519.0332333717788</v>
      </c>
    </row>
    <row r="736" spans="1:7" x14ac:dyDescent="0.3">
      <c r="A736" s="11" t="s">
        <v>8219</v>
      </c>
      <c r="B736" s="11">
        <v>37</v>
      </c>
      <c r="C736">
        <f t="shared" si="22"/>
        <v>24782.684661070645</v>
      </c>
      <c r="E736" s="11" t="s">
        <v>8221</v>
      </c>
      <c r="F736" s="11">
        <v>25</v>
      </c>
      <c r="G736" s="11">
        <f t="shared" si="23"/>
        <v>53.146958861976145</v>
      </c>
    </row>
    <row r="737" spans="1:7" x14ac:dyDescent="0.3">
      <c r="A737" s="11" t="s">
        <v>8219</v>
      </c>
      <c r="B737" s="11">
        <v>87</v>
      </c>
      <c r="C737">
        <f t="shared" si="22"/>
        <v>11540.167498599249</v>
      </c>
      <c r="E737" s="11" t="s">
        <v>8221</v>
      </c>
      <c r="F737" s="11">
        <v>19</v>
      </c>
      <c r="G737" s="11">
        <f t="shared" si="23"/>
        <v>1.6646059207996897</v>
      </c>
    </row>
    <row r="738" spans="1:7" x14ac:dyDescent="0.3">
      <c r="A738" s="11" t="s">
        <v>8219</v>
      </c>
      <c r="B738" s="11">
        <v>15</v>
      </c>
      <c r="C738">
        <f t="shared" si="22"/>
        <v>32193.392212558058</v>
      </c>
      <c r="E738" s="11" t="s">
        <v>8221</v>
      </c>
      <c r="F738" s="11">
        <v>19</v>
      </c>
      <c r="G738" s="11">
        <f t="shared" si="23"/>
        <v>1.6646059207996897</v>
      </c>
    </row>
    <row r="739" spans="1:7" x14ac:dyDescent="0.3">
      <c r="A739" s="11" t="s">
        <v>8219</v>
      </c>
      <c r="B739" s="11">
        <v>27</v>
      </c>
      <c r="C739">
        <f t="shared" si="22"/>
        <v>28031.188093564924</v>
      </c>
      <c r="E739" s="11" t="s">
        <v>8221</v>
      </c>
      <c r="F739" s="11">
        <v>13</v>
      </c>
      <c r="G739" s="11">
        <f t="shared" si="23"/>
        <v>22.182252979623232</v>
      </c>
    </row>
    <row r="740" spans="1:7" x14ac:dyDescent="0.3">
      <c r="A740" s="11" t="s">
        <v>8219</v>
      </c>
      <c r="B740" s="11">
        <v>19</v>
      </c>
      <c r="C740">
        <f t="shared" si="22"/>
        <v>30773.990839560345</v>
      </c>
      <c r="E740" s="11" t="s">
        <v>8221</v>
      </c>
      <c r="F740" s="11">
        <v>124</v>
      </c>
      <c r="G740" s="11">
        <f t="shared" si="23"/>
        <v>11297.605782391387</v>
      </c>
    </row>
    <row r="741" spans="1:7" x14ac:dyDescent="0.3">
      <c r="A741" s="11" t="s">
        <v>8219</v>
      </c>
      <c r="B741" s="11">
        <v>17</v>
      </c>
      <c r="C741">
        <f t="shared" si="22"/>
        <v>31479.691526059203</v>
      </c>
      <c r="E741" s="11" t="s">
        <v>8221</v>
      </c>
      <c r="F741" s="11">
        <v>4</v>
      </c>
      <c r="G741" s="11">
        <f t="shared" si="23"/>
        <v>187.95872356785856</v>
      </c>
    </row>
    <row r="742" spans="1:7" x14ac:dyDescent="0.3">
      <c r="A742" s="11" t="s">
        <v>8219</v>
      </c>
      <c r="B742" s="11">
        <v>26</v>
      </c>
      <c r="C742">
        <f t="shared" si="22"/>
        <v>28367.03843681435</v>
      </c>
      <c r="E742" s="11" t="s">
        <v>8221</v>
      </c>
      <c r="F742" s="11">
        <v>10</v>
      </c>
      <c r="G742" s="11">
        <f t="shared" si="23"/>
        <v>59.441076509035</v>
      </c>
    </row>
    <row r="743" spans="1:7" x14ac:dyDescent="0.3">
      <c r="A743" s="11" t="s">
        <v>8219</v>
      </c>
      <c r="B743" s="11">
        <v>28</v>
      </c>
      <c r="C743">
        <f t="shared" si="22"/>
        <v>27697.337750315495</v>
      </c>
      <c r="E743" s="11" t="s">
        <v>8221</v>
      </c>
      <c r="F743" s="11">
        <v>15</v>
      </c>
      <c r="G743" s="11">
        <f t="shared" si="23"/>
        <v>7.3430372933487176</v>
      </c>
    </row>
    <row r="744" spans="1:7" x14ac:dyDescent="0.3">
      <c r="A744" s="11" t="s">
        <v>8219</v>
      </c>
      <c r="B744" s="11">
        <v>37</v>
      </c>
      <c r="C744">
        <f t="shared" si="22"/>
        <v>24782.684661070645</v>
      </c>
      <c r="E744" s="11" t="s">
        <v>8221</v>
      </c>
      <c r="F744" s="11">
        <v>38</v>
      </c>
      <c r="G744" s="11">
        <f t="shared" si="23"/>
        <v>411.69205690119179</v>
      </c>
    </row>
    <row r="745" spans="1:7" x14ac:dyDescent="0.3">
      <c r="A745" s="11" t="s">
        <v>8219</v>
      </c>
      <c r="B745" s="11">
        <v>128</v>
      </c>
      <c r="C745">
        <f t="shared" si="22"/>
        <v>4412.3034253727037</v>
      </c>
      <c r="E745" s="11" t="s">
        <v>8221</v>
      </c>
      <c r="F745" s="11">
        <v>152</v>
      </c>
      <c r="G745" s="11">
        <f t="shared" si="23"/>
        <v>18033.856762783544</v>
      </c>
    </row>
    <row r="746" spans="1:7" x14ac:dyDescent="0.3">
      <c r="A746" s="11" t="s">
        <v>8219</v>
      </c>
      <c r="B746" s="11">
        <v>10</v>
      </c>
      <c r="C746">
        <f t="shared" si="22"/>
        <v>34012.643928805199</v>
      </c>
      <c r="E746" s="11" t="s">
        <v>8221</v>
      </c>
      <c r="F746" s="11">
        <v>24</v>
      </c>
      <c r="G746" s="11">
        <f t="shared" si="23"/>
        <v>39.566566705113402</v>
      </c>
    </row>
    <row r="747" spans="1:7" x14ac:dyDescent="0.3">
      <c r="A747" s="11" t="s">
        <v>8219</v>
      </c>
      <c r="B747" s="11">
        <v>83</v>
      </c>
      <c r="C747">
        <f t="shared" si="22"/>
        <v>12415.568871596959</v>
      </c>
      <c r="E747" s="11" t="s">
        <v>8221</v>
      </c>
      <c r="F747" s="11">
        <v>76</v>
      </c>
      <c r="G747" s="11">
        <f t="shared" si="23"/>
        <v>3397.7469588619761</v>
      </c>
    </row>
    <row r="748" spans="1:7" x14ac:dyDescent="0.3">
      <c r="A748" s="11" t="s">
        <v>8219</v>
      </c>
      <c r="B748" s="11">
        <v>46</v>
      </c>
      <c r="C748">
        <f t="shared" si="22"/>
        <v>22030.031571825792</v>
      </c>
      <c r="E748" s="11" t="s">
        <v>8221</v>
      </c>
      <c r="F748" s="11">
        <v>185</v>
      </c>
      <c r="G748" s="11">
        <f t="shared" si="23"/>
        <v>27986.009703960011</v>
      </c>
    </row>
    <row r="749" spans="1:7" x14ac:dyDescent="0.3">
      <c r="A749" s="11" t="s">
        <v>8219</v>
      </c>
      <c r="B749" s="11">
        <v>90</v>
      </c>
      <c r="C749">
        <f t="shared" si="22"/>
        <v>10904.616468850965</v>
      </c>
      <c r="E749" s="11" t="s">
        <v>8221</v>
      </c>
      <c r="F749" s="11">
        <v>33</v>
      </c>
      <c r="G749" s="11">
        <f t="shared" si="23"/>
        <v>233.79009611687809</v>
      </c>
    </row>
    <row r="750" spans="1:7" x14ac:dyDescent="0.3">
      <c r="A750" s="11" t="s">
        <v>8219</v>
      </c>
      <c r="B750" s="11">
        <v>81</v>
      </c>
      <c r="C750">
        <f t="shared" si="22"/>
        <v>12865.269558095815</v>
      </c>
      <c r="E750" s="11" t="s">
        <v>8221</v>
      </c>
      <c r="F750" s="11">
        <v>108</v>
      </c>
      <c r="G750" s="11">
        <f t="shared" si="23"/>
        <v>8152.3195078815825</v>
      </c>
    </row>
    <row r="751" spans="1:7" x14ac:dyDescent="0.3">
      <c r="A751" s="11" t="s">
        <v>8219</v>
      </c>
      <c r="B751" s="11">
        <v>32</v>
      </c>
      <c r="C751">
        <f t="shared" si="22"/>
        <v>26381.936377317783</v>
      </c>
      <c r="E751" s="11" t="s">
        <v>8221</v>
      </c>
      <c r="F751" s="11">
        <v>29</v>
      </c>
      <c r="G751" s="11">
        <f t="shared" si="23"/>
        <v>127.46852748942712</v>
      </c>
    </row>
    <row r="752" spans="1:7" x14ac:dyDescent="0.3">
      <c r="A752" s="11" t="s">
        <v>8219</v>
      </c>
      <c r="B752" s="11">
        <v>20</v>
      </c>
      <c r="C752">
        <f t="shared" si="22"/>
        <v>30424.140496310916</v>
      </c>
      <c r="E752" s="11" t="s">
        <v>8221</v>
      </c>
      <c r="F752" s="11">
        <v>24</v>
      </c>
      <c r="G752" s="11">
        <f t="shared" si="23"/>
        <v>39.566566705113402</v>
      </c>
    </row>
    <row r="753" spans="1:7" x14ac:dyDescent="0.3">
      <c r="A753" s="11" t="s">
        <v>8219</v>
      </c>
      <c r="B753" s="11">
        <v>70</v>
      </c>
      <c r="C753">
        <f t="shared" si="22"/>
        <v>15481.623333839523</v>
      </c>
      <c r="E753" s="11" t="s">
        <v>8221</v>
      </c>
      <c r="F753" s="11">
        <v>4</v>
      </c>
      <c r="G753" s="11">
        <f t="shared" si="23"/>
        <v>187.95872356785856</v>
      </c>
    </row>
    <row r="754" spans="1:7" x14ac:dyDescent="0.3">
      <c r="A754" s="11" t="s">
        <v>8219</v>
      </c>
      <c r="B754" s="11">
        <v>168</v>
      </c>
      <c r="C754">
        <f t="shared" si="22"/>
        <v>698.2896953955875</v>
      </c>
      <c r="E754" s="11" t="s">
        <v>8221</v>
      </c>
      <c r="F754" s="11">
        <v>4</v>
      </c>
      <c r="G754" s="11">
        <f t="shared" si="23"/>
        <v>187.95872356785856</v>
      </c>
    </row>
    <row r="755" spans="1:7" x14ac:dyDescent="0.3">
      <c r="A755" s="11" t="s">
        <v>8219</v>
      </c>
      <c r="B755" s="11">
        <v>34</v>
      </c>
      <c r="C755">
        <f t="shared" si="22"/>
        <v>25736.235690818929</v>
      </c>
      <c r="E755" s="11" t="s">
        <v>8221</v>
      </c>
      <c r="F755" s="11">
        <v>15</v>
      </c>
      <c r="G755" s="11">
        <f t="shared" si="23"/>
        <v>7.3430372933487176</v>
      </c>
    </row>
    <row r="756" spans="1:7" x14ac:dyDescent="0.3">
      <c r="A756" s="11" t="s">
        <v>8219</v>
      </c>
      <c r="B756" s="11">
        <v>48</v>
      </c>
      <c r="C756">
        <f t="shared" si="22"/>
        <v>21440.330885326937</v>
      </c>
      <c r="E756" s="11" t="s">
        <v>8221</v>
      </c>
      <c r="F756" s="11">
        <v>4</v>
      </c>
      <c r="G756" s="11">
        <f t="shared" si="23"/>
        <v>187.95872356785856</v>
      </c>
    </row>
    <row r="757" spans="1:7" x14ac:dyDescent="0.3">
      <c r="A757" s="11" t="s">
        <v>8219</v>
      </c>
      <c r="B757" s="11">
        <v>48</v>
      </c>
      <c r="C757">
        <f t="shared" si="22"/>
        <v>21440.330885326937</v>
      </c>
      <c r="E757" s="11" t="s">
        <v>8221</v>
      </c>
      <c r="F757" s="11">
        <v>139</v>
      </c>
      <c r="G757" s="11">
        <f t="shared" si="23"/>
        <v>14711.311664744328</v>
      </c>
    </row>
    <row r="758" spans="1:7" x14ac:dyDescent="0.3">
      <c r="A758" s="11" t="s">
        <v>8219</v>
      </c>
      <c r="B758" s="11">
        <v>221</v>
      </c>
      <c r="C758">
        <f t="shared" si="22"/>
        <v>706.22150317590842</v>
      </c>
      <c r="E758" s="11" t="s">
        <v>8221</v>
      </c>
      <c r="F758" s="11">
        <v>2</v>
      </c>
      <c r="G758" s="11">
        <f t="shared" si="23"/>
        <v>246.79793925413307</v>
      </c>
    </row>
    <row r="759" spans="1:7" x14ac:dyDescent="0.3">
      <c r="A759" s="11" t="s">
        <v>8219</v>
      </c>
      <c r="B759" s="11">
        <v>107</v>
      </c>
      <c r="C759">
        <f t="shared" si="22"/>
        <v>7643.1606336106897</v>
      </c>
      <c r="E759" s="11" t="s">
        <v>8221</v>
      </c>
      <c r="F759" s="11">
        <v>18</v>
      </c>
      <c r="G759" s="11">
        <f t="shared" si="23"/>
        <v>8.4213763936946726E-2</v>
      </c>
    </row>
    <row r="760" spans="1:7" x14ac:dyDescent="0.3">
      <c r="A760" s="11" t="s">
        <v>8219</v>
      </c>
      <c r="B760" s="11">
        <v>45</v>
      </c>
      <c r="C760">
        <f t="shared" si="22"/>
        <v>22327.881915075221</v>
      </c>
      <c r="E760" s="11" t="s">
        <v>8221</v>
      </c>
      <c r="F760" s="11">
        <v>81</v>
      </c>
      <c r="G760" s="11">
        <f t="shared" si="23"/>
        <v>4005.6489196462899</v>
      </c>
    </row>
    <row r="761" spans="1:7" x14ac:dyDescent="0.3">
      <c r="A761" s="11" t="s">
        <v>8219</v>
      </c>
      <c r="B761" s="11">
        <v>36</v>
      </c>
      <c r="C761">
        <f t="shared" si="22"/>
        <v>25098.535004320071</v>
      </c>
      <c r="E761" s="11" t="s">
        <v>8221</v>
      </c>
      <c r="F761" s="11">
        <v>86</v>
      </c>
      <c r="G761" s="11">
        <f t="shared" si="23"/>
        <v>4663.5508804306028</v>
      </c>
    </row>
    <row r="762" spans="1:7" x14ac:dyDescent="0.3">
      <c r="A762" s="11" t="s">
        <v>8219</v>
      </c>
      <c r="B762" s="11">
        <v>101</v>
      </c>
      <c r="C762">
        <f t="shared" si="22"/>
        <v>8728.2626931072573</v>
      </c>
      <c r="E762" s="11" t="s">
        <v>8221</v>
      </c>
      <c r="F762" s="11">
        <v>140</v>
      </c>
      <c r="G762" s="11">
        <f t="shared" si="23"/>
        <v>14954.89205690119</v>
      </c>
    </row>
    <row r="763" spans="1:7" x14ac:dyDescent="0.3">
      <c r="A763" s="11" t="s">
        <v>8219</v>
      </c>
      <c r="B763" s="11">
        <v>62</v>
      </c>
      <c r="C763">
        <f t="shared" si="22"/>
        <v>17536.426079834946</v>
      </c>
      <c r="E763" s="11" t="s">
        <v>8221</v>
      </c>
      <c r="F763" s="11">
        <v>37</v>
      </c>
      <c r="G763" s="11">
        <f t="shared" si="23"/>
        <v>372.11166474432906</v>
      </c>
    </row>
    <row r="764" spans="1:7" x14ac:dyDescent="0.3">
      <c r="A764" s="11" t="s">
        <v>8219</v>
      </c>
      <c r="B764" s="11">
        <v>32</v>
      </c>
      <c r="C764">
        <f t="shared" si="22"/>
        <v>26381.936377317783</v>
      </c>
      <c r="E764" s="11" t="s">
        <v>8221</v>
      </c>
      <c r="F764" s="11">
        <v>6</v>
      </c>
      <c r="G764" s="11">
        <f t="shared" si="23"/>
        <v>137.11950788158404</v>
      </c>
    </row>
    <row r="765" spans="1:7" x14ac:dyDescent="0.3">
      <c r="A765" s="11" t="s">
        <v>8219</v>
      </c>
      <c r="B765" s="11">
        <v>89</v>
      </c>
      <c r="C765">
        <f t="shared" si="22"/>
        <v>11114.466812100392</v>
      </c>
      <c r="E765" s="11" t="s">
        <v>8221</v>
      </c>
      <c r="F765" s="11">
        <v>113</v>
      </c>
      <c r="G765" s="11">
        <f t="shared" si="23"/>
        <v>9080.2214686658954</v>
      </c>
    </row>
    <row r="766" spans="1:7" x14ac:dyDescent="0.3">
      <c r="A766" s="11" t="s">
        <v>8219</v>
      </c>
      <c r="B766" s="11">
        <v>93</v>
      </c>
      <c r="C766">
        <f t="shared" si="22"/>
        <v>10287.06543910268</v>
      </c>
      <c r="E766" s="11" t="s">
        <v>8221</v>
      </c>
      <c r="F766" s="11">
        <v>37</v>
      </c>
      <c r="G766" s="11">
        <f t="shared" si="23"/>
        <v>372.11166474432906</v>
      </c>
    </row>
    <row r="767" spans="1:7" x14ac:dyDescent="0.3">
      <c r="A767" s="11" t="s">
        <v>8219</v>
      </c>
      <c r="B767" s="11">
        <v>98</v>
      </c>
      <c r="C767">
        <f t="shared" si="22"/>
        <v>9297.8137228555406</v>
      </c>
      <c r="E767" s="11" t="s">
        <v>8221</v>
      </c>
      <c r="F767" s="11">
        <v>18</v>
      </c>
      <c r="G767" s="11">
        <f t="shared" si="23"/>
        <v>8.4213763936946726E-2</v>
      </c>
    </row>
    <row r="768" spans="1:7" x14ac:dyDescent="0.3">
      <c r="A768" s="11" t="s">
        <v>8219</v>
      </c>
      <c r="B768" s="11">
        <v>82</v>
      </c>
      <c r="C768">
        <f t="shared" si="22"/>
        <v>12639.419214846388</v>
      </c>
      <c r="E768" s="11" t="s">
        <v>8221</v>
      </c>
      <c r="F768" s="11">
        <v>75</v>
      </c>
      <c r="G768" s="11">
        <f t="shared" si="23"/>
        <v>3282.1665667051134</v>
      </c>
    </row>
    <row r="769" spans="1:7" x14ac:dyDescent="0.3">
      <c r="A769" s="11" t="s">
        <v>8219</v>
      </c>
      <c r="B769" s="11">
        <v>116</v>
      </c>
      <c r="C769">
        <f t="shared" si="22"/>
        <v>6150.5075443658388</v>
      </c>
      <c r="E769" s="11" t="s">
        <v>8221</v>
      </c>
      <c r="F769" s="11">
        <v>52</v>
      </c>
      <c r="G769" s="11">
        <f t="shared" si="23"/>
        <v>1175.8175470972701</v>
      </c>
    </row>
    <row r="770" spans="1:7" x14ac:dyDescent="0.3">
      <c r="A770" s="11" t="s">
        <v>8219</v>
      </c>
      <c r="B770" s="11">
        <v>52</v>
      </c>
      <c r="C770">
        <f t="shared" si="22"/>
        <v>20284.929512329225</v>
      </c>
      <c r="E770" s="11" t="s">
        <v>8221</v>
      </c>
      <c r="F770" s="11">
        <v>122</v>
      </c>
      <c r="G770" s="11">
        <f t="shared" si="23"/>
        <v>10876.444998077661</v>
      </c>
    </row>
    <row r="771" spans="1:7" x14ac:dyDescent="0.3">
      <c r="A771" s="11" t="s">
        <v>8219</v>
      </c>
      <c r="B771" s="11">
        <v>23</v>
      </c>
      <c r="C771">
        <f t="shared" ref="C771:C834" si="24">(B771-$J$4)^2</f>
        <v>29386.589466562633</v>
      </c>
      <c r="E771" s="11" t="s">
        <v>8221</v>
      </c>
      <c r="F771" s="11">
        <v>8</v>
      </c>
      <c r="G771" s="11">
        <f t="shared" ref="G771:G834" si="25">(F771-$K$4)^2</f>
        <v>94.280292195309514</v>
      </c>
    </row>
    <row r="772" spans="1:7" x14ac:dyDescent="0.3">
      <c r="A772" s="11" t="s">
        <v>8219</v>
      </c>
      <c r="B772" s="11">
        <v>77</v>
      </c>
      <c r="C772">
        <f t="shared" si="24"/>
        <v>13788.670931093528</v>
      </c>
      <c r="E772" s="11" t="s">
        <v>8221</v>
      </c>
      <c r="F772" s="11">
        <v>8</v>
      </c>
      <c r="G772" s="11">
        <f t="shared" si="25"/>
        <v>94.280292195309514</v>
      </c>
    </row>
    <row r="773" spans="1:7" x14ac:dyDescent="0.3">
      <c r="A773" s="11" t="s">
        <v>8219</v>
      </c>
      <c r="B773" s="11">
        <v>49</v>
      </c>
      <c r="C773">
        <f t="shared" si="24"/>
        <v>21148.480542077508</v>
      </c>
      <c r="E773" s="11" t="s">
        <v>8221</v>
      </c>
      <c r="F773" s="11">
        <v>96</v>
      </c>
      <c r="G773" s="11">
        <f t="shared" si="25"/>
        <v>6129.3548019992295</v>
      </c>
    </row>
    <row r="774" spans="1:7" x14ac:dyDescent="0.3">
      <c r="A774" s="11" t="s">
        <v>8219</v>
      </c>
      <c r="B774" s="11">
        <v>59</v>
      </c>
      <c r="C774">
        <f t="shared" si="24"/>
        <v>18339.977109583229</v>
      </c>
      <c r="E774" s="11" t="s">
        <v>8221</v>
      </c>
      <c r="F774" s="11">
        <v>9</v>
      </c>
      <c r="G774" s="11">
        <f t="shared" si="25"/>
        <v>75.860684352172257</v>
      </c>
    </row>
    <row r="775" spans="1:7" x14ac:dyDescent="0.3">
      <c r="A775" s="11" t="s">
        <v>8219</v>
      </c>
      <c r="B775" s="11">
        <v>113</v>
      </c>
      <c r="C775">
        <f t="shared" si="24"/>
        <v>6630.0585741141222</v>
      </c>
      <c r="E775" s="11" t="s">
        <v>8221</v>
      </c>
      <c r="F775" s="11">
        <v>2</v>
      </c>
      <c r="G775" s="11">
        <f t="shared" si="25"/>
        <v>246.79793925413307</v>
      </c>
    </row>
    <row r="776" spans="1:7" x14ac:dyDescent="0.3">
      <c r="A776" s="11" t="s">
        <v>8219</v>
      </c>
      <c r="B776" s="11">
        <v>34</v>
      </c>
      <c r="C776">
        <f t="shared" si="24"/>
        <v>25736.235690818929</v>
      </c>
      <c r="E776" s="11" t="s">
        <v>8221</v>
      </c>
      <c r="F776" s="11">
        <v>26</v>
      </c>
      <c r="G776" s="11">
        <f t="shared" si="25"/>
        <v>68.727351018838888</v>
      </c>
    </row>
    <row r="777" spans="1:7" x14ac:dyDescent="0.3">
      <c r="A777" s="11" t="s">
        <v>8219</v>
      </c>
      <c r="B777" s="11">
        <v>42</v>
      </c>
      <c r="C777">
        <f t="shared" si="24"/>
        <v>23233.432944823504</v>
      </c>
      <c r="E777" s="11" t="s">
        <v>8221</v>
      </c>
      <c r="F777" s="11">
        <v>23</v>
      </c>
      <c r="G777" s="11">
        <f t="shared" si="25"/>
        <v>27.986174548250663</v>
      </c>
    </row>
    <row r="778" spans="1:7" x14ac:dyDescent="0.3">
      <c r="A778" s="11" t="s">
        <v>8219</v>
      </c>
      <c r="B778" s="11">
        <v>42</v>
      </c>
      <c r="C778">
        <f t="shared" si="24"/>
        <v>23233.432944823504</v>
      </c>
      <c r="E778" s="11" t="s">
        <v>8221</v>
      </c>
      <c r="F778" s="11">
        <v>0</v>
      </c>
      <c r="G778" s="11">
        <f t="shared" si="25"/>
        <v>313.63715494040758</v>
      </c>
    </row>
    <row r="779" spans="1:7" x14ac:dyDescent="0.3">
      <c r="A779" s="11" t="s">
        <v>8219</v>
      </c>
      <c r="B779" s="11">
        <v>49</v>
      </c>
      <c r="C779">
        <f t="shared" si="24"/>
        <v>21148.480542077508</v>
      </c>
      <c r="E779" s="11" t="s">
        <v>8221</v>
      </c>
      <c r="F779" s="11">
        <v>140</v>
      </c>
      <c r="G779" s="11">
        <f t="shared" si="25"/>
        <v>14954.89205690119</v>
      </c>
    </row>
    <row r="780" spans="1:7" x14ac:dyDescent="0.3">
      <c r="A780" s="11" t="s">
        <v>8219</v>
      </c>
      <c r="B780" s="11">
        <v>56</v>
      </c>
      <c r="C780">
        <f t="shared" si="24"/>
        <v>19161.528139331513</v>
      </c>
      <c r="E780" s="11" t="s">
        <v>8221</v>
      </c>
      <c r="F780" s="11">
        <v>0</v>
      </c>
      <c r="G780" s="11">
        <f t="shared" si="25"/>
        <v>313.63715494040758</v>
      </c>
    </row>
    <row r="781" spans="1:7" x14ac:dyDescent="0.3">
      <c r="A781" s="11" t="s">
        <v>8219</v>
      </c>
      <c r="B781" s="11">
        <v>25</v>
      </c>
      <c r="C781">
        <f t="shared" si="24"/>
        <v>28704.888780063779</v>
      </c>
      <c r="E781" s="11" t="s">
        <v>8221</v>
      </c>
      <c r="F781" s="11">
        <v>6</v>
      </c>
      <c r="G781" s="11">
        <f t="shared" si="25"/>
        <v>137.11950788158404</v>
      </c>
    </row>
    <row r="782" spans="1:7" x14ac:dyDescent="0.3">
      <c r="A782" s="11" t="s">
        <v>8219</v>
      </c>
      <c r="B782" s="11">
        <v>52</v>
      </c>
      <c r="C782">
        <f t="shared" si="24"/>
        <v>20284.929512329225</v>
      </c>
      <c r="E782" s="11" t="s">
        <v>8221</v>
      </c>
      <c r="F782" s="11">
        <v>100</v>
      </c>
      <c r="G782" s="11">
        <f t="shared" si="25"/>
        <v>6771.6763706266811</v>
      </c>
    </row>
    <row r="783" spans="1:7" x14ac:dyDescent="0.3">
      <c r="A783" s="11" t="s">
        <v>8219</v>
      </c>
      <c r="B783" s="11">
        <v>34</v>
      </c>
      <c r="C783">
        <f t="shared" si="24"/>
        <v>25736.235690818929</v>
      </c>
      <c r="E783" s="11" t="s">
        <v>8221</v>
      </c>
      <c r="F783" s="11">
        <v>0</v>
      </c>
      <c r="G783" s="11">
        <f t="shared" si="25"/>
        <v>313.63715494040758</v>
      </c>
    </row>
    <row r="784" spans="1:7" x14ac:dyDescent="0.3">
      <c r="A784" s="11" t="s">
        <v>8219</v>
      </c>
      <c r="B784" s="11">
        <v>67</v>
      </c>
      <c r="C784">
        <f t="shared" si="24"/>
        <v>16237.174363587807</v>
      </c>
      <c r="E784" s="11" t="s">
        <v>8221</v>
      </c>
      <c r="F784" s="11">
        <v>4</v>
      </c>
      <c r="G784" s="11">
        <f t="shared" si="25"/>
        <v>187.95872356785856</v>
      </c>
    </row>
    <row r="785" spans="1:7" x14ac:dyDescent="0.3">
      <c r="A785" s="11" t="s">
        <v>8219</v>
      </c>
      <c r="B785" s="11">
        <v>70</v>
      </c>
      <c r="C785">
        <f t="shared" si="24"/>
        <v>15481.623333839523</v>
      </c>
      <c r="E785" s="11" t="s">
        <v>8221</v>
      </c>
      <c r="F785" s="11">
        <v>8</v>
      </c>
      <c r="G785" s="11">
        <f t="shared" si="25"/>
        <v>94.280292195309514</v>
      </c>
    </row>
    <row r="786" spans="1:7" x14ac:dyDescent="0.3">
      <c r="A786" s="11" t="s">
        <v>8219</v>
      </c>
      <c r="B786" s="11">
        <v>89</v>
      </c>
      <c r="C786">
        <f t="shared" si="24"/>
        <v>11114.466812100392</v>
      </c>
      <c r="E786" s="11" t="s">
        <v>8221</v>
      </c>
      <c r="F786" s="11">
        <v>0</v>
      </c>
      <c r="G786" s="11">
        <f t="shared" si="25"/>
        <v>313.63715494040758</v>
      </c>
    </row>
    <row r="787" spans="1:7" x14ac:dyDescent="0.3">
      <c r="A787" s="11" t="s">
        <v>8219</v>
      </c>
      <c r="B787" s="11">
        <v>107</v>
      </c>
      <c r="C787">
        <f t="shared" si="24"/>
        <v>7643.1606336106897</v>
      </c>
      <c r="E787" s="11" t="s">
        <v>8221</v>
      </c>
      <c r="F787" s="11">
        <v>16</v>
      </c>
      <c r="G787" s="11">
        <f t="shared" si="25"/>
        <v>2.9234294502114606</v>
      </c>
    </row>
    <row r="788" spans="1:7" x14ac:dyDescent="0.3">
      <c r="A788" s="11" t="s">
        <v>8219</v>
      </c>
      <c r="B788" s="11">
        <v>159</v>
      </c>
      <c r="C788">
        <f t="shared" si="24"/>
        <v>1254.9427846404387</v>
      </c>
      <c r="E788" s="11" t="s">
        <v>8221</v>
      </c>
      <c r="F788" s="11">
        <v>2</v>
      </c>
      <c r="G788" s="11">
        <f t="shared" si="25"/>
        <v>246.79793925413307</v>
      </c>
    </row>
    <row r="789" spans="1:7" x14ac:dyDescent="0.3">
      <c r="A789" s="11" t="s">
        <v>8219</v>
      </c>
      <c r="B789" s="11">
        <v>181</v>
      </c>
      <c r="C789">
        <f t="shared" si="24"/>
        <v>180.23523315302472</v>
      </c>
      <c r="E789" s="11" t="s">
        <v>8221</v>
      </c>
      <c r="F789" s="11">
        <v>48</v>
      </c>
      <c r="G789" s="11">
        <f t="shared" si="25"/>
        <v>917.49597846981919</v>
      </c>
    </row>
    <row r="790" spans="1:7" x14ac:dyDescent="0.3">
      <c r="A790" s="11" t="s">
        <v>8219</v>
      </c>
      <c r="B790" s="11">
        <v>131</v>
      </c>
      <c r="C790">
        <f t="shared" si="24"/>
        <v>4022.7523956244199</v>
      </c>
      <c r="E790" s="11" t="s">
        <v>8221</v>
      </c>
      <c r="F790" s="11">
        <v>2</v>
      </c>
      <c r="G790" s="11">
        <f t="shared" si="25"/>
        <v>246.79793925413307</v>
      </c>
    </row>
    <row r="791" spans="1:7" x14ac:dyDescent="0.3">
      <c r="A791" s="11" t="s">
        <v>8219</v>
      </c>
      <c r="B791" s="11">
        <v>125</v>
      </c>
      <c r="C791">
        <f t="shared" si="24"/>
        <v>4819.854455120988</v>
      </c>
      <c r="E791" s="11" t="s">
        <v>8221</v>
      </c>
      <c r="F791" s="11">
        <v>2</v>
      </c>
      <c r="G791" s="11">
        <f t="shared" si="25"/>
        <v>246.79793925413307</v>
      </c>
    </row>
    <row r="792" spans="1:7" x14ac:dyDescent="0.3">
      <c r="A792" s="11" t="s">
        <v>8219</v>
      </c>
      <c r="B792" s="11">
        <v>61</v>
      </c>
      <c r="C792">
        <f t="shared" si="24"/>
        <v>17802.276423084375</v>
      </c>
      <c r="E792" s="11" t="s">
        <v>8221</v>
      </c>
      <c r="F792" s="11">
        <v>1</v>
      </c>
      <c r="G792" s="11">
        <f t="shared" si="25"/>
        <v>279.21754709727031</v>
      </c>
    </row>
    <row r="793" spans="1:7" x14ac:dyDescent="0.3">
      <c r="A793" s="11" t="s">
        <v>8219</v>
      </c>
      <c r="B793" s="11">
        <v>90</v>
      </c>
      <c r="C793">
        <f t="shared" si="24"/>
        <v>10904.616468850965</v>
      </c>
      <c r="E793" s="11" t="s">
        <v>8221</v>
      </c>
      <c r="F793" s="11">
        <v>17</v>
      </c>
      <c r="G793" s="11">
        <f t="shared" si="25"/>
        <v>0.50382160707420365</v>
      </c>
    </row>
    <row r="794" spans="1:7" x14ac:dyDescent="0.3">
      <c r="A794" s="11" t="s">
        <v>8219</v>
      </c>
      <c r="B794" s="11">
        <v>35</v>
      </c>
      <c r="C794">
        <f t="shared" si="24"/>
        <v>25416.3853475695</v>
      </c>
      <c r="E794" s="11" t="s">
        <v>8221</v>
      </c>
      <c r="F794" s="11">
        <v>0</v>
      </c>
      <c r="G794" s="11">
        <f t="shared" si="25"/>
        <v>313.63715494040758</v>
      </c>
    </row>
    <row r="795" spans="1:7" x14ac:dyDescent="0.3">
      <c r="A795" s="11" t="s">
        <v>8219</v>
      </c>
      <c r="B795" s="11">
        <v>90</v>
      </c>
      <c r="C795">
        <f t="shared" si="24"/>
        <v>10904.616468850965</v>
      </c>
      <c r="E795" s="11" t="s">
        <v>8221</v>
      </c>
      <c r="F795" s="11">
        <v>11</v>
      </c>
      <c r="G795" s="11">
        <f t="shared" si="25"/>
        <v>45.021468665897743</v>
      </c>
    </row>
    <row r="796" spans="1:7" x14ac:dyDescent="0.3">
      <c r="A796" s="11" t="s">
        <v>8219</v>
      </c>
      <c r="B796" s="11">
        <v>4</v>
      </c>
      <c r="C796">
        <f t="shared" si="24"/>
        <v>36261.745988301765</v>
      </c>
      <c r="E796" s="11" t="s">
        <v>8221</v>
      </c>
      <c r="F796" s="11">
        <v>95</v>
      </c>
      <c r="G796" s="11">
        <f t="shared" si="25"/>
        <v>5973.7744098423673</v>
      </c>
    </row>
    <row r="797" spans="1:7" x14ac:dyDescent="0.3">
      <c r="A797" s="11" t="s">
        <v>8219</v>
      </c>
      <c r="B797" s="11">
        <v>120</v>
      </c>
      <c r="C797">
        <f t="shared" si="24"/>
        <v>5539.1061713681274</v>
      </c>
      <c r="E797" s="11" t="s">
        <v>8221</v>
      </c>
      <c r="F797" s="11">
        <v>13</v>
      </c>
      <c r="G797" s="11">
        <f t="shared" si="25"/>
        <v>22.182252979623232</v>
      </c>
    </row>
    <row r="798" spans="1:7" x14ac:dyDescent="0.3">
      <c r="A798" s="11" t="s">
        <v>8219</v>
      </c>
      <c r="B798" s="11">
        <v>14</v>
      </c>
      <c r="C798">
        <f t="shared" si="24"/>
        <v>32553.242555807486</v>
      </c>
      <c r="E798" s="11" t="s">
        <v>8221</v>
      </c>
      <c r="F798" s="11">
        <v>2</v>
      </c>
      <c r="G798" s="11">
        <f t="shared" si="25"/>
        <v>246.79793925413307</v>
      </c>
    </row>
    <row r="799" spans="1:7" x14ac:dyDescent="0.3">
      <c r="A799" s="11" t="s">
        <v>8219</v>
      </c>
      <c r="B799" s="11">
        <v>27</v>
      </c>
      <c r="C799">
        <f t="shared" si="24"/>
        <v>28031.188093564924</v>
      </c>
      <c r="E799" s="11" t="s">
        <v>8221</v>
      </c>
      <c r="F799" s="11">
        <v>2</v>
      </c>
      <c r="G799" s="11">
        <f t="shared" si="25"/>
        <v>246.79793925413307</v>
      </c>
    </row>
    <row r="800" spans="1:7" x14ac:dyDescent="0.3">
      <c r="A800" s="11" t="s">
        <v>8219</v>
      </c>
      <c r="B800" s="11">
        <v>49</v>
      </c>
      <c r="C800">
        <f t="shared" si="24"/>
        <v>21148.480542077508</v>
      </c>
      <c r="E800" s="11" t="s">
        <v>8221</v>
      </c>
      <c r="F800" s="11">
        <v>3</v>
      </c>
      <c r="G800" s="11">
        <f t="shared" si="25"/>
        <v>216.3783314109958</v>
      </c>
    </row>
    <row r="801" spans="1:7" x14ac:dyDescent="0.3">
      <c r="A801" s="11" t="s">
        <v>8219</v>
      </c>
      <c r="B801" s="11">
        <v>102</v>
      </c>
      <c r="C801">
        <f t="shared" si="24"/>
        <v>8542.4123498578301</v>
      </c>
      <c r="E801" s="11" t="s">
        <v>8221</v>
      </c>
      <c r="F801" s="11">
        <v>0</v>
      </c>
      <c r="G801" s="11">
        <f t="shared" si="25"/>
        <v>313.63715494040758</v>
      </c>
    </row>
    <row r="802" spans="1:7" x14ac:dyDescent="0.3">
      <c r="A802" s="11" t="s">
        <v>8219</v>
      </c>
      <c r="B802" s="11">
        <v>3</v>
      </c>
      <c r="C802">
        <f t="shared" si="24"/>
        <v>36643.596331551191</v>
      </c>
      <c r="E802" s="11" t="s">
        <v>8221</v>
      </c>
      <c r="F802" s="11">
        <v>0</v>
      </c>
      <c r="G802" s="11">
        <f t="shared" si="25"/>
        <v>313.63715494040758</v>
      </c>
    </row>
    <row r="803" spans="1:7" x14ac:dyDescent="0.3">
      <c r="A803" s="11" t="s">
        <v>8219</v>
      </c>
      <c r="B803" s="11">
        <v>25</v>
      </c>
      <c r="C803">
        <f t="shared" si="24"/>
        <v>28704.888780063779</v>
      </c>
      <c r="E803" s="11" t="s">
        <v>8221</v>
      </c>
      <c r="F803" s="11">
        <v>0</v>
      </c>
      <c r="G803" s="11">
        <f t="shared" si="25"/>
        <v>313.63715494040758</v>
      </c>
    </row>
    <row r="804" spans="1:7" x14ac:dyDescent="0.3">
      <c r="A804" s="11" t="s">
        <v>8219</v>
      </c>
      <c r="B804" s="11">
        <v>118</v>
      </c>
      <c r="C804">
        <f t="shared" si="24"/>
        <v>5840.8068578669827</v>
      </c>
      <c r="E804" s="11" t="s">
        <v>8221</v>
      </c>
      <c r="F804" s="11">
        <v>2</v>
      </c>
      <c r="G804" s="11">
        <f t="shared" si="25"/>
        <v>246.79793925413307</v>
      </c>
    </row>
    <row r="805" spans="1:7" x14ac:dyDescent="0.3">
      <c r="A805" s="11" t="s">
        <v>8219</v>
      </c>
      <c r="B805" s="11">
        <v>57</v>
      </c>
      <c r="C805">
        <f t="shared" si="24"/>
        <v>18885.677796082084</v>
      </c>
      <c r="E805" s="11" t="s">
        <v>8221</v>
      </c>
      <c r="F805" s="11">
        <v>24</v>
      </c>
      <c r="G805" s="11">
        <f t="shared" si="25"/>
        <v>39.566566705113402</v>
      </c>
    </row>
    <row r="806" spans="1:7" x14ac:dyDescent="0.3">
      <c r="A806" s="11" t="s">
        <v>8219</v>
      </c>
      <c r="B806" s="11">
        <v>11</v>
      </c>
      <c r="C806">
        <f t="shared" si="24"/>
        <v>33644.793585555766</v>
      </c>
      <c r="E806" s="11" t="s">
        <v>8221</v>
      </c>
      <c r="F806" s="11">
        <v>25</v>
      </c>
      <c r="G806" s="11">
        <f t="shared" si="25"/>
        <v>53.146958861976145</v>
      </c>
    </row>
    <row r="807" spans="1:7" x14ac:dyDescent="0.3">
      <c r="A807" s="11" t="s">
        <v>8219</v>
      </c>
      <c r="B807" s="11">
        <v>33</v>
      </c>
      <c r="C807">
        <f t="shared" si="24"/>
        <v>26058.086034068354</v>
      </c>
      <c r="E807" s="11" t="s">
        <v>8221</v>
      </c>
      <c r="F807" s="11">
        <v>3</v>
      </c>
      <c r="G807" s="11">
        <f t="shared" si="25"/>
        <v>216.3783314109958</v>
      </c>
    </row>
    <row r="808" spans="1:7" x14ac:dyDescent="0.3">
      <c r="A808" s="11" t="s">
        <v>8219</v>
      </c>
      <c r="B808" s="11">
        <v>40</v>
      </c>
      <c r="C808">
        <f t="shared" si="24"/>
        <v>23847.133631322358</v>
      </c>
      <c r="E808" s="11" t="s">
        <v>8221</v>
      </c>
      <c r="F808" s="11">
        <v>41</v>
      </c>
      <c r="G808" s="11">
        <f t="shared" si="25"/>
        <v>542.43323337178003</v>
      </c>
    </row>
    <row r="809" spans="1:7" x14ac:dyDescent="0.3">
      <c r="A809" s="11" t="s">
        <v>8219</v>
      </c>
      <c r="B809" s="11">
        <v>50</v>
      </c>
      <c r="C809">
        <f t="shared" si="24"/>
        <v>20858.630198828079</v>
      </c>
      <c r="E809" s="11" t="s">
        <v>8221</v>
      </c>
      <c r="F809" s="11">
        <v>2</v>
      </c>
      <c r="G809" s="11">
        <f t="shared" si="25"/>
        <v>246.79793925413307</v>
      </c>
    </row>
    <row r="810" spans="1:7" x14ac:dyDescent="0.3">
      <c r="A810" s="11" t="s">
        <v>8219</v>
      </c>
      <c r="B810" s="11">
        <v>38</v>
      </c>
      <c r="C810">
        <f t="shared" si="24"/>
        <v>24468.834317821216</v>
      </c>
      <c r="E810" s="11" t="s">
        <v>8221</v>
      </c>
      <c r="F810" s="11">
        <v>4</v>
      </c>
      <c r="G810" s="11">
        <f t="shared" si="25"/>
        <v>187.95872356785856</v>
      </c>
    </row>
    <row r="811" spans="1:7" x14ac:dyDescent="0.3">
      <c r="A811" s="11" t="s">
        <v>8219</v>
      </c>
      <c r="B811" s="11">
        <v>96</v>
      </c>
      <c r="C811">
        <f t="shared" si="24"/>
        <v>9687.5144093543968</v>
      </c>
      <c r="E811" s="11" t="s">
        <v>8221</v>
      </c>
      <c r="F811" s="11">
        <v>99</v>
      </c>
      <c r="G811" s="11">
        <f t="shared" si="25"/>
        <v>6608.095978469818</v>
      </c>
    </row>
    <row r="812" spans="1:7" x14ac:dyDescent="0.3">
      <c r="A812" s="11" t="s">
        <v>8219</v>
      </c>
      <c r="B812" s="11">
        <v>48</v>
      </c>
      <c r="C812">
        <f t="shared" si="24"/>
        <v>21440.330885326937</v>
      </c>
      <c r="E812" s="11" t="s">
        <v>8221</v>
      </c>
      <c r="F812" s="11">
        <v>4</v>
      </c>
      <c r="G812" s="11">
        <f t="shared" si="25"/>
        <v>187.95872356785856</v>
      </c>
    </row>
    <row r="813" spans="1:7" x14ac:dyDescent="0.3">
      <c r="A813" s="11" t="s">
        <v>8219</v>
      </c>
      <c r="B813" s="11">
        <v>33</v>
      </c>
      <c r="C813">
        <f t="shared" si="24"/>
        <v>26058.086034068354</v>
      </c>
      <c r="E813" s="11" t="s">
        <v>8221</v>
      </c>
      <c r="F813" s="11">
        <v>4</v>
      </c>
      <c r="G813" s="11">
        <f t="shared" si="25"/>
        <v>187.95872356785856</v>
      </c>
    </row>
    <row r="814" spans="1:7" x14ac:dyDescent="0.3">
      <c r="A814" s="11" t="s">
        <v>8219</v>
      </c>
      <c r="B814" s="11">
        <v>226</v>
      </c>
      <c r="C814">
        <f t="shared" si="24"/>
        <v>996.96978692876883</v>
      </c>
      <c r="E814" s="11" t="s">
        <v>8221</v>
      </c>
      <c r="F814" s="11">
        <v>38</v>
      </c>
      <c r="G814" s="11">
        <f t="shared" si="25"/>
        <v>411.69205690119179</v>
      </c>
    </row>
    <row r="815" spans="1:7" x14ac:dyDescent="0.3">
      <c r="A815" s="11" t="s">
        <v>8219</v>
      </c>
      <c r="B815" s="11">
        <v>14</v>
      </c>
      <c r="C815">
        <f t="shared" si="24"/>
        <v>32553.242555807486</v>
      </c>
      <c r="E815" s="11" t="s">
        <v>8221</v>
      </c>
      <c r="F815" s="11">
        <v>285</v>
      </c>
      <c r="G815" s="11">
        <f t="shared" si="25"/>
        <v>71444.048919646302</v>
      </c>
    </row>
    <row r="816" spans="1:7" x14ac:dyDescent="0.3">
      <c r="A816" s="11" t="s">
        <v>8219</v>
      </c>
      <c r="B816" s="11">
        <v>20</v>
      </c>
      <c r="C816">
        <f t="shared" si="24"/>
        <v>30424.140496310916</v>
      </c>
      <c r="E816" s="11" t="s">
        <v>8221</v>
      </c>
      <c r="F816" s="11">
        <v>1</v>
      </c>
      <c r="G816" s="11">
        <f t="shared" si="25"/>
        <v>279.21754709727031</v>
      </c>
    </row>
    <row r="817" spans="1:7" x14ac:dyDescent="0.3">
      <c r="A817" s="11" t="s">
        <v>8219</v>
      </c>
      <c r="B817" s="11">
        <v>25</v>
      </c>
      <c r="C817">
        <f t="shared" si="24"/>
        <v>28704.888780063779</v>
      </c>
      <c r="E817" s="11" t="s">
        <v>8221</v>
      </c>
      <c r="F817" s="11">
        <v>42</v>
      </c>
      <c r="G817" s="11">
        <f t="shared" si="25"/>
        <v>590.01362552864282</v>
      </c>
    </row>
    <row r="818" spans="1:7" x14ac:dyDescent="0.3">
      <c r="A818" s="11" t="s">
        <v>8219</v>
      </c>
      <c r="B818" s="11">
        <v>90</v>
      </c>
      <c r="C818">
        <f t="shared" si="24"/>
        <v>10904.616468850965</v>
      </c>
      <c r="E818" s="11" t="s">
        <v>8221</v>
      </c>
      <c r="F818" s="11">
        <v>26</v>
      </c>
      <c r="G818" s="11">
        <f t="shared" si="25"/>
        <v>68.727351018838888</v>
      </c>
    </row>
    <row r="819" spans="1:7" x14ac:dyDescent="0.3">
      <c r="A819" s="11" t="s">
        <v>8219</v>
      </c>
      <c r="B819" s="11">
        <v>11</v>
      </c>
      <c r="C819">
        <f t="shared" si="24"/>
        <v>33644.793585555766</v>
      </c>
      <c r="E819" s="11" t="s">
        <v>8221</v>
      </c>
      <c r="F819" s="11">
        <v>2</v>
      </c>
      <c r="G819" s="11">
        <f t="shared" si="25"/>
        <v>246.79793925413307</v>
      </c>
    </row>
    <row r="820" spans="1:7" x14ac:dyDescent="0.3">
      <c r="A820" s="11" t="s">
        <v>8219</v>
      </c>
      <c r="B820" s="11">
        <v>55</v>
      </c>
      <c r="C820">
        <f t="shared" si="24"/>
        <v>19439.378482580942</v>
      </c>
      <c r="E820" s="11" t="s">
        <v>8221</v>
      </c>
      <c r="F820" s="11">
        <v>4</v>
      </c>
      <c r="G820" s="11">
        <f t="shared" si="25"/>
        <v>187.95872356785856</v>
      </c>
    </row>
    <row r="821" spans="1:7" x14ac:dyDescent="0.3">
      <c r="A821" s="11" t="s">
        <v>8219</v>
      </c>
      <c r="B821" s="11">
        <v>30</v>
      </c>
      <c r="C821">
        <f t="shared" si="24"/>
        <v>27035.637063816637</v>
      </c>
      <c r="E821" s="11" t="s">
        <v>8221</v>
      </c>
      <c r="F821" s="11">
        <v>6</v>
      </c>
      <c r="G821" s="11">
        <f t="shared" si="25"/>
        <v>137.11950788158404</v>
      </c>
    </row>
    <row r="822" spans="1:7" x14ac:dyDescent="0.3">
      <c r="A822" s="11" t="s">
        <v>8219</v>
      </c>
      <c r="B822" s="11">
        <v>28</v>
      </c>
      <c r="C822">
        <f t="shared" si="24"/>
        <v>27697.337750315495</v>
      </c>
      <c r="E822" s="11" t="s">
        <v>8221</v>
      </c>
      <c r="F822" s="11">
        <v>70</v>
      </c>
      <c r="G822" s="11">
        <f t="shared" si="25"/>
        <v>2734.2646059207996</v>
      </c>
    </row>
    <row r="823" spans="1:7" x14ac:dyDescent="0.3">
      <c r="A823" s="11" t="s">
        <v>8219</v>
      </c>
      <c r="B823" s="11">
        <v>45</v>
      </c>
      <c r="C823">
        <f t="shared" si="24"/>
        <v>22327.881915075221</v>
      </c>
      <c r="E823" s="11" t="s">
        <v>8221</v>
      </c>
      <c r="F823" s="11">
        <v>9</v>
      </c>
      <c r="G823" s="11">
        <f t="shared" si="25"/>
        <v>75.860684352172257</v>
      </c>
    </row>
    <row r="824" spans="1:7" x14ac:dyDescent="0.3">
      <c r="A824" s="11" t="s">
        <v>8219</v>
      </c>
      <c r="B824" s="11">
        <v>13</v>
      </c>
      <c r="C824">
        <f t="shared" si="24"/>
        <v>32915.092899056915</v>
      </c>
      <c r="E824" s="11" t="s">
        <v>8221</v>
      </c>
      <c r="F824" s="11">
        <v>8</v>
      </c>
      <c r="G824" s="11">
        <f t="shared" si="25"/>
        <v>94.280292195309514</v>
      </c>
    </row>
    <row r="825" spans="1:7" x14ac:dyDescent="0.3">
      <c r="A825" s="11" t="s">
        <v>8219</v>
      </c>
      <c r="B825" s="11">
        <v>40</v>
      </c>
      <c r="C825">
        <f t="shared" si="24"/>
        <v>23847.133631322358</v>
      </c>
      <c r="E825" s="11" t="s">
        <v>8221</v>
      </c>
      <c r="F825" s="11">
        <v>105</v>
      </c>
      <c r="G825" s="11">
        <f t="shared" si="25"/>
        <v>7619.578331410994</v>
      </c>
    </row>
    <row r="826" spans="1:7" x14ac:dyDescent="0.3">
      <c r="A826" s="11" t="s">
        <v>8219</v>
      </c>
      <c r="B826" s="11">
        <v>21</v>
      </c>
      <c r="C826">
        <f t="shared" si="24"/>
        <v>30076.290153061491</v>
      </c>
      <c r="E826" s="11" t="s">
        <v>8221</v>
      </c>
      <c r="F826" s="11">
        <v>12</v>
      </c>
      <c r="G826" s="11">
        <f t="shared" si="25"/>
        <v>32.601860822760486</v>
      </c>
    </row>
    <row r="827" spans="1:7" x14ac:dyDescent="0.3">
      <c r="A827" s="11" t="s">
        <v>8219</v>
      </c>
      <c r="B827" s="11">
        <v>134</v>
      </c>
      <c r="C827">
        <f t="shared" si="24"/>
        <v>3651.2013658761366</v>
      </c>
      <c r="E827" s="11" t="s">
        <v>8221</v>
      </c>
      <c r="F827" s="11">
        <v>0</v>
      </c>
      <c r="G827" s="11">
        <f t="shared" si="25"/>
        <v>313.63715494040758</v>
      </c>
    </row>
    <row r="828" spans="1:7" x14ac:dyDescent="0.3">
      <c r="A828" s="11" t="s">
        <v>8219</v>
      </c>
      <c r="B828" s="11">
        <v>20</v>
      </c>
      <c r="C828">
        <f t="shared" si="24"/>
        <v>30424.140496310916</v>
      </c>
      <c r="E828" s="11" t="s">
        <v>8221</v>
      </c>
      <c r="F828" s="11">
        <v>16</v>
      </c>
      <c r="G828" s="11">
        <f t="shared" si="25"/>
        <v>2.9234294502114606</v>
      </c>
    </row>
    <row r="829" spans="1:7" x14ac:dyDescent="0.3">
      <c r="A829" s="11" t="s">
        <v>8219</v>
      </c>
      <c r="B829" s="11">
        <v>19</v>
      </c>
      <c r="C829">
        <f t="shared" si="24"/>
        <v>30773.990839560345</v>
      </c>
      <c r="E829" s="11" t="s">
        <v>8221</v>
      </c>
      <c r="F829" s="11">
        <v>7</v>
      </c>
      <c r="G829" s="11">
        <f t="shared" si="25"/>
        <v>114.69990003844677</v>
      </c>
    </row>
    <row r="830" spans="1:7" x14ac:dyDescent="0.3">
      <c r="A830" s="11" t="s">
        <v>8219</v>
      </c>
      <c r="B830" s="11">
        <v>209</v>
      </c>
      <c r="C830">
        <f t="shared" si="24"/>
        <v>212.42562216904329</v>
      </c>
      <c r="E830" s="11" t="s">
        <v>8221</v>
      </c>
      <c r="F830" s="11">
        <v>4</v>
      </c>
      <c r="G830" s="11">
        <f t="shared" si="25"/>
        <v>187.95872356785856</v>
      </c>
    </row>
    <row r="831" spans="1:7" x14ac:dyDescent="0.3">
      <c r="A831" s="11" t="s">
        <v>8219</v>
      </c>
      <c r="B831" s="11">
        <v>38</v>
      </c>
      <c r="C831">
        <f t="shared" si="24"/>
        <v>24468.834317821216</v>
      </c>
      <c r="E831" s="11" t="s">
        <v>8221</v>
      </c>
      <c r="F831" s="11">
        <v>1</v>
      </c>
      <c r="G831" s="11">
        <f t="shared" si="25"/>
        <v>279.21754709727031</v>
      </c>
    </row>
    <row r="832" spans="1:7" x14ac:dyDescent="0.3">
      <c r="A832" s="11" t="s">
        <v>8219</v>
      </c>
      <c r="B832" s="11">
        <v>24</v>
      </c>
      <c r="C832">
        <f t="shared" si="24"/>
        <v>29044.739123313208</v>
      </c>
      <c r="E832" s="11" t="s">
        <v>8221</v>
      </c>
      <c r="F832" s="11">
        <v>28</v>
      </c>
      <c r="G832" s="11">
        <f t="shared" si="25"/>
        <v>105.88813533256437</v>
      </c>
    </row>
    <row r="833" spans="1:7" x14ac:dyDescent="0.3">
      <c r="A833" s="11" t="s">
        <v>8219</v>
      </c>
      <c r="B833" s="11">
        <v>8</v>
      </c>
      <c r="C833">
        <f t="shared" si="24"/>
        <v>34754.34461530405</v>
      </c>
      <c r="E833" s="11" t="s">
        <v>8221</v>
      </c>
      <c r="F833" s="11">
        <v>1</v>
      </c>
      <c r="G833" s="11">
        <f t="shared" si="25"/>
        <v>279.21754709727031</v>
      </c>
    </row>
    <row r="834" spans="1:7" x14ac:dyDescent="0.3">
      <c r="A834" s="11" t="s">
        <v>8219</v>
      </c>
      <c r="B834" s="11">
        <v>179</v>
      </c>
      <c r="C834">
        <f t="shared" si="24"/>
        <v>237.93591965188054</v>
      </c>
      <c r="E834" s="11" t="s">
        <v>8221</v>
      </c>
      <c r="F834" s="11">
        <v>1</v>
      </c>
      <c r="G834" s="11">
        <f t="shared" si="25"/>
        <v>279.21754709727031</v>
      </c>
    </row>
    <row r="835" spans="1:7" x14ac:dyDescent="0.3">
      <c r="A835" s="11" t="s">
        <v>8219</v>
      </c>
      <c r="B835" s="11">
        <v>26</v>
      </c>
      <c r="C835">
        <f t="shared" ref="C835:C898" si="26">(B835-$J$4)^2</f>
        <v>28367.03843681435</v>
      </c>
      <c r="E835" s="11" t="s">
        <v>8221</v>
      </c>
      <c r="F835" s="11">
        <v>5</v>
      </c>
      <c r="G835" s="11">
        <f t="shared" ref="G835:G898" si="27">(F835-$K$4)^2</f>
        <v>161.53911572472128</v>
      </c>
    </row>
    <row r="836" spans="1:7" x14ac:dyDescent="0.3">
      <c r="A836" s="11" t="s">
        <v>8219</v>
      </c>
      <c r="B836" s="11">
        <v>131</v>
      </c>
      <c r="C836">
        <f t="shared" si="26"/>
        <v>4022.7523956244199</v>
      </c>
      <c r="E836" s="11" t="s">
        <v>8221</v>
      </c>
      <c r="F836" s="11">
        <v>3</v>
      </c>
      <c r="G836" s="11">
        <f t="shared" si="27"/>
        <v>216.3783314109958</v>
      </c>
    </row>
    <row r="837" spans="1:7" x14ac:dyDescent="0.3">
      <c r="A837" s="11" t="s">
        <v>8219</v>
      </c>
      <c r="B837" s="11">
        <v>14</v>
      </c>
      <c r="C837">
        <f t="shared" si="26"/>
        <v>32553.242555807486</v>
      </c>
      <c r="E837" s="11" t="s">
        <v>8221</v>
      </c>
      <c r="F837" s="11">
        <v>2</v>
      </c>
      <c r="G837" s="11">
        <f t="shared" si="27"/>
        <v>246.79793925413307</v>
      </c>
    </row>
    <row r="838" spans="1:7" x14ac:dyDescent="0.3">
      <c r="A838" s="11" t="s">
        <v>8219</v>
      </c>
      <c r="B838" s="11">
        <v>174</v>
      </c>
      <c r="C838">
        <f t="shared" si="26"/>
        <v>417.18763589902005</v>
      </c>
      <c r="E838" s="11" t="s">
        <v>8221</v>
      </c>
      <c r="F838" s="11">
        <v>0</v>
      </c>
      <c r="G838" s="11">
        <f t="shared" si="27"/>
        <v>313.63715494040758</v>
      </c>
    </row>
    <row r="839" spans="1:7" x14ac:dyDescent="0.3">
      <c r="A839" s="11" t="s">
        <v>8219</v>
      </c>
      <c r="B839" s="11">
        <v>191</v>
      </c>
      <c r="C839">
        <f t="shared" si="26"/>
        <v>11.731800658745628</v>
      </c>
      <c r="E839" s="11" t="s">
        <v>8221</v>
      </c>
      <c r="F839" s="11">
        <v>0</v>
      </c>
      <c r="G839" s="11">
        <f t="shared" si="27"/>
        <v>313.63715494040758</v>
      </c>
    </row>
    <row r="840" spans="1:7" x14ac:dyDescent="0.3">
      <c r="A840" s="11" t="s">
        <v>8219</v>
      </c>
      <c r="B840" s="11">
        <v>38</v>
      </c>
      <c r="C840">
        <f t="shared" si="26"/>
        <v>24468.834317821216</v>
      </c>
      <c r="E840" s="11" t="s">
        <v>8221</v>
      </c>
      <c r="F840" s="11">
        <v>3</v>
      </c>
      <c r="G840" s="11">
        <f t="shared" si="27"/>
        <v>216.3783314109958</v>
      </c>
    </row>
    <row r="841" spans="1:7" x14ac:dyDescent="0.3">
      <c r="A841" s="11" t="s">
        <v>8219</v>
      </c>
      <c r="B841" s="11">
        <v>22</v>
      </c>
      <c r="C841">
        <f t="shared" si="26"/>
        <v>29730.439809812062</v>
      </c>
      <c r="E841" s="11" t="s">
        <v>8221</v>
      </c>
      <c r="F841" s="11">
        <v>0</v>
      </c>
      <c r="G841" s="11">
        <f t="shared" si="27"/>
        <v>313.63715494040758</v>
      </c>
    </row>
    <row r="842" spans="1:7" x14ac:dyDescent="0.3">
      <c r="A842" s="11" t="s">
        <v>8219</v>
      </c>
      <c r="B842" s="11">
        <v>149</v>
      </c>
      <c r="C842">
        <f t="shared" si="26"/>
        <v>2063.4462171347177</v>
      </c>
      <c r="E842" s="11" t="s">
        <v>8221</v>
      </c>
      <c r="F842" s="11">
        <v>0</v>
      </c>
      <c r="G842" s="11">
        <f t="shared" si="27"/>
        <v>313.63715494040758</v>
      </c>
    </row>
    <row r="843" spans="1:7" x14ac:dyDescent="0.3">
      <c r="A843" s="11" t="s">
        <v>8219</v>
      </c>
      <c r="B843" s="11">
        <v>56</v>
      </c>
      <c r="C843">
        <f t="shared" si="26"/>
        <v>19161.528139331513</v>
      </c>
      <c r="E843" s="11" t="s">
        <v>8221</v>
      </c>
      <c r="F843" s="11">
        <v>3</v>
      </c>
      <c r="G843" s="11">
        <f t="shared" si="27"/>
        <v>216.3783314109958</v>
      </c>
    </row>
    <row r="844" spans="1:7" x14ac:dyDescent="0.3">
      <c r="A844" s="11" t="s">
        <v>8219</v>
      </c>
      <c r="B844" s="11">
        <v>19</v>
      </c>
      <c r="C844">
        <f t="shared" si="26"/>
        <v>30773.990839560345</v>
      </c>
      <c r="E844" s="11" t="s">
        <v>8221</v>
      </c>
      <c r="F844" s="11">
        <v>7</v>
      </c>
      <c r="G844" s="11">
        <f t="shared" si="27"/>
        <v>114.69990003844677</v>
      </c>
    </row>
    <row r="845" spans="1:7" x14ac:dyDescent="0.3">
      <c r="A845" s="11" t="s">
        <v>8219</v>
      </c>
      <c r="B845" s="11">
        <v>70</v>
      </c>
      <c r="C845">
        <f t="shared" si="26"/>
        <v>15481.623333839523</v>
      </c>
      <c r="E845" s="11" t="s">
        <v>8221</v>
      </c>
      <c r="F845" s="11">
        <v>25</v>
      </c>
      <c r="G845" s="11">
        <f t="shared" si="27"/>
        <v>53.146958861976145</v>
      </c>
    </row>
    <row r="846" spans="1:7" x14ac:dyDescent="0.3">
      <c r="A846" s="11" t="s">
        <v>8219</v>
      </c>
      <c r="B846" s="11">
        <v>81</v>
      </c>
      <c r="C846">
        <f t="shared" si="26"/>
        <v>12865.269558095815</v>
      </c>
      <c r="E846" s="11" t="s">
        <v>8221</v>
      </c>
      <c r="F846" s="11">
        <v>10</v>
      </c>
      <c r="G846" s="11">
        <f t="shared" si="27"/>
        <v>59.441076509035</v>
      </c>
    </row>
    <row r="847" spans="1:7" x14ac:dyDescent="0.3">
      <c r="A847" s="11" t="s">
        <v>8219</v>
      </c>
      <c r="B847" s="11">
        <v>32</v>
      </c>
      <c r="C847">
        <f t="shared" si="26"/>
        <v>26381.936377317783</v>
      </c>
      <c r="E847" s="11" t="s">
        <v>8221</v>
      </c>
      <c r="F847" s="11">
        <v>3</v>
      </c>
      <c r="G847" s="11">
        <f t="shared" si="27"/>
        <v>216.3783314109958</v>
      </c>
    </row>
    <row r="848" spans="1:7" x14ac:dyDescent="0.3">
      <c r="A848" s="11" t="s">
        <v>8219</v>
      </c>
      <c r="B848" s="11">
        <v>26</v>
      </c>
      <c r="C848">
        <f t="shared" si="26"/>
        <v>28367.03843681435</v>
      </c>
      <c r="E848" s="11" t="s">
        <v>8221</v>
      </c>
      <c r="F848" s="11">
        <v>5</v>
      </c>
      <c r="G848" s="11">
        <f t="shared" si="27"/>
        <v>161.53911572472128</v>
      </c>
    </row>
    <row r="849" spans="1:7" x14ac:dyDescent="0.3">
      <c r="A849" s="11" t="s">
        <v>8219</v>
      </c>
      <c r="B849" s="11">
        <v>105</v>
      </c>
      <c r="C849">
        <f t="shared" si="26"/>
        <v>7996.8613201095459</v>
      </c>
      <c r="E849" s="11" t="s">
        <v>8221</v>
      </c>
      <c r="F849" s="11">
        <v>5</v>
      </c>
      <c r="G849" s="11">
        <f t="shared" si="27"/>
        <v>161.53911572472128</v>
      </c>
    </row>
    <row r="850" spans="1:7" x14ac:dyDescent="0.3">
      <c r="A850" s="11" t="s">
        <v>8219</v>
      </c>
      <c r="B850" s="11">
        <v>29</v>
      </c>
      <c r="C850">
        <f t="shared" si="26"/>
        <v>27365.487407066066</v>
      </c>
      <c r="E850" s="11" t="s">
        <v>8221</v>
      </c>
      <c r="F850" s="11">
        <v>27</v>
      </c>
      <c r="G850" s="11">
        <f t="shared" si="27"/>
        <v>86.307743175701631</v>
      </c>
    </row>
    <row r="851" spans="1:7" x14ac:dyDescent="0.3">
      <c r="A851" s="11" t="s">
        <v>8219</v>
      </c>
      <c r="B851" s="11">
        <v>8</v>
      </c>
      <c r="C851">
        <f t="shared" si="26"/>
        <v>34754.34461530405</v>
      </c>
      <c r="E851" s="11" t="s">
        <v>8221</v>
      </c>
      <c r="F851" s="11">
        <v>2</v>
      </c>
      <c r="G851" s="11">
        <f t="shared" si="27"/>
        <v>246.79793925413307</v>
      </c>
    </row>
    <row r="852" spans="1:7" x14ac:dyDescent="0.3">
      <c r="A852" s="11" t="s">
        <v>8219</v>
      </c>
      <c r="B852" s="11">
        <v>89</v>
      </c>
      <c r="C852">
        <f t="shared" si="26"/>
        <v>11114.466812100392</v>
      </c>
      <c r="E852" s="11" t="s">
        <v>8221</v>
      </c>
      <c r="F852" s="11">
        <v>236</v>
      </c>
      <c r="G852" s="11">
        <f t="shared" si="27"/>
        <v>47650.609703960014</v>
      </c>
    </row>
    <row r="853" spans="1:7" x14ac:dyDescent="0.3">
      <c r="A853" s="11" t="s">
        <v>8219</v>
      </c>
      <c r="B853" s="11">
        <v>44</v>
      </c>
      <c r="C853">
        <f t="shared" si="26"/>
        <v>22627.73225832465</v>
      </c>
      <c r="E853" s="11" t="s">
        <v>8221</v>
      </c>
      <c r="F853" s="11">
        <v>1</v>
      </c>
      <c r="G853" s="11">
        <f t="shared" si="27"/>
        <v>279.21754709727031</v>
      </c>
    </row>
    <row r="854" spans="1:7" x14ac:dyDescent="0.3">
      <c r="A854" s="11" t="s">
        <v>8219</v>
      </c>
      <c r="B854" s="11">
        <v>246</v>
      </c>
      <c r="C854">
        <f t="shared" si="26"/>
        <v>2659.9629219402109</v>
      </c>
      <c r="E854" s="11" t="s">
        <v>8221</v>
      </c>
      <c r="F854" s="11">
        <v>12</v>
      </c>
      <c r="G854" s="11">
        <f t="shared" si="27"/>
        <v>32.601860822760486</v>
      </c>
    </row>
    <row r="855" spans="1:7" x14ac:dyDescent="0.3">
      <c r="A855" s="11" t="s">
        <v>8219</v>
      </c>
      <c r="B855" s="11">
        <v>120</v>
      </c>
      <c r="C855">
        <f t="shared" si="26"/>
        <v>5539.1061713681274</v>
      </c>
      <c r="E855" s="11" t="s">
        <v>8221</v>
      </c>
      <c r="F855" s="11">
        <v>4</v>
      </c>
      <c r="G855" s="11">
        <f t="shared" si="27"/>
        <v>187.95872356785856</v>
      </c>
    </row>
    <row r="856" spans="1:7" x14ac:dyDescent="0.3">
      <c r="A856" s="11" t="s">
        <v>8219</v>
      </c>
      <c r="B856" s="11">
        <v>26</v>
      </c>
      <c r="C856">
        <f t="shared" si="26"/>
        <v>28367.03843681435</v>
      </c>
      <c r="E856" s="11" t="s">
        <v>8221</v>
      </c>
      <c r="F856" s="11">
        <v>3</v>
      </c>
      <c r="G856" s="11">
        <f t="shared" si="27"/>
        <v>216.3783314109958</v>
      </c>
    </row>
    <row r="857" spans="1:7" x14ac:dyDescent="0.3">
      <c r="A857" s="11" t="s">
        <v>8219</v>
      </c>
      <c r="B857" s="11">
        <v>45</v>
      </c>
      <c r="C857">
        <f t="shared" si="26"/>
        <v>22327.881915075221</v>
      </c>
      <c r="E857" s="11" t="s">
        <v>8221</v>
      </c>
      <c r="F857" s="11">
        <v>99</v>
      </c>
      <c r="G857" s="11">
        <f t="shared" si="27"/>
        <v>6608.095978469818</v>
      </c>
    </row>
    <row r="858" spans="1:7" x14ac:dyDescent="0.3">
      <c r="A858" s="11" t="s">
        <v>8219</v>
      </c>
      <c r="B858" s="11">
        <v>20</v>
      </c>
      <c r="C858">
        <f t="shared" si="26"/>
        <v>30424.140496310916</v>
      </c>
      <c r="E858" s="11" t="s">
        <v>8221</v>
      </c>
      <c r="F858" s="11">
        <v>3</v>
      </c>
      <c r="G858" s="11">
        <f t="shared" si="27"/>
        <v>216.3783314109958</v>
      </c>
    </row>
    <row r="859" spans="1:7" x14ac:dyDescent="0.3">
      <c r="A859" s="11" t="s">
        <v>8219</v>
      </c>
      <c r="B859" s="11">
        <v>47</v>
      </c>
      <c r="C859">
        <f t="shared" si="26"/>
        <v>21734.181228576363</v>
      </c>
      <c r="E859" s="11" t="s">
        <v>8221</v>
      </c>
      <c r="F859" s="11">
        <v>3</v>
      </c>
      <c r="G859" s="11">
        <f t="shared" si="27"/>
        <v>216.3783314109958</v>
      </c>
    </row>
    <row r="860" spans="1:7" x14ac:dyDescent="0.3">
      <c r="A860" s="11" t="s">
        <v>8219</v>
      </c>
      <c r="B860" s="11">
        <v>13</v>
      </c>
      <c r="C860">
        <f t="shared" si="26"/>
        <v>32915.092899056915</v>
      </c>
      <c r="E860" s="11" t="s">
        <v>8221</v>
      </c>
      <c r="F860" s="11">
        <v>22</v>
      </c>
      <c r="G860" s="11">
        <f t="shared" si="27"/>
        <v>18.40578239138792</v>
      </c>
    </row>
    <row r="861" spans="1:7" x14ac:dyDescent="0.3">
      <c r="A861" s="11" t="s">
        <v>8219</v>
      </c>
      <c r="B861" s="11">
        <v>183</v>
      </c>
      <c r="C861">
        <f t="shared" si="26"/>
        <v>130.53454665416891</v>
      </c>
      <c r="E861" s="11" t="s">
        <v>8221</v>
      </c>
      <c r="F861" s="11">
        <v>4</v>
      </c>
      <c r="G861" s="11">
        <f t="shared" si="27"/>
        <v>187.95872356785856</v>
      </c>
    </row>
    <row r="862" spans="1:7" x14ac:dyDescent="0.3">
      <c r="A862" s="11" t="s">
        <v>8219</v>
      </c>
      <c r="B862" s="11">
        <v>21</v>
      </c>
      <c r="C862">
        <f t="shared" si="26"/>
        <v>30076.290153061491</v>
      </c>
      <c r="E862" s="11" t="s">
        <v>8221</v>
      </c>
      <c r="F862" s="11">
        <v>534</v>
      </c>
      <c r="G862" s="11">
        <f t="shared" si="27"/>
        <v>266555.56656670506</v>
      </c>
    </row>
    <row r="863" spans="1:7" x14ac:dyDescent="0.3">
      <c r="A863" s="11" t="s">
        <v>8219</v>
      </c>
      <c r="B863" s="11">
        <v>42</v>
      </c>
      <c r="C863">
        <f t="shared" si="26"/>
        <v>23233.432944823504</v>
      </c>
      <c r="E863" s="11" t="s">
        <v>8221</v>
      </c>
      <c r="F863" s="11">
        <v>12</v>
      </c>
      <c r="G863" s="11">
        <f t="shared" si="27"/>
        <v>32.601860822760486</v>
      </c>
    </row>
    <row r="864" spans="1:7" x14ac:dyDescent="0.3">
      <c r="A864" s="11" t="s">
        <v>8219</v>
      </c>
      <c r="B864" s="11">
        <v>54</v>
      </c>
      <c r="C864">
        <f t="shared" si="26"/>
        <v>19719.228825830371</v>
      </c>
      <c r="E864" s="11" t="s">
        <v>8221</v>
      </c>
      <c r="F864" s="11">
        <v>56</v>
      </c>
      <c r="G864" s="11">
        <f t="shared" si="27"/>
        <v>1466.1391157247213</v>
      </c>
    </row>
    <row r="865" spans="1:7" x14ac:dyDescent="0.3">
      <c r="A865" s="11" t="s">
        <v>8219</v>
      </c>
      <c r="B865" s="11">
        <v>38</v>
      </c>
      <c r="C865">
        <f t="shared" si="26"/>
        <v>24468.834317821216</v>
      </c>
      <c r="E865" s="11" t="s">
        <v>8221</v>
      </c>
      <c r="F865" s="11">
        <v>11</v>
      </c>
      <c r="G865" s="11">
        <f t="shared" si="27"/>
        <v>45.021468665897743</v>
      </c>
    </row>
    <row r="866" spans="1:7" x14ac:dyDescent="0.3">
      <c r="A866" s="11" t="s">
        <v>8219</v>
      </c>
      <c r="B866" s="11">
        <v>64</v>
      </c>
      <c r="C866">
        <f t="shared" si="26"/>
        <v>17010.725393336092</v>
      </c>
      <c r="E866" s="11" t="s">
        <v>8221</v>
      </c>
      <c r="F866" s="11">
        <v>0</v>
      </c>
      <c r="G866" s="11">
        <f t="shared" si="27"/>
        <v>313.63715494040758</v>
      </c>
    </row>
    <row r="867" spans="1:7" x14ac:dyDescent="0.3">
      <c r="A867" s="11" t="s">
        <v>8219</v>
      </c>
      <c r="B867" s="11">
        <v>13</v>
      </c>
      <c r="C867">
        <f t="shared" si="26"/>
        <v>32915.092899056915</v>
      </c>
      <c r="E867" s="11" t="s">
        <v>8221</v>
      </c>
      <c r="F867" s="11">
        <v>12</v>
      </c>
      <c r="G867" s="11">
        <f t="shared" si="27"/>
        <v>32.601860822760486</v>
      </c>
    </row>
    <row r="868" spans="1:7" x14ac:dyDescent="0.3">
      <c r="A868" s="11" t="s">
        <v>8219</v>
      </c>
      <c r="B868" s="11">
        <v>33</v>
      </c>
      <c r="C868">
        <f t="shared" si="26"/>
        <v>26058.086034068354</v>
      </c>
      <c r="E868" s="11" t="s">
        <v>8221</v>
      </c>
      <c r="F868" s="11">
        <v>5</v>
      </c>
      <c r="G868" s="11">
        <f t="shared" si="27"/>
        <v>161.53911572472128</v>
      </c>
    </row>
    <row r="869" spans="1:7" x14ac:dyDescent="0.3">
      <c r="A869" s="11" t="s">
        <v>8219</v>
      </c>
      <c r="B869" s="11">
        <v>52</v>
      </c>
      <c r="C869">
        <f t="shared" si="26"/>
        <v>20284.929512329225</v>
      </c>
      <c r="E869" s="11" t="s">
        <v>8221</v>
      </c>
      <c r="F869" s="11">
        <v>24</v>
      </c>
      <c r="G869" s="11">
        <f t="shared" si="27"/>
        <v>39.566566705113402</v>
      </c>
    </row>
    <row r="870" spans="1:7" x14ac:dyDescent="0.3">
      <c r="A870" s="11" t="s">
        <v>8219</v>
      </c>
      <c r="B870" s="11">
        <v>107</v>
      </c>
      <c r="C870">
        <f t="shared" si="26"/>
        <v>7643.1606336106897</v>
      </c>
      <c r="E870" s="11" t="s">
        <v>8221</v>
      </c>
      <c r="F870" s="11">
        <v>89</v>
      </c>
      <c r="G870" s="11">
        <f t="shared" si="27"/>
        <v>5082.2920569011903</v>
      </c>
    </row>
    <row r="871" spans="1:7" x14ac:dyDescent="0.3">
      <c r="A871" s="11" t="s">
        <v>8219</v>
      </c>
      <c r="B871" s="11">
        <v>11</v>
      </c>
      <c r="C871">
        <f t="shared" si="26"/>
        <v>33644.793585555766</v>
      </c>
      <c r="E871" s="11" t="s">
        <v>8221</v>
      </c>
      <c r="F871" s="11">
        <v>1</v>
      </c>
      <c r="G871" s="11">
        <f t="shared" si="27"/>
        <v>279.21754709727031</v>
      </c>
    </row>
    <row r="872" spans="1:7" x14ac:dyDescent="0.3">
      <c r="A872" s="11" t="s">
        <v>8219</v>
      </c>
      <c r="B872" s="11">
        <v>34</v>
      </c>
      <c r="C872">
        <f t="shared" si="26"/>
        <v>25736.235690818929</v>
      </c>
      <c r="E872" s="11" t="s">
        <v>8221</v>
      </c>
      <c r="F872" s="11">
        <v>55</v>
      </c>
      <c r="G872" s="11">
        <f t="shared" si="27"/>
        <v>1390.5587235678584</v>
      </c>
    </row>
    <row r="873" spans="1:7" x14ac:dyDescent="0.3">
      <c r="A873" s="11" t="s">
        <v>8219</v>
      </c>
      <c r="B873" s="11">
        <v>75</v>
      </c>
      <c r="C873">
        <f t="shared" si="26"/>
        <v>14262.371617592384</v>
      </c>
      <c r="E873" s="11" t="s">
        <v>8221</v>
      </c>
      <c r="F873" s="11">
        <v>2</v>
      </c>
      <c r="G873" s="11">
        <f t="shared" si="27"/>
        <v>246.79793925413307</v>
      </c>
    </row>
    <row r="874" spans="1:7" x14ac:dyDescent="0.3">
      <c r="A874" s="11" t="s">
        <v>8219</v>
      </c>
      <c r="B874" s="11">
        <v>26</v>
      </c>
      <c r="C874">
        <f t="shared" si="26"/>
        <v>28367.03843681435</v>
      </c>
      <c r="E874" s="11" t="s">
        <v>8221</v>
      </c>
      <c r="F874" s="11">
        <v>0</v>
      </c>
      <c r="G874" s="11">
        <f t="shared" si="27"/>
        <v>313.63715494040758</v>
      </c>
    </row>
    <row r="875" spans="1:7" x14ac:dyDescent="0.3">
      <c r="A875" s="11" t="s">
        <v>8219</v>
      </c>
      <c r="B875" s="11">
        <v>50</v>
      </c>
      <c r="C875">
        <f t="shared" si="26"/>
        <v>20858.630198828079</v>
      </c>
      <c r="E875" s="11" t="s">
        <v>8221</v>
      </c>
      <c r="F875" s="11">
        <v>4</v>
      </c>
      <c r="G875" s="11">
        <f t="shared" si="27"/>
        <v>187.95872356785856</v>
      </c>
    </row>
    <row r="876" spans="1:7" x14ac:dyDescent="0.3">
      <c r="A876" s="11" t="s">
        <v>8219</v>
      </c>
      <c r="B876" s="11">
        <v>80</v>
      </c>
      <c r="C876">
        <f t="shared" si="26"/>
        <v>13093.119901345244</v>
      </c>
      <c r="E876" s="11" t="s">
        <v>8221</v>
      </c>
      <c r="F876" s="11">
        <v>6</v>
      </c>
      <c r="G876" s="11">
        <f t="shared" si="27"/>
        <v>137.11950788158404</v>
      </c>
    </row>
    <row r="877" spans="1:7" x14ac:dyDescent="0.3">
      <c r="A877" s="11" t="s">
        <v>8219</v>
      </c>
      <c r="B877" s="11">
        <v>110</v>
      </c>
      <c r="C877">
        <f t="shared" si="26"/>
        <v>7127.6096038624064</v>
      </c>
      <c r="E877" s="11" t="s">
        <v>8221</v>
      </c>
      <c r="F877" s="11">
        <v>4</v>
      </c>
      <c r="G877" s="11">
        <f t="shared" si="27"/>
        <v>187.95872356785856</v>
      </c>
    </row>
    <row r="878" spans="1:7" x14ac:dyDescent="0.3">
      <c r="A878" s="11" t="s">
        <v>8219</v>
      </c>
      <c r="B878" s="11">
        <v>77</v>
      </c>
      <c r="C878">
        <f t="shared" si="26"/>
        <v>13788.670931093528</v>
      </c>
      <c r="E878" s="11" t="s">
        <v>8221</v>
      </c>
      <c r="F878" s="11">
        <v>4</v>
      </c>
      <c r="G878" s="11">
        <f t="shared" si="27"/>
        <v>187.95872356785856</v>
      </c>
    </row>
    <row r="879" spans="1:7" x14ac:dyDescent="0.3">
      <c r="A879" s="11" t="s">
        <v>8219</v>
      </c>
      <c r="B879" s="11">
        <v>50</v>
      </c>
      <c r="C879">
        <f t="shared" si="26"/>
        <v>20858.630198828079</v>
      </c>
      <c r="E879" s="11" t="s">
        <v>8221</v>
      </c>
      <c r="F879" s="11">
        <v>2</v>
      </c>
      <c r="G879" s="11">
        <f t="shared" si="27"/>
        <v>246.79793925413307</v>
      </c>
    </row>
    <row r="880" spans="1:7" x14ac:dyDescent="0.3">
      <c r="A880" s="11" t="s">
        <v>8219</v>
      </c>
      <c r="B880" s="11">
        <v>145</v>
      </c>
      <c r="C880">
        <f t="shared" si="26"/>
        <v>2442.8475901324296</v>
      </c>
      <c r="E880" s="11" t="s">
        <v>8221</v>
      </c>
      <c r="F880" s="11">
        <v>5</v>
      </c>
      <c r="G880" s="11">
        <f t="shared" si="27"/>
        <v>161.53911572472128</v>
      </c>
    </row>
    <row r="881" spans="1:7" x14ac:dyDescent="0.3">
      <c r="A881" s="11" t="s">
        <v>8219</v>
      </c>
      <c r="B881" s="11">
        <v>29</v>
      </c>
      <c r="C881">
        <f t="shared" si="26"/>
        <v>27365.487407066066</v>
      </c>
      <c r="E881" s="11" t="s">
        <v>8221</v>
      </c>
      <c r="F881" s="11">
        <v>83</v>
      </c>
      <c r="G881" s="11">
        <f t="shared" si="27"/>
        <v>4262.8097039600143</v>
      </c>
    </row>
    <row r="882" spans="1:7" x14ac:dyDescent="0.3">
      <c r="A882" s="11" t="s">
        <v>8219</v>
      </c>
      <c r="B882" s="11">
        <v>114</v>
      </c>
      <c r="C882">
        <f t="shared" si="26"/>
        <v>6468.208230864695</v>
      </c>
      <c r="E882" s="11" t="s">
        <v>8221</v>
      </c>
      <c r="F882" s="11">
        <v>57</v>
      </c>
      <c r="G882" s="11">
        <f t="shared" si="27"/>
        <v>1543.7195078815839</v>
      </c>
    </row>
    <row r="883" spans="1:7" x14ac:dyDescent="0.3">
      <c r="A883" s="11" t="s">
        <v>8219</v>
      </c>
      <c r="B883" s="11">
        <v>96</v>
      </c>
      <c r="C883">
        <f t="shared" si="26"/>
        <v>9687.5144093543968</v>
      </c>
      <c r="E883" s="11" t="s">
        <v>8221</v>
      </c>
      <c r="F883" s="11">
        <v>311</v>
      </c>
      <c r="G883" s="11">
        <f t="shared" si="27"/>
        <v>86019.139115724727</v>
      </c>
    </row>
    <row r="884" spans="1:7" x14ac:dyDescent="0.3">
      <c r="A884" s="11" t="s">
        <v>8219</v>
      </c>
      <c r="B884" s="11">
        <v>31</v>
      </c>
      <c r="C884">
        <f t="shared" si="26"/>
        <v>26707.786720567212</v>
      </c>
      <c r="E884" s="11" t="s">
        <v>8221</v>
      </c>
      <c r="F884" s="11">
        <v>2</v>
      </c>
      <c r="G884" s="11">
        <f t="shared" si="27"/>
        <v>246.79793925413307</v>
      </c>
    </row>
    <row r="885" spans="1:7" x14ac:dyDescent="0.3">
      <c r="A885" s="11" t="s">
        <v>8219</v>
      </c>
      <c r="B885" s="11">
        <v>4883</v>
      </c>
      <c r="C885">
        <f t="shared" si="26"/>
        <v>21982733.921274345</v>
      </c>
      <c r="E885" s="11" t="s">
        <v>8221</v>
      </c>
      <c r="F885" s="11">
        <v>16</v>
      </c>
      <c r="G885" s="11">
        <f t="shared" si="27"/>
        <v>2.9234294502114606</v>
      </c>
    </row>
    <row r="886" spans="1:7" x14ac:dyDescent="0.3">
      <c r="A886" s="11" t="s">
        <v>8219</v>
      </c>
      <c r="B886" s="11">
        <v>95</v>
      </c>
      <c r="C886">
        <f t="shared" si="26"/>
        <v>9885.3647526038239</v>
      </c>
      <c r="E886" s="11" t="s">
        <v>8221</v>
      </c>
      <c r="F886" s="11">
        <v>9</v>
      </c>
      <c r="G886" s="11">
        <f t="shared" si="27"/>
        <v>75.860684352172257</v>
      </c>
    </row>
    <row r="887" spans="1:7" x14ac:dyDescent="0.3">
      <c r="A887" s="11" t="s">
        <v>8219</v>
      </c>
      <c r="B887" s="11">
        <v>2478</v>
      </c>
      <c r="C887">
        <f t="shared" si="26"/>
        <v>5214713.996789217</v>
      </c>
      <c r="E887" s="11" t="s">
        <v>8221</v>
      </c>
      <c r="F887" s="11">
        <v>1</v>
      </c>
      <c r="G887" s="11">
        <f t="shared" si="27"/>
        <v>279.21754709727031</v>
      </c>
    </row>
    <row r="888" spans="1:7" x14ac:dyDescent="0.3">
      <c r="A888" s="11" t="s">
        <v>8219</v>
      </c>
      <c r="B888" s="11">
        <v>1789</v>
      </c>
      <c r="C888">
        <f t="shared" si="26"/>
        <v>2542668.8832880729</v>
      </c>
      <c r="E888" s="11" t="s">
        <v>8221</v>
      </c>
      <c r="F888" s="11">
        <v>12</v>
      </c>
      <c r="G888" s="11">
        <f t="shared" si="27"/>
        <v>32.601860822760486</v>
      </c>
    </row>
    <row r="889" spans="1:7" x14ac:dyDescent="0.3">
      <c r="A889" s="11" t="s">
        <v>8219</v>
      </c>
      <c r="B889" s="11">
        <v>680</v>
      </c>
      <c r="C889">
        <f t="shared" si="26"/>
        <v>235782.91395168853</v>
      </c>
      <c r="E889" s="11" t="s">
        <v>8221</v>
      </c>
      <c r="F889" s="11">
        <v>0</v>
      </c>
      <c r="G889" s="11">
        <f t="shared" si="27"/>
        <v>313.63715494040758</v>
      </c>
    </row>
    <row r="890" spans="1:7" x14ac:dyDescent="0.3">
      <c r="A890" s="11" t="s">
        <v>8219</v>
      </c>
      <c r="B890" s="11">
        <v>70</v>
      </c>
      <c r="C890">
        <f t="shared" si="26"/>
        <v>15481.623333839523</v>
      </c>
      <c r="E890" s="11" t="s">
        <v>8221</v>
      </c>
      <c r="F890" s="11">
        <v>20</v>
      </c>
      <c r="G890" s="11">
        <f t="shared" si="27"/>
        <v>5.2449980776624328</v>
      </c>
    </row>
    <row r="891" spans="1:7" x14ac:dyDescent="0.3">
      <c r="A891" s="11" t="s">
        <v>8219</v>
      </c>
      <c r="B891" s="11">
        <v>23</v>
      </c>
      <c r="C891">
        <f t="shared" si="26"/>
        <v>29386.589466562633</v>
      </c>
      <c r="E891" s="11" t="s">
        <v>8221</v>
      </c>
      <c r="F891" s="11">
        <v>16</v>
      </c>
      <c r="G891" s="11">
        <f t="shared" si="27"/>
        <v>2.9234294502114606</v>
      </c>
    </row>
    <row r="892" spans="1:7" x14ac:dyDescent="0.3">
      <c r="A892" s="11" t="s">
        <v>8219</v>
      </c>
      <c r="B892" s="11">
        <v>4245</v>
      </c>
      <c r="C892">
        <f t="shared" si="26"/>
        <v>16407156.440267477</v>
      </c>
      <c r="E892" s="11" t="s">
        <v>8221</v>
      </c>
      <c r="F892" s="11">
        <v>33</v>
      </c>
      <c r="G892" s="11">
        <f t="shared" si="27"/>
        <v>233.79009611687809</v>
      </c>
    </row>
    <row r="893" spans="1:7" x14ac:dyDescent="0.3">
      <c r="A893" s="11" t="s">
        <v>8219</v>
      </c>
      <c r="B893" s="11">
        <v>943</v>
      </c>
      <c r="C893">
        <f t="shared" si="26"/>
        <v>560364.27367708902</v>
      </c>
      <c r="E893" s="11" t="s">
        <v>8221</v>
      </c>
      <c r="F893" s="11">
        <v>2</v>
      </c>
      <c r="G893" s="11">
        <f t="shared" si="27"/>
        <v>246.79793925413307</v>
      </c>
    </row>
    <row r="894" spans="1:7" x14ac:dyDescent="0.3">
      <c r="A894" s="11" t="s">
        <v>8219</v>
      </c>
      <c r="B894" s="11">
        <v>1876</v>
      </c>
      <c r="C894">
        <f t="shared" si="26"/>
        <v>2827693.9034253722</v>
      </c>
      <c r="E894" s="11" t="s">
        <v>8221</v>
      </c>
      <c r="F894" s="11">
        <v>6</v>
      </c>
      <c r="G894" s="11">
        <f t="shared" si="27"/>
        <v>137.11950788158404</v>
      </c>
    </row>
    <row r="895" spans="1:7" x14ac:dyDescent="0.3">
      <c r="A895" s="11" t="s">
        <v>8219</v>
      </c>
      <c r="B895" s="11">
        <v>834</v>
      </c>
      <c r="C895">
        <f t="shared" si="26"/>
        <v>409055.96109127667</v>
      </c>
      <c r="E895" s="11" t="s">
        <v>8221</v>
      </c>
      <c r="F895" s="11">
        <v>0</v>
      </c>
      <c r="G895" s="11">
        <f t="shared" si="27"/>
        <v>313.63715494040758</v>
      </c>
    </row>
    <row r="896" spans="1:7" x14ac:dyDescent="0.3">
      <c r="A896" s="11" t="s">
        <v>8219</v>
      </c>
      <c r="B896" s="11">
        <v>682</v>
      </c>
      <c r="C896">
        <f t="shared" si="26"/>
        <v>237729.21326518967</v>
      </c>
      <c r="E896" s="11" t="s">
        <v>8221</v>
      </c>
      <c r="F896" s="11">
        <v>3</v>
      </c>
      <c r="G896" s="11">
        <f t="shared" si="27"/>
        <v>216.3783314109958</v>
      </c>
    </row>
    <row r="897" spans="1:7" x14ac:dyDescent="0.3">
      <c r="A897" s="11" t="s">
        <v>8219</v>
      </c>
      <c r="B897" s="11">
        <v>147</v>
      </c>
      <c r="C897">
        <f t="shared" si="26"/>
        <v>2249.1469036335734</v>
      </c>
      <c r="E897" s="11" t="s">
        <v>8221</v>
      </c>
      <c r="F897" s="11">
        <v>0</v>
      </c>
      <c r="G897" s="11">
        <f t="shared" si="27"/>
        <v>313.63715494040758</v>
      </c>
    </row>
    <row r="898" spans="1:7" x14ac:dyDescent="0.3">
      <c r="A898" s="11" t="s">
        <v>8219</v>
      </c>
      <c r="B898" s="11">
        <v>415</v>
      </c>
      <c r="C898">
        <f t="shared" si="26"/>
        <v>48653.254912786892</v>
      </c>
      <c r="E898" s="11" t="s">
        <v>8221</v>
      </c>
      <c r="F898" s="11">
        <v>3</v>
      </c>
      <c r="G898" s="11">
        <f t="shared" si="27"/>
        <v>216.3783314109958</v>
      </c>
    </row>
    <row r="899" spans="1:7" x14ac:dyDescent="0.3">
      <c r="A899" s="11" t="s">
        <v>8219</v>
      </c>
      <c r="B899" s="11">
        <v>290</v>
      </c>
      <c r="C899">
        <f t="shared" ref="C899:C962" si="28">(B899-$J$4)^2</f>
        <v>9134.5478189653822</v>
      </c>
      <c r="E899" s="11" t="s">
        <v>8221</v>
      </c>
      <c r="F899" s="11">
        <v>13</v>
      </c>
      <c r="G899" s="11">
        <f t="shared" ref="G899:G962" si="29">(F899-$K$4)^2</f>
        <v>22.182252979623232</v>
      </c>
    </row>
    <row r="900" spans="1:7" x14ac:dyDescent="0.3">
      <c r="A900" s="11" t="s">
        <v>8219</v>
      </c>
      <c r="B900" s="11">
        <v>365</v>
      </c>
      <c r="C900">
        <f t="shared" si="28"/>
        <v>29095.77207525829</v>
      </c>
      <c r="E900" s="11" t="s">
        <v>8221</v>
      </c>
      <c r="F900" s="11">
        <v>6</v>
      </c>
      <c r="G900" s="11">
        <f t="shared" si="29"/>
        <v>137.11950788158404</v>
      </c>
    </row>
    <row r="901" spans="1:7" x14ac:dyDescent="0.3">
      <c r="A901" s="11" t="s">
        <v>8219</v>
      </c>
      <c r="B901" s="11">
        <v>660</v>
      </c>
      <c r="C901">
        <f t="shared" si="28"/>
        <v>216759.92081667707</v>
      </c>
      <c r="E901" s="11" t="s">
        <v>8221</v>
      </c>
      <c r="F901" s="11">
        <v>1</v>
      </c>
      <c r="G901" s="11">
        <f t="shared" si="29"/>
        <v>279.21754709727031</v>
      </c>
    </row>
    <row r="902" spans="1:7" x14ac:dyDescent="0.3">
      <c r="A902" s="11" t="s">
        <v>8219</v>
      </c>
      <c r="B902" s="11">
        <v>1356</v>
      </c>
      <c r="C902">
        <f t="shared" si="28"/>
        <v>1349256.081915075</v>
      </c>
      <c r="E902" s="11" t="s">
        <v>8221</v>
      </c>
      <c r="F902" s="11">
        <v>0</v>
      </c>
      <c r="G902" s="11">
        <f t="shared" si="29"/>
        <v>313.63715494040758</v>
      </c>
    </row>
    <row r="903" spans="1:7" x14ac:dyDescent="0.3">
      <c r="A903" s="11" t="s">
        <v>8219</v>
      </c>
      <c r="B903" s="11">
        <v>424</v>
      </c>
      <c r="C903">
        <f t="shared" si="28"/>
        <v>52704.601823542042</v>
      </c>
      <c r="E903" s="11" t="s">
        <v>8221</v>
      </c>
      <c r="F903" s="11">
        <v>5</v>
      </c>
      <c r="G903" s="11">
        <f t="shared" si="29"/>
        <v>161.53911572472128</v>
      </c>
    </row>
    <row r="904" spans="1:7" x14ac:dyDescent="0.3">
      <c r="A904" s="11" t="s">
        <v>8219</v>
      </c>
      <c r="B904" s="11">
        <v>33</v>
      </c>
      <c r="C904">
        <f t="shared" si="28"/>
        <v>26058.086034068354</v>
      </c>
      <c r="E904" s="11" t="s">
        <v>8221</v>
      </c>
      <c r="F904" s="11">
        <v>0</v>
      </c>
      <c r="G904" s="11">
        <f t="shared" si="29"/>
        <v>313.63715494040758</v>
      </c>
    </row>
    <row r="905" spans="1:7" x14ac:dyDescent="0.3">
      <c r="A905" s="11" t="s">
        <v>8219</v>
      </c>
      <c r="B905" s="11">
        <v>1633</v>
      </c>
      <c r="C905">
        <f t="shared" si="28"/>
        <v>2069497.5368349834</v>
      </c>
      <c r="E905" s="11" t="s">
        <v>8221</v>
      </c>
      <c r="F905" s="11">
        <v>36</v>
      </c>
      <c r="G905" s="11">
        <f t="shared" si="29"/>
        <v>334.53127258746633</v>
      </c>
    </row>
    <row r="906" spans="1:7" x14ac:dyDescent="0.3">
      <c r="A906" s="11" t="s">
        <v>8219</v>
      </c>
      <c r="B906" s="11">
        <v>306</v>
      </c>
      <c r="C906">
        <f t="shared" si="28"/>
        <v>12448.942326974537</v>
      </c>
      <c r="E906" s="11" t="s">
        <v>8221</v>
      </c>
      <c r="F906" s="11">
        <v>1</v>
      </c>
      <c r="G906" s="11">
        <f t="shared" si="29"/>
        <v>279.21754709727031</v>
      </c>
    </row>
    <row r="907" spans="1:7" x14ac:dyDescent="0.3">
      <c r="A907" s="11" t="s">
        <v>8219</v>
      </c>
      <c r="B907" s="11">
        <v>205</v>
      </c>
      <c r="C907">
        <f t="shared" si="28"/>
        <v>111.82699516675491</v>
      </c>
      <c r="E907" s="11" t="s">
        <v>8221</v>
      </c>
      <c r="F907" s="11">
        <v>1</v>
      </c>
      <c r="G907" s="11">
        <f t="shared" si="29"/>
        <v>279.21754709727031</v>
      </c>
    </row>
    <row r="908" spans="1:7" x14ac:dyDescent="0.3">
      <c r="A908" s="11" t="s">
        <v>8219</v>
      </c>
      <c r="B908" s="11">
        <v>1281</v>
      </c>
      <c r="C908">
        <f t="shared" si="28"/>
        <v>1180644.857658782</v>
      </c>
      <c r="E908" s="11" t="s">
        <v>8221</v>
      </c>
      <c r="F908" s="11">
        <v>1</v>
      </c>
      <c r="G908" s="11">
        <f t="shared" si="29"/>
        <v>279.21754709727031</v>
      </c>
    </row>
    <row r="909" spans="1:7" x14ac:dyDescent="0.3">
      <c r="A909" s="11" t="s">
        <v>8219</v>
      </c>
      <c r="B909" s="11">
        <v>103</v>
      </c>
      <c r="C909">
        <f t="shared" si="28"/>
        <v>8358.5620066084011</v>
      </c>
      <c r="E909" s="11" t="s">
        <v>8221</v>
      </c>
      <c r="F909" s="11">
        <v>9</v>
      </c>
      <c r="G909" s="11">
        <f t="shared" si="29"/>
        <v>75.860684352172257</v>
      </c>
    </row>
    <row r="910" spans="1:7" x14ac:dyDescent="0.3">
      <c r="A910" s="11" t="s">
        <v>8219</v>
      </c>
      <c r="B910" s="11">
        <v>1513</v>
      </c>
      <c r="C910">
        <f t="shared" si="28"/>
        <v>1738639.5780249147</v>
      </c>
      <c r="E910" s="11" t="s">
        <v>8221</v>
      </c>
      <c r="F910" s="11">
        <v>1</v>
      </c>
      <c r="G910" s="11">
        <f t="shared" si="29"/>
        <v>279.21754709727031</v>
      </c>
    </row>
    <row r="911" spans="1:7" x14ac:dyDescent="0.3">
      <c r="A911" s="11" t="s">
        <v>8219</v>
      </c>
      <c r="B911" s="11">
        <v>405</v>
      </c>
      <c r="C911">
        <f t="shared" si="28"/>
        <v>44341.758345281174</v>
      </c>
      <c r="E911" s="11" t="s">
        <v>8221</v>
      </c>
      <c r="F911" s="11">
        <v>0</v>
      </c>
      <c r="G911" s="11">
        <f t="shared" si="29"/>
        <v>313.63715494040758</v>
      </c>
    </row>
    <row r="912" spans="1:7" x14ac:dyDescent="0.3">
      <c r="A912" s="11" t="s">
        <v>8219</v>
      </c>
      <c r="B912" s="11">
        <v>510</v>
      </c>
      <c r="C912">
        <f t="shared" si="28"/>
        <v>99587.472304091265</v>
      </c>
      <c r="E912" s="11" t="s">
        <v>8221</v>
      </c>
      <c r="F912" s="11">
        <v>1</v>
      </c>
      <c r="G912" s="11">
        <f t="shared" si="29"/>
        <v>279.21754709727031</v>
      </c>
    </row>
    <row r="913" spans="1:7" x14ac:dyDescent="0.3">
      <c r="A913" s="11" t="s">
        <v>8219</v>
      </c>
      <c r="B913" s="11">
        <v>1887</v>
      </c>
      <c r="C913">
        <f t="shared" si="28"/>
        <v>2864809.5496496288</v>
      </c>
      <c r="E913" s="11" t="s">
        <v>8221</v>
      </c>
      <c r="F913" s="11">
        <v>1</v>
      </c>
      <c r="G913" s="11">
        <f t="shared" si="29"/>
        <v>279.21754709727031</v>
      </c>
    </row>
    <row r="914" spans="1:7" x14ac:dyDescent="0.3">
      <c r="A914" s="11" t="s">
        <v>8219</v>
      </c>
      <c r="B914" s="11">
        <v>701</v>
      </c>
      <c r="C914">
        <f t="shared" si="28"/>
        <v>256618.05674345055</v>
      </c>
      <c r="E914" s="11" t="s">
        <v>8221</v>
      </c>
      <c r="F914" s="11">
        <v>4</v>
      </c>
      <c r="G914" s="11">
        <f t="shared" si="29"/>
        <v>187.95872356785856</v>
      </c>
    </row>
    <row r="915" spans="1:7" x14ac:dyDescent="0.3">
      <c r="A915" s="11" t="s">
        <v>8219</v>
      </c>
      <c r="B915" s="11">
        <v>3863</v>
      </c>
      <c r="C915">
        <f t="shared" si="28"/>
        <v>13458441.271388758</v>
      </c>
      <c r="E915" s="11" t="s">
        <v>8221</v>
      </c>
      <c r="F915" s="11">
        <v>2</v>
      </c>
      <c r="G915" s="11">
        <f t="shared" si="29"/>
        <v>246.79793925413307</v>
      </c>
    </row>
    <row r="916" spans="1:7" x14ac:dyDescent="0.3">
      <c r="A916" s="11" t="s">
        <v>8219</v>
      </c>
      <c r="B916" s="11">
        <v>238</v>
      </c>
      <c r="C916">
        <f t="shared" si="28"/>
        <v>1898.7656679356339</v>
      </c>
      <c r="E916" s="11" t="s">
        <v>8221</v>
      </c>
      <c r="F916" s="11">
        <v>2</v>
      </c>
      <c r="G916" s="11">
        <f t="shared" si="29"/>
        <v>246.79793925413307</v>
      </c>
    </row>
    <row r="917" spans="1:7" x14ac:dyDescent="0.3">
      <c r="A917" s="11" t="s">
        <v>8219</v>
      </c>
      <c r="B917" s="11">
        <v>2051</v>
      </c>
      <c r="C917">
        <f t="shared" si="28"/>
        <v>3446870.0933567225</v>
      </c>
      <c r="E917" s="11" t="s">
        <v>8221</v>
      </c>
      <c r="F917" s="11">
        <v>2</v>
      </c>
      <c r="G917" s="11">
        <f t="shared" si="29"/>
        <v>246.79793925413307</v>
      </c>
    </row>
    <row r="918" spans="1:7" x14ac:dyDescent="0.3">
      <c r="A918" s="11" t="s">
        <v>8219</v>
      </c>
      <c r="B918" s="11">
        <v>402</v>
      </c>
      <c r="C918">
        <f t="shared" si="28"/>
        <v>43087.309375029457</v>
      </c>
      <c r="E918" s="11" t="s">
        <v>8221</v>
      </c>
      <c r="F918" s="11">
        <v>0</v>
      </c>
      <c r="G918" s="11">
        <f t="shared" si="29"/>
        <v>313.63715494040758</v>
      </c>
    </row>
    <row r="919" spans="1:7" x14ac:dyDescent="0.3">
      <c r="A919" s="11" t="s">
        <v>8219</v>
      </c>
      <c r="B919" s="11">
        <v>253</v>
      </c>
      <c r="C919">
        <f t="shared" si="28"/>
        <v>3431.0105191942152</v>
      </c>
      <c r="E919" s="11" t="s">
        <v>8221</v>
      </c>
      <c r="F919" s="11">
        <v>2</v>
      </c>
      <c r="G919" s="11">
        <f t="shared" si="29"/>
        <v>246.79793925413307</v>
      </c>
    </row>
    <row r="920" spans="1:7" x14ac:dyDescent="0.3">
      <c r="A920" s="11" t="s">
        <v>8219</v>
      </c>
      <c r="B920" s="11">
        <v>473</v>
      </c>
      <c r="C920">
        <f t="shared" si="28"/>
        <v>77603.935004320098</v>
      </c>
      <c r="E920" s="11" t="s">
        <v>8221</v>
      </c>
      <c r="F920" s="11">
        <v>4</v>
      </c>
      <c r="G920" s="11">
        <f t="shared" si="29"/>
        <v>187.95872356785856</v>
      </c>
    </row>
    <row r="921" spans="1:7" x14ac:dyDescent="0.3">
      <c r="A921" s="11" t="s">
        <v>8219</v>
      </c>
      <c r="B921" s="11">
        <v>821</v>
      </c>
      <c r="C921">
        <f t="shared" si="28"/>
        <v>392596.01555351919</v>
      </c>
      <c r="E921" s="11" t="s">
        <v>8221</v>
      </c>
      <c r="F921" s="11">
        <v>2</v>
      </c>
      <c r="G921" s="11">
        <f t="shared" si="29"/>
        <v>246.79793925413307</v>
      </c>
    </row>
    <row r="922" spans="1:7" x14ac:dyDescent="0.3">
      <c r="A922" s="11" t="s">
        <v>8219</v>
      </c>
      <c r="B922" s="11">
        <v>388</v>
      </c>
      <c r="C922">
        <f t="shared" si="28"/>
        <v>37471.214180521449</v>
      </c>
      <c r="E922" s="11" t="s">
        <v>8221</v>
      </c>
      <c r="F922" s="11">
        <v>0</v>
      </c>
      <c r="G922" s="11">
        <f t="shared" si="29"/>
        <v>313.63715494040758</v>
      </c>
    </row>
    <row r="923" spans="1:7" x14ac:dyDescent="0.3">
      <c r="A923" s="11" t="s">
        <v>8219</v>
      </c>
      <c r="B923" s="11">
        <v>813</v>
      </c>
      <c r="C923">
        <f t="shared" si="28"/>
        <v>382634.81829951465</v>
      </c>
      <c r="E923" s="11" t="s">
        <v>8221</v>
      </c>
      <c r="F923" s="11">
        <v>1</v>
      </c>
      <c r="G923" s="11">
        <f t="shared" si="29"/>
        <v>279.21754709727031</v>
      </c>
    </row>
    <row r="924" spans="1:7" x14ac:dyDescent="0.3">
      <c r="A924" s="11" t="s">
        <v>8219</v>
      </c>
      <c r="B924" s="11">
        <v>1945</v>
      </c>
      <c r="C924">
        <f t="shared" si="28"/>
        <v>3064512.2297411617</v>
      </c>
      <c r="E924" s="11" t="s">
        <v>8221</v>
      </c>
      <c r="F924" s="11">
        <v>0</v>
      </c>
      <c r="G924" s="11">
        <f t="shared" si="29"/>
        <v>313.63715494040758</v>
      </c>
    </row>
    <row r="925" spans="1:7" x14ac:dyDescent="0.3">
      <c r="A925" s="11" t="s">
        <v>8219</v>
      </c>
      <c r="B925" s="11">
        <v>1637</v>
      </c>
      <c r="C925">
        <f t="shared" si="28"/>
        <v>2081022.1354619858</v>
      </c>
      <c r="E925" s="11" t="s">
        <v>8221</v>
      </c>
      <c r="F925" s="11">
        <v>2</v>
      </c>
      <c r="G925" s="11">
        <f t="shared" si="29"/>
        <v>246.79793925413307</v>
      </c>
    </row>
    <row r="926" spans="1:7" x14ac:dyDescent="0.3">
      <c r="A926" s="11" t="s">
        <v>8219</v>
      </c>
      <c r="B926" s="11">
        <v>1375</v>
      </c>
      <c r="C926">
        <f t="shared" si="28"/>
        <v>1393756.925393336</v>
      </c>
      <c r="E926" s="11" t="s">
        <v>8221</v>
      </c>
      <c r="F926" s="11">
        <v>7</v>
      </c>
      <c r="G926" s="11">
        <f t="shared" si="29"/>
        <v>114.69990003844677</v>
      </c>
    </row>
    <row r="927" spans="1:7" x14ac:dyDescent="0.3">
      <c r="A927" s="11" t="s">
        <v>8219</v>
      </c>
      <c r="B927" s="11">
        <v>17</v>
      </c>
      <c r="C927">
        <f t="shared" si="28"/>
        <v>31479.691526059203</v>
      </c>
      <c r="E927" s="11" t="s">
        <v>8221</v>
      </c>
      <c r="F927" s="11">
        <v>5</v>
      </c>
      <c r="G927" s="11">
        <f t="shared" si="29"/>
        <v>161.53911572472128</v>
      </c>
    </row>
    <row r="928" spans="1:7" x14ac:dyDescent="0.3">
      <c r="A928" s="11" t="s">
        <v>8219</v>
      </c>
      <c r="B928" s="11">
        <v>354</v>
      </c>
      <c r="C928">
        <f t="shared" si="28"/>
        <v>25464.125851001998</v>
      </c>
      <c r="E928" s="11" t="s">
        <v>8221</v>
      </c>
      <c r="F928" s="11">
        <v>0</v>
      </c>
      <c r="G928" s="11">
        <f t="shared" si="29"/>
        <v>313.63715494040758</v>
      </c>
    </row>
    <row r="929" spans="1:7" x14ac:dyDescent="0.3">
      <c r="A929" s="11" t="s">
        <v>8219</v>
      </c>
      <c r="B929" s="11">
        <v>191</v>
      </c>
      <c r="C929">
        <f t="shared" si="28"/>
        <v>11.731800658745628</v>
      </c>
      <c r="E929" s="11" t="s">
        <v>8221</v>
      </c>
      <c r="F929" s="11">
        <v>0</v>
      </c>
      <c r="G929" s="11">
        <f t="shared" si="29"/>
        <v>313.63715494040758</v>
      </c>
    </row>
    <row r="930" spans="1:7" x14ac:dyDescent="0.3">
      <c r="A930" s="11" t="s">
        <v>8219</v>
      </c>
      <c r="B930" s="11">
        <v>303</v>
      </c>
      <c r="C930">
        <f t="shared" si="28"/>
        <v>11788.49335672282</v>
      </c>
      <c r="E930" s="11" t="s">
        <v>8221</v>
      </c>
      <c r="F930" s="11">
        <v>0</v>
      </c>
      <c r="G930" s="11">
        <f t="shared" si="29"/>
        <v>313.63715494040758</v>
      </c>
    </row>
    <row r="931" spans="1:7" x14ac:dyDescent="0.3">
      <c r="A931" s="11" t="s">
        <v>8219</v>
      </c>
      <c r="B931" s="11">
        <v>137</v>
      </c>
      <c r="C931">
        <f t="shared" si="28"/>
        <v>3297.6503361278528</v>
      </c>
      <c r="E931" s="11" t="s">
        <v>8221</v>
      </c>
      <c r="F931" s="11">
        <v>2</v>
      </c>
      <c r="G931" s="11">
        <f t="shared" si="29"/>
        <v>246.79793925413307</v>
      </c>
    </row>
    <row r="932" spans="1:7" x14ac:dyDescent="0.3">
      <c r="A932" s="11" t="s">
        <v>8219</v>
      </c>
      <c r="B932" s="11">
        <v>41</v>
      </c>
      <c r="C932">
        <f t="shared" si="28"/>
        <v>23539.283288072933</v>
      </c>
      <c r="E932" s="11" t="s">
        <v>8221</v>
      </c>
      <c r="F932" s="11">
        <v>0</v>
      </c>
      <c r="G932" s="11">
        <f t="shared" si="29"/>
        <v>313.63715494040758</v>
      </c>
    </row>
    <row r="933" spans="1:7" x14ac:dyDescent="0.3">
      <c r="A933" s="11" t="s">
        <v>8219</v>
      </c>
      <c r="B933" s="11">
        <v>398</v>
      </c>
      <c r="C933">
        <f t="shared" si="28"/>
        <v>41442.710748027166</v>
      </c>
      <c r="E933" s="11" t="s">
        <v>8221</v>
      </c>
      <c r="F933" s="11">
        <v>0</v>
      </c>
      <c r="G933" s="11">
        <f t="shared" si="29"/>
        <v>313.63715494040758</v>
      </c>
    </row>
    <row r="934" spans="1:7" x14ac:dyDescent="0.3">
      <c r="A934" s="11" t="s">
        <v>8219</v>
      </c>
      <c r="B934" s="11">
        <v>1737</v>
      </c>
      <c r="C934">
        <f t="shared" si="28"/>
        <v>2379537.101137043</v>
      </c>
      <c r="E934" s="11" t="s">
        <v>8221</v>
      </c>
      <c r="F934" s="11">
        <v>28</v>
      </c>
      <c r="G934" s="11">
        <f t="shared" si="29"/>
        <v>105.88813533256437</v>
      </c>
    </row>
    <row r="935" spans="1:7" x14ac:dyDescent="0.3">
      <c r="A935" s="11" t="s">
        <v>8219</v>
      </c>
      <c r="B935" s="11">
        <v>971</v>
      </c>
      <c r="C935">
        <f t="shared" si="28"/>
        <v>603068.46406610496</v>
      </c>
      <c r="E935" s="11" t="s">
        <v>8221</v>
      </c>
      <c r="F935" s="11">
        <v>2</v>
      </c>
      <c r="G935" s="11">
        <f t="shared" si="29"/>
        <v>246.79793925413307</v>
      </c>
    </row>
    <row r="936" spans="1:7" x14ac:dyDescent="0.3">
      <c r="A936" s="11" t="s">
        <v>8219</v>
      </c>
      <c r="B936" s="11">
        <v>183</v>
      </c>
      <c r="C936">
        <f t="shared" si="28"/>
        <v>130.53454665416891</v>
      </c>
      <c r="E936" s="11" t="s">
        <v>8221</v>
      </c>
      <c r="F936" s="11">
        <v>0</v>
      </c>
      <c r="G936" s="11">
        <f t="shared" si="29"/>
        <v>313.63715494040758</v>
      </c>
    </row>
    <row r="937" spans="1:7" x14ac:dyDescent="0.3">
      <c r="A937" s="11" t="s">
        <v>8219</v>
      </c>
      <c r="B937" s="11">
        <v>4562</v>
      </c>
      <c r="C937">
        <f t="shared" si="28"/>
        <v>19075709.881457411</v>
      </c>
      <c r="E937" s="11" t="s">
        <v>8221</v>
      </c>
      <c r="F937" s="11">
        <v>0</v>
      </c>
      <c r="G937" s="11">
        <f t="shared" si="29"/>
        <v>313.63715494040758</v>
      </c>
    </row>
    <row r="938" spans="1:7" x14ac:dyDescent="0.3">
      <c r="A938" s="11" t="s">
        <v>8219</v>
      </c>
      <c r="B938" s="11">
        <v>26457</v>
      </c>
      <c r="C938">
        <f t="shared" si="28"/>
        <v>689722836.61601126</v>
      </c>
      <c r="E938" s="11" t="s">
        <v>8221</v>
      </c>
      <c r="F938" s="11">
        <v>0</v>
      </c>
      <c r="G938" s="11">
        <f t="shared" si="29"/>
        <v>313.63715494040758</v>
      </c>
    </row>
    <row r="939" spans="1:7" x14ac:dyDescent="0.3">
      <c r="A939" s="11" t="s">
        <v>8219</v>
      </c>
      <c r="B939" s="11">
        <v>162</v>
      </c>
      <c r="C939">
        <f t="shared" si="28"/>
        <v>1051.3917548921549</v>
      </c>
      <c r="E939" s="11" t="s">
        <v>8221</v>
      </c>
      <c r="F939" s="11">
        <v>4</v>
      </c>
      <c r="G939" s="11">
        <f t="shared" si="29"/>
        <v>187.95872356785856</v>
      </c>
    </row>
    <row r="940" spans="1:7" x14ac:dyDescent="0.3">
      <c r="A940" s="11" t="s">
        <v>8219</v>
      </c>
      <c r="B940" s="11">
        <v>479</v>
      </c>
      <c r="C940">
        <f t="shared" si="28"/>
        <v>80982.832944823531</v>
      </c>
      <c r="E940" s="11" t="s">
        <v>8221</v>
      </c>
      <c r="F940" s="11">
        <v>12</v>
      </c>
      <c r="G940" s="11">
        <f t="shared" si="29"/>
        <v>32.601860822760486</v>
      </c>
    </row>
    <row r="941" spans="1:7" x14ac:dyDescent="0.3">
      <c r="A941" s="11" t="s">
        <v>8219</v>
      </c>
      <c r="B941" s="11">
        <v>426</v>
      </c>
      <c r="C941">
        <f t="shared" si="28"/>
        <v>53626.901137043191</v>
      </c>
      <c r="E941" s="11" t="s">
        <v>8221</v>
      </c>
      <c r="F941" s="11">
        <v>0</v>
      </c>
      <c r="G941" s="11">
        <f t="shared" si="29"/>
        <v>313.63715494040758</v>
      </c>
    </row>
    <row r="942" spans="1:7" x14ac:dyDescent="0.3">
      <c r="A942" s="11" t="s">
        <v>8219</v>
      </c>
      <c r="B942" s="11">
        <v>450</v>
      </c>
      <c r="C942">
        <f t="shared" si="28"/>
        <v>65318.492899056917</v>
      </c>
      <c r="E942" s="11" t="s">
        <v>8221</v>
      </c>
      <c r="F942" s="11">
        <v>33</v>
      </c>
      <c r="G942" s="11">
        <f t="shared" si="29"/>
        <v>233.79009611687809</v>
      </c>
    </row>
    <row r="943" spans="1:7" x14ac:dyDescent="0.3">
      <c r="A943" s="11" t="s">
        <v>8219</v>
      </c>
      <c r="B943" s="11">
        <v>1780</v>
      </c>
      <c r="C943">
        <f t="shared" si="28"/>
        <v>2514047.5363773177</v>
      </c>
      <c r="E943" s="11" t="s">
        <v>8221</v>
      </c>
      <c r="F943" s="11">
        <v>0</v>
      </c>
      <c r="G943" s="11">
        <f t="shared" si="29"/>
        <v>313.63715494040758</v>
      </c>
    </row>
    <row r="944" spans="1:7" x14ac:dyDescent="0.3">
      <c r="A944" s="11" t="s">
        <v>8219</v>
      </c>
      <c r="B944" s="11">
        <v>122</v>
      </c>
      <c r="C944">
        <f t="shared" si="28"/>
        <v>5245.4054848692713</v>
      </c>
      <c r="E944" s="11" t="s">
        <v>8221</v>
      </c>
      <c r="F944" s="11">
        <v>4</v>
      </c>
      <c r="G944" s="11">
        <f t="shared" si="29"/>
        <v>187.95872356785856</v>
      </c>
    </row>
    <row r="945" spans="1:7" x14ac:dyDescent="0.3">
      <c r="A945" s="11" t="s">
        <v>8219</v>
      </c>
      <c r="B945" s="11">
        <v>95</v>
      </c>
      <c r="C945">
        <f t="shared" si="28"/>
        <v>9885.3647526038239</v>
      </c>
      <c r="E945" s="11" t="s">
        <v>8221</v>
      </c>
      <c r="F945" s="11">
        <v>0</v>
      </c>
      <c r="G945" s="11">
        <f t="shared" si="29"/>
        <v>313.63715494040758</v>
      </c>
    </row>
    <row r="946" spans="1:7" x14ac:dyDescent="0.3">
      <c r="A946" s="11" t="s">
        <v>8219</v>
      </c>
      <c r="B946" s="11">
        <v>325</v>
      </c>
      <c r="C946">
        <f t="shared" si="28"/>
        <v>17049.785805235406</v>
      </c>
      <c r="E946" s="11" t="s">
        <v>8221</v>
      </c>
      <c r="F946" s="11">
        <v>11</v>
      </c>
      <c r="G946" s="11">
        <f t="shared" si="29"/>
        <v>45.021468665897743</v>
      </c>
    </row>
    <row r="947" spans="1:7" x14ac:dyDescent="0.3">
      <c r="A947" s="11" t="s">
        <v>8219</v>
      </c>
      <c r="B947" s="11">
        <v>353</v>
      </c>
      <c r="C947">
        <f t="shared" si="28"/>
        <v>25145.976194251423</v>
      </c>
      <c r="E947" s="11" t="s">
        <v>8221</v>
      </c>
      <c r="F947" s="11">
        <v>1</v>
      </c>
      <c r="G947" s="11">
        <f t="shared" si="29"/>
        <v>279.21754709727031</v>
      </c>
    </row>
    <row r="948" spans="1:7" x14ac:dyDescent="0.3">
      <c r="A948" s="11" t="s">
        <v>8219</v>
      </c>
      <c r="B948" s="11">
        <v>105</v>
      </c>
      <c r="C948">
        <f t="shared" si="28"/>
        <v>7996.8613201095459</v>
      </c>
      <c r="E948" s="11" t="s">
        <v>8221</v>
      </c>
      <c r="F948" s="11">
        <v>5</v>
      </c>
      <c r="G948" s="11">
        <f t="shared" si="29"/>
        <v>161.53911572472128</v>
      </c>
    </row>
    <row r="949" spans="1:7" x14ac:dyDescent="0.3">
      <c r="A949" s="11" t="s">
        <v>8219</v>
      </c>
      <c r="B949" s="11">
        <v>729</v>
      </c>
      <c r="C949">
        <f t="shared" si="28"/>
        <v>285770.24713246658</v>
      </c>
      <c r="E949" s="11" t="s">
        <v>8221</v>
      </c>
      <c r="F949" s="11">
        <v>0</v>
      </c>
      <c r="G949" s="11">
        <f t="shared" si="29"/>
        <v>313.63715494040758</v>
      </c>
    </row>
    <row r="950" spans="1:7" x14ac:dyDescent="0.3">
      <c r="A950" s="11" t="s">
        <v>8219</v>
      </c>
      <c r="B950" s="11">
        <v>454</v>
      </c>
      <c r="C950">
        <f t="shared" si="28"/>
        <v>67379.091526059216</v>
      </c>
      <c r="E950" s="11" t="s">
        <v>8221</v>
      </c>
      <c r="F950" s="11">
        <v>1</v>
      </c>
      <c r="G950" s="11">
        <f t="shared" si="29"/>
        <v>279.21754709727031</v>
      </c>
    </row>
    <row r="951" spans="1:7" x14ac:dyDescent="0.3">
      <c r="A951" s="11" t="s">
        <v>8219</v>
      </c>
      <c r="B951" s="11">
        <v>539</v>
      </c>
      <c r="C951">
        <f t="shared" si="28"/>
        <v>118731.81234985785</v>
      </c>
      <c r="E951" s="11" t="s">
        <v>8221</v>
      </c>
      <c r="F951" s="11">
        <v>1</v>
      </c>
      <c r="G951" s="11">
        <f t="shared" si="29"/>
        <v>279.21754709727031</v>
      </c>
    </row>
    <row r="952" spans="1:7" x14ac:dyDescent="0.3">
      <c r="A952" s="11" t="s">
        <v>8219</v>
      </c>
      <c r="B952" s="11">
        <v>79</v>
      </c>
      <c r="C952">
        <f t="shared" si="28"/>
        <v>13322.970244594671</v>
      </c>
      <c r="E952" s="11" t="s">
        <v>8221</v>
      </c>
      <c r="F952" s="11">
        <v>6</v>
      </c>
      <c r="G952" s="11">
        <f t="shared" si="29"/>
        <v>137.11950788158404</v>
      </c>
    </row>
    <row r="953" spans="1:7" x14ac:dyDescent="0.3">
      <c r="A953" s="11" t="s">
        <v>8219</v>
      </c>
      <c r="B953" s="11">
        <v>94</v>
      </c>
      <c r="C953">
        <f t="shared" si="28"/>
        <v>10085.215095853253</v>
      </c>
      <c r="E953" s="11" t="s">
        <v>8221</v>
      </c>
      <c r="F953" s="11">
        <v>8</v>
      </c>
      <c r="G953" s="11">
        <f t="shared" si="29"/>
        <v>94.280292195309514</v>
      </c>
    </row>
    <row r="954" spans="1:7" x14ac:dyDescent="0.3">
      <c r="A954" s="11" t="s">
        <v>8219</v>
      </c>
      <c r="B954" s="11">
        <v>625</v>
      </c>
      <c r="C954">
        <f t="shared" si="28"/>
        <v>185394.68283040705</v>
      </c>
      <c r="E954" s="11" t="s">
        <v>8221</v>
      </c>
      <c r="F954" s="11">
        <v>1</v>
      </c>
      <c r="G954" s="11">
        <f t="shared" si="29"/>
        <v>279.21754709727031</v>
      </c>
    </row>
    <row r="955" spans="1:7" x14ac:dyDescent="0.3">
      <c r="A955" s="11" t="s">
        <v>8219</v>
      </c>
      <c r="B955" s="11">
        <v>508</v>
      </c>
      <c r="C955">
        <f t="shared" si="28"/>
        <v>98329.172990590116</v>
      </c>
      <c r="E955" s="11" t="s">
        <v>8221</v>
      </c>
      <c r="F955" s="11">
        <v>0</v>
      </c>
      <c r="G955" s="11">
        <f t="shared" si="29"/>
        <v>313.63715494040758</v>
      </c>
    </row>
    <row r="956" spans="1:7" x14ac:dyDescent="0.3">
      <c r="A956" s="11" t="s">
        <v>8219</v>
      </c>
      <c r="B956" s="11">
        <v>531</v>
      </c>
      <c r="C956">
        <f t="shared" si="28"/>
        <v>113282.61509585328</v>
      </c>
      <c r="E956" s="11" t="s">
        <v>8221</v>
      </c>
      <c r="F956" s="11">
        <v>2</v>
      </c>
      <c r="G956" s="11">
        <f t="shared" si="29"/>
        <v>246.79793925413307</v>
      </c>
    </row>
    <row r="957" spans="1:7" x14ac:dyDescent="0.3">
      <c r="A957" s="11" t="s">
        <v>8219</v>
      </c>
      <c r="B957" s="11">
        <v>158</v>
      </c>
      <c r="C957">
        <f t="shared" si="28"/>
        <v>1326.7931278898666</v>
      </c>
      <c r="E957" s="11" t="s">
        <v>8221</v>
      </c>
      <c r="F957" s="11">
        <v>1</v>
      </c>
      <c r="G957" s="11">
        <f t="shared" si="29"/>
        <v>279.21754709727031</v>
      </c>
    </row>
    <row r="958" spans="1:7" x14ac:dyDescent="0.3">
      <c r="A958" s="11" t="s">
        <v>8219</v>
      </c>
      <c r="B958" s="11">
        <v>508</v>
      </c>
      <c r="C958">
        <f t="shared" si="28"/>
        <v>98329.172990590116</v>
      </c>
      <c r="E958" s="11" t="s">
        <v>8221</v>
      </c>
      <c r="F958" s="11">
        <v>0</v>
      </c>
      <c r="G958" s="11">
        <f t="shared" si="29"/>
        <v>313.63715494040758</v>
      </c>
    </row>
    <row r="959" spans="1:7" x14ac:dyDescent="0.3">
      <c r="A959" s="11" t="s">
        <v>8219</v>
      </c>
      <c r="B959" s="11">
        <v>644</v>
      </c>
      <c r="C959">
        <f t="shared" si="28"/>
        <v>202117.52630866793</v>
      </c>
      <c r="E959" s="11" t="s">
        <v>8221</v>
      </c>
      <c r="F959" s="11">
        <v>1</v>
      </c>
      <c r="G959" s="11">
        <f t="shared" si="29"/>
        <v>279.21754709727031</v>
      </c>
    </row>
    <row r="960" spans="1:7" x14ac:dyDescent="0.3">
      <c r="A960" s="11" t="s">
        <v>8219</v>
      </c>
      <c r="B960" s="11">
        <v>848</v>
      </c>
      <c r="C960">
        <f t="shared" si="28"/>
        <v>427160.05628578464</v>
      </c>
      <c r="E960" s="11" t="s">
        <v>8221</v>
      </c>
      <c r="F960" s="11">
        <v>19</v>
      </c>
      <c r="G960" s="11">
        <f t="shared" si="29"/>
        <v>1.6646059207996897</v>
      </c>
    </row>
    <row r="961" spans="1:7" x14ac:dyDescent="0.3">
      <c r="A961" s="11" t="s">
        <v>8219</v>
      </c>
      <c r="B961" s="11">
        <v>429</v>
      </c>
      <c r="C961">
        <f t="shared" si="28"/>
        <v>55025.3501072949</v>
      </c>
      <c r="E961" s="11" t="s">
        <v>8221</v>
      </c>
      <c r="F961" s="11">
        <v>27</v>
      </c>
      <c r="G961" s="11">
        <f t="shared" si="29"/>
        <v>86.307743175701631</v>
      </c>
    </row>
    <row r="962" spans="1:7" x14ac:dyDescent="0.3">
      <c r="A962" s="11" t="s">
        <v>8219</v>
      </c>
      <c r="B962" s="11">
        <v>204</v>
      </c>
      <c r="C962">
        <f t="shared" si="28"/>
        <v>91.67733841618282</v>
      </c>
      <c r="E962" s="11" t="s">
        <v>8221</v>
      </c>
      <c r="F962" s="11">
        <v>7</v>
      </c>
      <c r="G962" s="11">
        <f t="shared" si="29"/>
        <v>114.69990003844677</v>
      </c>
    </row>
    <row r="963" spans="1:7" x14ac:dyDescent="0.3">
      <c r="A963" s="11" t="s">
        <v>8219</v>
      </c>
      <c r="B963" s="11">
        <v>379</v>
      </c>
      <c r="C963">
        <f t="shared" ref="C963:C1026" si="30">(B963-$J$4)^2</f>
        <v>34067.867269766299</v>
      </c>
      <c r="E963" s="11" t="s">
        <v>8221</v>
      </c>
      <c r="F963" s="11">
        <v>14</v>
      </c>
      <c r="G963" s="11">
        <f t="shared" ref="G963:G1026" si="31">(F963-$K$4)^2</f>
        <v>13.762645136485975</v>
      </c>
    </row>
    <row r="964" spans="1:7" x14ac:dyDescent="0.3">
      <c r="A964" s="11" t="s">
        <v>8219</v>
      </c>
      <c r="B964" s="11">
        <v>271</v>
      </c>
      <c r="C964">
        <f t="shared" si="30"/>
        <v>5863.704340704513</v>
      </c>
      <c r="E964" s="11" t="s">
        <v>8221</v>
      </c>
      <c r="F964" s="11">
        <v>5</v>
      </c>
      <c r="G964" s="11">
        <f t="shared" si="31"/>
        <v>161.53911572472128</v>
      </c>
    </row>
    <row r="965" spans="1:7" x14ac:dyDescent="0.3">
      <c r="A965" s="11" t="s">
        <v>8219</v>
      </c>
      <c r="B965" s="11">
        <v>120</v>
      </c>
      <c r="C965">
        <f t="shared" si="30"/>
        <v>5539.1061713681274</v>
      </c>
      <c r="E965" s="11" t="s">
        <v>8221</v>
      </c>
      <c r="F965" s="11">
        <v>30</v>
      </c>
      <c r="G965" s="11">
        <f t="shared" si="31"/>
        <v>151.04891964628987</v>
      </c>
    </row>
    <row r="966" spans="1:7" x14ac:dyDescent="0.3">
      <c r="A966" s="11" t="s">
        <v>8219</v>
      </c>
      <c r="B966" s="11">
        <v>140</v>
      </c>
      <c r="C966">
        <f t="shared" si="30"/>
        <v>2962.099306379569</v>
      </c>
      <c r="E966" s="11" t="s">
        <v>8221</v>
      </c>
      <c r="F966" s="11">
        <v>1</v>
      </c>
      <c r="G966" s="11">
        <f t="shared" si="31"/>
        <v>279.21754709727031</v>
      </c>
    </row>
    <row r="967" spans="1:7" x14ac:dyDescent="0.3">
      <c r="A967" s="11" t="s">
        <v>8219</v>
      </c>
      <c r="B967" s="11">
        <v>193</v>
      </c>
      <c r="C967">
        <f t="shared" si="30"/>
        <v>2.0311141598898117</v>
      </c>
      <c r="E967" s="11" t="s">
        <v>8221</v>
      </c>
      <c r="F967" s="11">
        <v>0</v>
      </c>
      <c r="G967" s="11">
        <f t="shared" si="31"/>
        <v>313.63715494040758</v>
      </c>
    </row>
    <row r="968" spans="1:7" x14ac:dyDescent="0.3">
      <c r="A968" s="11" t="s">
        <v>8219</v>
      </c>
      <c r="B968" s="11">
        <v>180</v>
      </c>
      <c r="C968">
        <f t="shared" si="30"/>
        <v>208.08557640245263</v>
      </c>
      <c r="E968" s="11" t="s">
        <v>8221</v>
      </c>
      <c r="F968" s="11">
        <v>60</v>
      </c>
      <c r="G968" s="11">
        <f t="shared" si="31"/>
        <v>1788.4606843521722</v>
      </c>
    </row>
    <row r="969" spans="1:7" x14ac:dyDescent="0.3">
      <c r="A969" s="11" t="s">
        <v>8219</v>
      </c>
      <c r="B969" s="11">
        <v>263</v>
      </c>
      <c r="C969">
        <f t="shared" si="30"/>
        <v>4702.5070866999358</v>
      </c>
      <c r="E969" s="11" t="s">
        <v>8221</v>
      </c>
      <c r="F969" s="11">
        <v>84</v>
      </c>
      <c r="G969" s="11">
        <f t="shared" si="31"/>
        <v>4394.3900961168774</v>
      </c>
    </row>
    <row r="970" spans="1:7" x14ac:dyDescent="0.3">
      <c r="A970" s="11" t="s">
        <v>8219</v>
      </c>
      <c r="B970" s="11">
        <v>217</v>
      </c>
      <c r="C970">
        <f t="shared" si="30"/>
        <v>509.62287617362</v>
      </c>
      <c r="E970" s="11" t="s">
        <v>8221</v>
      </c>
      <c r="F970" s="11">
        <v>47</v>
      </c>
      <c r="G970" s="11">
        <f t="shared" si="31"/>
        <v>857.91558631295652</v>
      </c>
    </row>
    <row r="971" spans="1:7" x14ac:dyDescent="0.3">
      <c r="A971" s="11" t="s">
        <v>8219</v>
      </c>
      <c r="B971" s="11">
        <v>443</v>
      </c>
      <c r="C971">
        <f t="shared" si="30"/>
        <v>61789.445301802916</v>
      </c>
      <c r="E971" s="11" t="s">
        <v>8221</v>
      </c>
      <c r="F971" s="11">
        <v>66</v>
      </c>
      <c r="G971" s="11">
        <f t="shared" si="31"/>
        <v>2331.9430372933484</v>
      </c>
    </row>
    <row r="972" spans="1:7" x14ac:dyDescent="0.3">
      <c r="A972" s="11" t="s">
        <v>8219</v>
      </c>
      <c r="B972" s="11">
        <v>1373</v>
      </c>
      <c r="C972">
        <f t="shared" si="30"/>
        <v>1389038.6260798348</v>
      </c>
      <c r="E972" s="11" t="s">
        <v>8221</v>
      </c>
      <c r="F972" s="11">
        <v>171</v>
      </c>
      <c r="G972" s="11">
        <f t="shared" si="31"/>
        <v>23497.884213763933</v>
      </c>
    </row>
    <row r="973" spans="1:7" x14ac:dyDescent="0.3">
      <c r="A973" s="11" t="s">
        <v>8219</v>
      </c>
      <c r="B973" s="11">
        <v>742</v>
      </c>
      <c r="C973">
        <f t="shared" si="30"/>
        <v>299838.192670224</v>
      </c>
      <c r="E973" s="11" t="s">
        <v>8221</v>
      </c>
      <c r="F973" s="11">
        <v>29</v>
      </c>
      <c r="G973" s="11">
        <f t="shared" si="31"/>
        <v>127.46852748942712</v>
      </c>
    </row>
    <row r="974" spans="1:7" x14ac:dyDescent="0.3">
      <c r="A974" s="11" t="s">
        <v>8219</v>
      </c>
      <c r="B974" s="11">
        <v>170</v>
      </c>
      <c r="C974">
        <f t="shared" si="30"/>
        <v>596.58900889673168</v>
      </c>
      <c r="E974" s="11" t="s">
        <v>8221</v>
      </c>
      <c r="F974" s="11">
        <v>9</v>
      </c>
      <c r="G974" s="11">
        <f t="shared" si="31"/>
        <v>75.860684352172257</v>
      </c>
    </row>
    <row r="975" spans="1:7" x14ac:dyDescent="0.3">
      <c r="A975" s="11" t="s">
        <v>8219</v>
      </c>
      <c r="B975" s="11">
        <v>242</v>
      </c>
      <c r="C975">
        <f t="shared" si="30"/>
        <v>2263.3642949379223</v>
      </c>
      <c r="E975" s="11" t="s">
        <v>8221</v>
      </c>
      <c r="F975" s="11">
        <v>27</v>
      </c>
      <c r="G975" s="11">
        <f t="shared" si="31"/>
        <v>86.307743175701631</v>
      </c>
    </row>
    <row r="976" spans="1:7" x14ac:dyDescent="0.3">
      <c r="A976" s="11" t="s">
        <v>8219</v>
      </c>
      <c r="B976" s="11">
        <v>541</v>
      </c>
      <c r="C976">
        <f t="shared" si="30"/>
        <v>120114.111663359</v>
      </c>
      <c r="E976" s="11" t="s">
        <v>8221</v>
      </c>
      <c r="F976" s="11">
        <v>2</v>
      </c>
      <c r="G976" s="11">
        <f t="shared" si="31"/>
        <v>246.79793925413307</v>
      </c>
    </row>
    <row r="977" spans="1:7" x14ac:dyDescent="0.3">
      <c r="A977" s="11" t="s">
        <v>8219</v>
      </c>
      <c r="B977" s="11">
        <v>121</v>
      </c>
      <c r="C977">
        <f t="shared" si="30"/>
        <v>5391.2558281186994</v>
      </c>
      <c r="E977" s="11" t="s">
        <v>8221</v>
      </c>
      <c r="F977" s="11">
        <v>3</v>
      </c>
      <c r="G977" s="11">
        <f t="shared" si="31"/>
        <v>216.3783314109958</v>
      </c>
    </row>
    <row r="978" spans="1:7" x14ac:dyDescent="0.3">
      <c r="A978" s="11" t="s">
        <v>8219</v>
      </c>
      <c r="B978" s="11">
        <v>621</v>
      </c>
      <c r="C978">
        <f t="shared" si="30"/>
        <v>181966.08420340478</v>
      </c>
      <c r="E978" s="11" t="s">
        <v>8221</v>
      </c>
      <c r="F978" s="11">
        <v>4</v>
      </c>
      <c r="G978" s="11">
        <f t="shared" si="31"/>
        <v>187.95872356785856</v>
      </c>
    </row>
    <row r="979" spans="1:7" x14ac:dyDescent="0.3">
      <c r="A979" s="11" t="s">
        <v>8219</v>
      </c>
      <c r="B979" s="11">
        <v>101</v>
      </c>
      <c r="C979">
        <f t="shared" si="30"/>
        <v>8728.2626931072573</v>
      </c>
      <c r="E979" s="11" t="s">
        <v>8221</v>
      </c>
      <c r="F979" s="11">
        <v>2</v>
      </c>
      <c r="G979" s="11">
        <f t="shared" si="31"/>
        <v>246.79793925413307</v>
      </c>
    </row>
    <row r="980" spans="1:7" x14ac:dyDescent="0.3">
      <c r="A980" s="11" t="s">
        <v>8219</v>
      </c>
      <c r="B980" s="11">
        <v>554</v>
      </c>
      <c r="C980">
        <f t="shared" si="30"/>
        <v>129294.05720111643</v>
      </c>
      <c r="E980" s="11" t="s">
        <v>8221</v>
      </c>
      <c r="F980" s="11">
        <v>20</v>
      </c>
      <c r="G980" s="11">
        <f t="shared" si="31"/>
        <v>5.2449980776624328</v>
      </c>
    </row>
    <row r="981" spans="1:7" x14ac:dyDescent="0.3">
      <c r="A981" s="11" t="s">
        <v>8219</v>
      </c>
      <c r="B981" s="11">
        <v>666</v>
      </c>
      <c r="C981">
        <f t="shared" si="30"/>
        <v>222382.8187571805</v>
      </c>
      <c r="E981" s="11" t="s">
        <v>8221</v>
      </c>
      <c r="F981" s="11">
        <v>3</v>
      </c>
      <c r="G981" s="11">
        <f t="shared" si="31"/>
        <v>216.3783314109958</v>
      </c>
    </row>
    <row r="982" spans="1:7" x14ac:dyDescent="0.3">
      <c r="A982" s="11" t="s">
        <v>8219</v>
      </c>
      <c r="B982" s="11">
        <v>410</v>
      </c>
      <c r="C982">
        <f t="shared" si="30"/>
        <v>46472.506629034033</v>
      </c>
      <c r="E982" s="11" t="s">
        <v>8221</v>
      </c>
      <c r="F982" s="11">
        <v>4</v>
      </c>
      <c r="G982" s="11">
        <f t="shared" si="31"/>
        <v>187.95872356785856</v>
      </c>
    </row>
    <row r="983" spans="1:7" x14ac:dyDescent="0.3">
      <c r="A983" s="11" t="s">
        <v>8219</v>
      </c>
      <c r="B983" s="11">
        <v>375</v>
      </c>
      <c r="C983">
        <f t="shared" si="30"/>
        <v>32607.268642764011</v>
      </c>
      <c r="E983" s="11" t="s">
        <v>8221</v>
      </c>
      <c r="F983" s="11">
        <v>1</v>
      </c>
      <c r="G983" s="11">
        <f t="shared" si="31"/>
        <v>279.21754709727031</v>
      </c>
    </row>
    <row r="984" spans="1:7" x14ac:dyDescent="0.3">
      <c r="A984" s="11" t="s">
        <v>8219</v>
      </c>
      <c r="B984" s="11">
        <v>1364</v>
      </c>
      <c r="C984">
        <f t="shared" si="30"/>
        <v>1367905.2791690796</v>
      </c>
      <c r="E984" s="11" t="s">
        <v>8221</v>
      </c>
      <c r="F984" s="11">
        <v>0</v>
      </c>
      <c r="G984" s="11">
        <f t="shared" si="31"/>
        <v>313.63715494040758</v>
      </c>
    </row>
    <row r="985" spans="1:7" x14ac:dyDescent="0.3">
      <c r="A985" s="11" t="s">
        <v>8219</v>
      </c>
      <c r="B985" s="11">
        <v>35</v>
      </c>
      <c r="C985">
        <f t="shared" si="30"/>
        <v>25416.3853475695</v>
      </c>
      <c r="E985" s="11" t="s">
        <v>8221</v>
      </c>
      <c r="F985" s="11">
        <v>0</v>
      </c>
      <c r="G985" s="11">
        <f t="shared" si="31"/>
        <v>313.63715494040758</v>
      </c>
    </row>
    <row r="986" spans="1:7" x14ac:dyDescent="0.3">
      <c r="A986" s="11" t="s">
        <v>8219</v>
      </c>
      <c r="B986" s="11">
        <v>203</v>
      </c>
      <c r="C986">
        <f t="shared" si="30"/>
        <v>73.527681665610729</v>
      </c>
      <c r="E986" s="11" t="s">
        <v>8221</v>
      </c>
      <c r="F986" s="11">
        <v>14</v>
      </c>
      <c r="G986" s="11">
        <f t="shared" si="31"/>
        <v>13.762645136485975</v>
      </c>
    </row>
    <row r="987" spans="1:7" x14ac:dyDescent="0.3">
      <c r="A987" s="11" t="s">
        <v>8219</v>
      </c>
      <c r="B987" s="11">
        <v>49</v>
      </c>
      <c r="C987">
        <f t="shared" si="30"/>
        <v>21148.480542077508</v>
      </c>
      <c r="E987" s="11" t="s">
        <v>8221</v>
      </c>
      <c r="F987" s="11">
        <v>1</v>
      </c>
      <c r="G987" s="11">
        <f t="shared" si="31"/>
        <v>279.21754709727031</v>
      </c>
    </row>
    <row r="988" spans="1:7" x14ac:dyDescent="0.3">
      <c r="A988" s="11" t="s">
        <v>8219</v>
      </c>
      <c r="B988" s="11">
        <v>5812</v>
      </c>
      <c r="C988">
        <f t="shared" si="30"/>
        <v>31557146.952395629</v>
      </c>
      <c r="E988" s="11" t="s">
        <v>8221</v>
      </c>
      <c r="F988" s="11">
        <v>118</v>
      </c>
      <c r="G988" s="11">
        <f t="shared" si="31"/>
        <v>10058.12342945021</v>
      </c>
    </row>
    <row r="989" spans="1:7" x14ac:dyDescent="0.3">
      <c r="A989" s="11" t="s">
        <v>8219</v>
      </c>
      <c r="B989" s="11">
        <v>1556</v>
      </c>
      <c r="C989">
        <f t="shared" si="30"/>
        <v>1853886.0132651895</v>
      </c>
      <c r="E989" s="11" t="s">
        <v>8221</v>
      </c>
      <c r="F989" s="11">
        <v>2</v>
      </c>
      <c r="G989" s="11">
        <f t="shared" si="31"/>
        <v>246.79793925413307</v>
      </c>
    </row>
    <row r="990" spans="1:7" x14ac:dyDescent="0.3">
      <c r="A990" s="11" t="s">
        <v>8219</v>
      </c>
      <c r="B990" s="11">
        <v>65</v>
      </c>
      <c r="C990">
        <f t="shared" si="30"/>
        <v>16750.875050086663</v>
      </c>
      <c r="E990" s="11" t="s">
        <v>8221</v>
      </c>
      <c r="F990" s="11">
        <v>1</v>
      </c>
      <c r="G990" s="11">
        <f t="shared" si="31"/>
        <v>279.21754709727031</v>
      </c>
    </row>
    <row r="991" spans="1:7" x14ac:dyDescent="0.3">
      <c r="A991" s="11" t="s">
        <v>8219</v>
      </c>
      <c r="B991" s="11">
        <v>10</v>
      </c>
      <c r="C991">
        <f t="shared" si="30"/>
        <v>34012.643928805199</v>
      </c>
      <c r="E991" s="11" t="s">
        <v>8221</v>
      </c>
      <c r="F991" s="11">
        <v>3</v>
      </c>
      <c r="G991" s="11">
        <f t="shared" si="31"/>
        <v>216.3783314109958</v>
      </c>
    </row>
    <row r="992" spans="1:7" x14ac:dyDescent="0.3">
      <c r="A992" s="11" t="s">
        <v>8219</v>
      </c>
      <c r="B992" s="11">
        <v>76</v>
      </c>
      <c r="C992">
        <f t="shared" si="30"/>
        <v>14024.521274342955</v>
      </c>
      <c r="E992" s="11" t="s">
        <v>8221</v>
      </c>
      <c r="F992" s="11">
        <v>1</v>
      </c>
      <c r="G992" s="11">
        <f t="shared" si="31"/>
        <v>279.21754709727031</v>
      </c>
    </row>
    <row r="993" spans="1:7" x14ac:dyDescent="0.3">
      <c r="A993" s="11" t="s">
        <v>8219</v>
      </c>
      <c r="B993" s="11">
        <v>263</v>
      </c>
      <c r="C993">
        <f t="shared" si="30"/>
        <v>4702.5070866999358</v>
      </c>
      <c r="E993" s="11" t="s">
        <v>8221</v>
      </c>
      <c r="F993" s="11">
        <v>3</v>
      </c>
      <c r="G993" s="11">
        <f t="shared" si="31"/>
        <v>216.3783314109958</v>
      </c>
    </row>
    <row r="994" spans="1:7" x14ac:dyDescent="0.3">
      <c r="A994" s="11" t="s">
        <v>8219</v>
      </c>
      <c r="B994" s="11">
        <v>1530</v>
      </c>
      <c r="C994">
        <f t="shared" si="30"/>
        <v>1783760.1221896745</v>
      </c>
      <c r="E994" s="11" t="s">
        <v>8221</v>
      </c>
      <c r="F994" s="11">
        <v>38</v>
      </c>
      <c r="G994" s="11">
        <f t="shared" si="31"/>
        <v>411.69205690119179</v>
      </c>
    </row>
    <row r="995" spans="1:7" x14ac:dyDescent="0.3">
      <c r="A995" s="11" t="s">
        <v>8219</v>
      </c>
      <c r="B995" s="11">
        <v>278</v>
      </c>
      <c r="C995">
        <f t="shared" si="30"/>
        <v>6984.7519379585174</v>
      </c>
      <c r="E995" s="11" t="s">
        <v>8221</v>
      </c>
      <c r="F995" s="11">
        <v>52</v>
      </c>
      <c r="G995" s="11">
        <f t="shared" si="31"/>
        <v>1175.8175470972701</v>
      </c>
    </row>
    <row r="996" spans="1:7" x14ac:dyDescent="0.3">
      <c r="A996" s="11" t="s">
        <v>8219</v>
      </c>
      <c r="B996" s="11">
        <v>350</v>
      </c>
      <c r="C996">
        <f t="shared" si="30"/>
        <v>24203.527223999707</v>
      </c>
      <c r="E996" s="11" t="s">
        <v>8221</v>
      </c>
      <c r="F996" s="11">
        <v>2</v>
      </c>
      <c r="G996" s="11">
        <f t="shared" si="31"/>
        <v>246.79793925413307</v>
      </c>
    </row>
    <row r="997" spans="1:7" x14ac:dyDescent="0.3">
      <c r="A997" s="11" t="s">
        <v>8219</v>
      </c>
      <c r="B997" s="11">
        <v>470</v>
      </c>
      <c r="C997">
        <f t="shared" si="30"/>
        <v>75941.486034068381</v>
      </c>
      <c r="E997" s="11" t="s">
        <v>8221</v>
      </c>
      <c r="F997" s="11">
        <v>0</v>
      </c>
      <c r="G997" s="11">
        <f t="shared" si="31"/>
        <v>313.63715494040758</v>
      </c>
    </row>
    <row r="998" spans="1:7" x14ac:dyDescent="0.3">
      <c r="A998" s="11" t="s">
        <v>8219</v>
      </c>
      <c r="B998" s="11">
        <v>3</v>
      </c>
      <c r="C998">
        <f t="shared" si="30"/>
        <v>36643.596331551191</v>
      </c>
      <c r="E998" s="11" t="s">
        <v>8221</v>
      </c>
      <c r="F998" s="11">
        <v>4</v>
      </c>
      <c r="G998" s="11">
        <f t="shared" si="31"/>
        <v>187.95872356785856</v>
      </c>
    </row>
    <row r="999" spans="1:7" x14ac:dyDescent="0.3">
      <c r="A999" s="11" t="s">
        <v>8219</v>
      </c>
      <c r="B999" s="11">
        <v>8200</v>
      </c>
      <c r="C999">
        <f t="shared" si="30"/>
        <v>64089228.332715996</v>
      </c>
      <c r="E999" s="11" t="s">
        <v>8221</v>
      </c>
      <c r="F999" s="11">
        <v>4</v>
      </c>
      <c r="G999" s="11">
        <f t="shared" si="31"/>
        <v>187.95872356785856</v>
      </c>
    </row>
    <row r="1000" spans="1:7" x14ac:dyDescent="0.3">
      <c r="A1000" s="11" t="s">
        <v>8219</v>
      </c>
      <c r="B1000" s="11">
        <v>8359</v>
      </c>
      <c r="C1000">
        <f t="shared" si="30"/>
        <v>66660282.128139339</v>
      </c>
      <c r="E1000" s="11" t="s">
        <v>8221</v>
      </c>
      <c r="F1000" s="11">
        <v>18</v>
      </c>
      <c r="G1000" s="11">
        <f t="shared" si="31"/>
        <v>8.4213763936946726E-2</v>
      </c>
    </row>
    <row r="1001" spans="1:7" x14ac:dyDescent="0.3">
      <c r="A1001" s="11" t="s">
        <v>8219</v>
      </c>
      <c r="B1001" s="11">
        <v>188</v>
      </c>
      <c r="C1001">
        <f t="shared" si="30"/>
        <v>41.282830407029351</v>
      </c>
      <c r="E1001" s="11" t="s">
        <v>8221</v>
      </c>
      <c r="F1001" s="11">
        <v>0</v>
      </c>
      <c r="G1001" s="11">
        <f t="shared" si="31"/>
        <v>313.63715494040758</v>
      </c>
    </row>
    <row r="1002" spans="1:7" x14ac:dyDescent="0.3">
      <c r="A1002" s="11" t="s">
        <v>8219</v>
      </c>
      <c r="B1002" s="11">
        <v>48</v>
      </c>
      <c r="C1002">
        <f t="shared" si="30"/>
        <v>21440.330885326937</v>
      </c>
      <c r="E1002" s="11" t="s">
        <v>8221</v>
      </c>
      <c r="F1002" s="11">
        <v>22</v>
      </c>
      <c r="G1002" s="11">
        <f t="shared" si="31"/>
        <v>18.40578239138792</v>
      </c>
    </row>
    <row r="1003" spans="1:7" x14ac:dyDescent="0.3">
      <c r="A1003" s="11" t="s">
        <v>8219</v>
      </c>
      <c r="B1003" s="11">
        <v>607</v>
      </c>
      <c r="C1003">
        <f t="shared" si="30"/>
        <v>170217.98900889675</v>
      </c>
      <c r="E1003" s="11" t="s">
        <v>8221</v>
      </c>
      <c r="F1003" s="11">
        <v>49</v>
      </c>
      <c r="G1003" s="11">
        <f t="shared" si="31"/>
        <v>979.07637062668198</v>
      </c>
    </row>
    <row r="1004" spans="1:7" x14ac:dyDescent="0.3">
      <c r="A1004" s="11" t="s">
        <v>8219</v>
      </c>
      <c r="B1004" s="11">
        <v>50</v>
      </c>
      <c r="C1004">
        <f t="shared" si="30"/>
        <v>20858.630198828079</v>
      </c>
      <c r="E1004" s="11" t="s">
        <v>8221</v>
      </c>
      <c r="F1004" s="11">
        <v>19</v>
      </c>
      <c r="G1004" s="11">
        <f t="shared" si="31"/>
        <v>1.6646059207996897</v>
      </c>
    </row>
    <row r="1005" spans="1:7" x14ac:dyDescent="0.3">
      <c r="A1005" s="11" t="s">
        <v>8219</v>
      </c>
      <c r="B1005" s="11">
        <v>55</v>
      </c>
      <c r="C1005">
        <f t="shared" si="30"/>
        <v>19439.378482580942</v>
      </c>
      <c r="E1005" s="11" t="s">
        <v>8221</v>
      </c>
      <c r="F1005" s="11">
        <v>4</v>
      </c>
      <c r="G1005" s="11">
        <f t="shared" si="31"/>
        <v>187.95872356785856</v>
      </c>
    </row>
    <row r="1006" spans="1:7" x14ac:dyDescent="0.3">
      <c r="A1006" s="11" t="s">
        <v>8219</v>
      </c>
      <c r="B1006" s="11">
        <v>38</v>
      </c>
      <c r="C1006">
        <f t="shared" si="30"/>
        <v>24468.834317821216</v>
      </c>
      <c r="E1006" s="11" t="s">
        <v>8221</v>
      </c>
      <c r="F1006" s="11">
        <v>4</v>
      </c>
      <c r="G1006" s="11">
        <f t="shared" si="31"/>
        <v>187.95872356785856</v>
      </c>
    </row>
    <row r="1007" spans="1:7" x14ac:dyDescent="0.3">
      <c r="A1007" s="11" t="s">
        <v>8219</v>
      </c>
      <c r="B1007" s="11">
        <v>25</v>
      </c>
      <c r="C1007">
        <f t="shared" si="30"/>
        <v>28704.888780063779</v>
      </c>
      <c r="E1007" s="11" t="s">
        <v>8221</v>
      </c>
      <c r="F1007" s="11">
        <v>2</v>
      </c>
      <c r="G1007" s="11">
        <f t="shared" si="31"/>
        <v>246.79793925413307</v>
      </c>
    </row>
    <row r="1008" spans="1:7" x14ac:dyDescent="0.3">
      <c r="A1008" s="11" t="s">
        <v>8219</v>
      </c>
      <c r="B1008" s="11">
        <v>46</v>
      </c>
      <c r="C1008">
        <f t="shared" si="30"/>
        <v>22030.031571825792</v>
      </c>
      <c r="E1008" s="11" t="s">
        <v>8221</v>
      </c>
      <c r="F1008" s="11">
        <v>0</v>
      </c>
      <c r="G1008" s="11">
        <f t="shared" si="31"/>
        <v>313.63715494040758</v>
      </c>
    </row>
    <row r="1009" spans="1:7" x14ac:dyDescent="0.3">
      <c r="A1009" s="11" t="s">
        <v>8219</v>
      </c>
      <c r="B1009" s="11">
        <v>83</v>
      </c>
      <c r="C1009">
        <f t="shared" si="30"/>
        <v>12415.568871596959</v>
      </c>
      <c r="E1009" s="11" t="s">
        <v>8221</v>
      </c>
      <c r="F1009" s="11">
        <v>0</v>
      </c>
      <c r="G1009" s="11">
        <f t="shared" si="31"/>
        <v>313.63715494040758</v>
      </c>
    </row>
    <row r="1010" spans="1:7" x14ac:dyDescent="0.3">
      <c r="A1010" s="11" t="s">
        <v>8219</v>
      </c>
      <c r="B1010" s="11">
        <v>35</v>
      </c>
      <c r="C1010">
        <f t="shared" si="30"/>
        <v>25416.3853475695</v>
      </c>
      <c r="E1010" s="11" t="s">
        <v>8221</v>
      </c>
      <c r="F1010" s="11">
        <v>14</v>
      </c>
      <c r="G1010" s="11">
        <f t="shared" si="31"/>
        <v>13.762645136485975</v>
      </c>
    </row>
    <row r="1011" spans="1:7" x14ac:dyDescent="0.3">
      <c r="A1011" s="11" t="s">
        <v>8219</v>
      </c>
      <c r="B1011" s="11">
        <v>25</v>
      </c>
      <c r="C1011">
        <f t="shared" si="30"/>
        <v>28704.888780063779</v>
      </c>
      <c r="E1011" s="11" t="s">
        <v>8221</v>
      </c>
      <c r="F1011" s="11">
        <v>8</v>
      </c>
      <c r="G1011" s="11">
        <f t="shared" si="31"/>
        <v>94.280292195309514</v>
      </c>
    </row>
    <row r="1012" spans="1:7" x14ac:dyDescent="0.3">
      <c r="A1012" s="11" t="s">
        <v>8219</v>
      </c>
      <c r="B1012" s="11">
        <v>75</v>
      </c>
      <c r="C1012">
        <f t="shared" si="30"/>
        <v>14262.371617592384</v>
      </c>
      <c r="E1012" s="11" t="s">
        <v>8221</v>
      </c>
      <c r="F1012" s="11">
        <v>0</v>
      </c>
      <c r="G1012" s="11">
        <f t="shared" si="31"/>
        <v>313.63715494040758</v>
      </c>
    </row>
    <row r="1013" spans="1:7" x14ac:dyDescent="0.3">
      <c r="A1013" s="11" t="s">
        <v>8219</v>
      </c>
      <c r="B1013" s="11">
        <v>62</v>
      </c>
      <c r="C1013">
        <f t="shared" si="30"/>
        <v>17536.426079834946</v>
      </c>
      <c r="E1013" s="11" t="s">
        <v>8221</v>
      </c>
      <c r="F1013" s="11">
        <v>15</v>
      </c>
      <c r="G1013" s="11">
        <f t="shared" si="31"/>
        <v>7.3430372933487176</v>
      </c>
    </row>
    <row r="1014" spans="1:7" x14ac:dyDescent="0.3">
      <c r="A1014" s="11" t="s">
        <v>8219</v>
      </c>
      <c r="B1014" s="11">
        <v>160</v>
      </c>
      <c r="C1014">
        <f t="shared" si="30"/>
        <v>1185.0924413910109</v>
      </c>
      <c r="E1014" s="11" t="s">
        <v>8221</v>
      </c>
      <c r="F1014" s="11">
        <v>33</v>
      </c>
      <c r="G1014" s="11">
        <f t="shared" si="31"/>
        <v>233.79009611687809</v>
      </c>
    </row>
    <row r="1015" spans="1:7" x14ac:dyDescent="0.3">
      <c r="A1015" s="11" t="s">
        <v>8219</v>
      </c>
      <c r="B1015" s="11">
        <v>246</v>
      </c>
      <c r="C1015">
        <f t="shared" si="30"/>
        <v>2659.9629219402109</v>
      </c>
      <c r="E1015" s="11" t="s">
        <v>8221</v>
      </c>
      <c r="F1015" s="11">
        <v>2</v>
      </c>
      <c r="G1015" s="11">
        <f t="shared" si="31"/>
        <v>246.79793925413307</v>
      </c>
    </row>
    <row r="1016" spans="1:7" x14ac:dyDescent="0.3">
      <c r="A1016" s="11" t="s">
        <v>8219</v>
      </c>
      <c r="B1016" s="11">
        <v>55</v>
      </c>
      <c r="C1016">
        <f t="shared" si="30"/>
        <v>19439.378482580942</v>
      </c>
      <c r="E1016" s="11" t="s">
        <v>8221</v>
      </c>
      <c r="F1016" s="11">
        <v>6</v>
      </c>
      <c r="G1016" s="11">
        <f t="shared" si="31"/>
        <v>137.11950788158404</v>
      </c>
    </row>
    <row r="1017" spans="1:7" x14ac:dyDescent="0.3">
      <c r="A1017" s="11" t="s">
        <v>8219</v>
      </c>
      <c r="B1017" s="11">
        <v>23</v>
      </c>
      <c r="C1017">
        <f t="shared" si="30"/>
        <v>29386.589466562633</v>
      </c>
      <c r="E1017" s="11" t="s">
        <v>8221</v>
      </c>
      <c r="F1017" s="11">
        <v>2</v>
      </c>
      <c r="G1017" s="11">
        <f t="shared" si="31"/>
        <v>246.79793925413307</v>
      </c>
    </row>
    <row r="1018" spans="1:7" x14ac:dyDescent="0.3">
      <c r="A1018" s="11" t="s">
        <v>8219</v>
      </c>
      <c r="B1018" s="11">
        <v>72</v>
      </c>
      <c r="C1018">
        <f t="shared" si="30"/>
        <v>14987.922647340667</v>
      </c>
      <c r="E1018" s="11" t="s">
        <v>8221</v>
      </c>
      <c r="F1018" s="11">
        <v>0</v>
      </c>
      <c r="G1018" s="11">
        <f t="shared" si="31"/>
        <v>313.63715494040758</v>
      </c>
    </row>
    <row r="1019" spans="1:7" x14ac:dyDescent="0.3">
      <c r="A1019" s="11" t="s">
        <v>8219</v>
      </c>
      <c r="B1019" s="11">
        <v>22</v>
      </c>
      <c r="C1019">
        <f t="shared" si="30"/>
        <v>29730.439809812062</v>
      </c>
      <c r="E1019" s="11" t="s">
        <v>8221</v>
      </c>
      <c r="F1019" s="11">
        <v>4</v>
      </c>
      <c r="G1019" s="11">
        <f t="shared" si="31"/>
        <v>187.95872356785856</v>
      </c>
    </row>
    <row r="1020" spans="1:7" x14ac:dyDescent="0.3">
      <c r="A1020" s="11" t="s">
        <v>8219</v>
      </c>
      <c r="B1020" s="11">
        <v>14</v>
      </c>
      <c r="C1020">
        <f t="shared" si="30"/>
        <v>32553.242555807486</v>
      </c>
      <c r="E1020" s="11" t="s">
        <v>8221</v>
      </c>
      <c r="F1020" s="11">
        <v>1</v>
      </c>
      <c r="G1020" s="11">
        <f t="shared" si="31"/>
        <v>279.21754709727031</v>
      </c>
    </row>
    <row r="1021" spans="1:7" x14ac:dyDescent="0.3">
      <c r="A1021" s="11" t="s">
        <v>8219</v>
      </c>
      <c r="B1021" s="11">
        <v>38</v>
      </c>
      <c r="C1021">
        <f t="shared" si="30"/>
        <v>24468.834317821216</v>
      </c>
      <c r="E1021" s="11" t="s">
        <v>8221</v>
      </c>
      <c r="F1021" s="11">
        <v>3</v>
      </c>
      <c r="G1021" s="11">
        <f t="shared" si="31"/>
        <v>216.3783314109958</v>
      </c>
    </row>
    <row r="1022" spans="1:7" x14ac:dyDescent="0.3">
      <c r="A1022" s="11" t="s">
        <v>8219</v>
      </c>
      <c r="B1022" s="11">
        <v>32</v>
      </c>
      <c r="C1022">
        <f t="shared" si="30"/>
        <v>26381.936377317783</v>
      </c>
      <c r="E1022" s="11" t="s">
        <v>8221</v>
      </c>
      <c r="F1022" s="11">
        <v>4</v>
      </c>
      <c r="G1022" s="11">
        <f t="shared" si="31"/>
        <v>187.95872356785856</v>
      </c>
    </row>
    <row r="1023" spans="1:7" x14ac:dyDescent="0.3">
      <c r="A1023" s="11" t="s">
        <v>8219</v>
      </c>
      <c r="B1023" s="11">
        <v>63</v>
      </c>
      <c r="C1023">
        <f t="shared" si="30"/>
        <v>17272.575736585517</v>
      </c>
      <c r="E1023" s="11" t="s">
        <v>8221</v>
      </c>
      <c r="F1023" s="11">
        <v>0</v>
      </c>
      <c r="G1023" s="11">
        <f t="shared" si="31"/>
        <v>313.63715494040758</v>
      </c>
    </row>
    <row r="1024" spans="1:7" x14ac:dyDescent="0.3">
      <c r="A1024" s="11" t="s">
        <v>8219</v>
      </c>
      <c r="B1024" s="11">
        <v>27</v>
      </c>
      <c r="C1024">
        <f t="shared" si="30"/>
        <v>28031.188093564924</v>
      </c>
      <c r="E1024" s="11" t="s">
        <v>8221</v>
      </c>
      <c r="F1024" s="11">
        <v>4</v>
      </c>
      <c r="G1024" s="11">
        <f t="shared" si="31"/>
        <v>187.95872356785856</v>
      </c>
    </row>
    <row r="1025" spans="1:7" x14ac:dyDescent="0.3">
      <c r="A1025" s="11" t="s">
        <v>8219</v>
      </c>
      <c r="B1025" s="11">
        <v>44</v>
      </c>
      <c r="C1025">
        <f t="shared" si="30"/>
        <v>22627.73225832465</v>
      </c>
      <c r="E1025" s="11" t="s">
        <v>8221</v>
      </c>
      <c r="F1025" s="11">
        <v>3</v>
      </c>
      <c r="G1025" s="11">
        <f t="shared" si="31"/>
        <v>216.3783314109958</v>
      </c>
    </row>
    <row r="1026" spans="1:7" x14ac:dyDescent="0.3">
      <c r="A1026" s="11" t="s">
        <v>8219</v>
      </c>
      <c r="B1026" s="11">
        <v>38</v>
      </c>
      <c r="C1026">
        <f t="shared" si="30"/>
        <v>24468.834317821216</v>
      </c>
      <c r="E1026" s="11" t="s">
        <v>8221</v>
      </c>
      <c r="F1026" s="11">
        <v>34</v>
      </c>
      <c r="G1026" s="11">
        <f t="shared" si="31"/>
        <v>265.37048827374082</v>
      </c>
    </row>
    <row r="1027" spans="1:7" x14ac:dyDescent="0.3">
      <c r="A1027" s="11" t="s">
        <v>8219</v>
      </c>
      <c r="B1027" s="11">
        <v>115</v>
      </c>
      <c r="C1027">
        <f t="shared" ref="C1027:C1090" si="32">(B1027-$J$4)^2</f>
        <v>6308.3578876152669</v>
      </c>
      <c r="E1027" s="11" t="s">
        <v>8221</v>
      </c>
      <c r="F1027" s="11">
        <v>2</v>
      </c>
      <c r="G1027" s="11">
        <f t="shared" ref="G1027:G1090" si="33">(F1027-$K$4)^2</f>
        <v>246.79793925413307</v>
      </c>
    </row>
    <row r="1028" spans="1:7" x14ac:dyDescent="0.3">
      <c r="A1028" s="11" t="s">
        <v>8219</v>
      </c>
      <c r="B1028" s="11">
        <v>37</v>
      </c>
      <c r="C1028">
        <f t="shared" si="32"/>
        <v>24782.684661070645</v>
      </c>
      <c r="E1028" s="11" t="s">
        <v>8221</v>
      </c>
      <c r="F1028" s="11">
        <v>33</v>
      </c>
      <c r="G1028" s="11">
        <f t="shared" si="33"/>
        <v>233.79009611687809</v>
      </c>
    </row>
    <row r="1029" spans="1:7" x14ac:dyDescent="0.3">
      <c r="A1029" s="11" t="s">
        <v>8219</v>
      </c>
      <c r="B1029" s="11">
        <v>99</v>
      </c>
      <c r="C1029">
        <f t="shared" si="32"/>
        <v>9105.9633796061134</v>
      </c>
      <c r="E1029" s="11" t="s">
        <v>8221</v>
      </c>
      <c r="F1029" s="11">
        <v>0</v>
      </c>
      <c r="G1029" s="11">
        <f t="shared" si="33"/>
        <v>313.63715494040758</v>
      </c>
    </row>
    <row r="1030" spans="1:7" x14ac:dyDescent="0.3">
      <c r="A1030" s="11" t="s">
        <v>8219</v>
      </c>
      <c r="B1030" s="11">
        <v>44</v>
      </c>
      <c r="C1030">
        <f t="shared" si="32"/>
        <v>22627.73225832465</v>
      </c>
      <c r="E1030" s="11" t="s">
        <v>8221</v>
      </c>
      <c r="F1030" s="11">
        <v>0</v>
      </c>
      <c r="G1030" s="11">
        <f t="shared" si="33"/>
        <v>313.63715494040758</v>
      </c>
    </row>
    <row r="1031" spans="1:7" x14ac:dyDescent="0.3">
      <c r="A1031" s="11" t="s">
        <v>8219</v>
      </c>
      <c r="B1031" s="11">
        <v>58</v>
      </c>
      <c r="C1031">
        <f t="shared" si="32"/>
        <v>18611.827452832658</v>
      </c>
      <c r="E1031" s="11" t="s">
        <v>8221</v>
      </c>
      <c r="F1031" s="11">
        <v>1</v>
      </c>
      <c r="G1031" s="11">
        <f t="shared" si="33"/>
        <v>279.21754709727031</v>
      </c>
    </row>
    <row r="1032" spans="1:7" x14ac:dyDescent="0.3">
      <c r="A1032" s="11" t="s">
        <v>8219</v>
      </c>
      <c r="B1032" s="11">
        <v>191</v>
      </c>
      <c r="C1032">
        <f t="shared" si="32"/>
        <v>11.731800658745628</v>
      </c>
      <c r="E1032" s="11" t="s">
        <v>8221</v>
      </c>
      <c r="F1032" s="11">
        <v>13</v>
      </c>
      <c r="G1032" s="11">
        <f t="shared" si="33"/>
        <v>22.182252979623232</v>
      </c>
    </row>
    <row r="1033" spans="1:7" x14ac:dyDescent="0.3">
      <c r="A1033" s="11" t="s">
        <v>8219</v>
      </c>
      <c r="B1033" s="11">
        <v>40</v>
      </c>
      <c r="C1033">
        <f t="shared" si="32"/>
        <v>23847.133631322358</v>
      </c>
      <c r="E1033" s="11" t="s">
        <v>8221</v>
      </c>
      <c r="F1033" s="11">
        <v>2</v>
      </c>
      <c r="G1033" s="11">
        <f t="shared" si="33"/>
        <v>246.79793925413307</v>
      </c>
    </row>
    <row r="1034" spans="1:7" x14ac:dyDescent="0.3">
      <c r="A1034" s="11" t="s">
        <v>8219</v>
      </c>
      <c r="B1034" s="11">
        <v>38</v>
      </c>
      <c r="C1034">
        <f t="shared" si="32"/>
        <v>24468.834317821216</v>
      </c>
      <c r="E1034" s="11" t="s">
        <v>8221</v>
      </c>
      <c r="F1034" s="11">
        <v>36</v>
      </c>
      <c r="G1034" s="11">
        <f t="shared" si="33"/>
        <v>334.53127258746633</v>
      </c>
    </row>
    <row r="1035" spans="1:7" x14ac:dyDescent="0.3">
      <c r="A1035" s="11" t="s">
        <v>8219</v>
      </c>
      <c r="B1035" s="11">
        <v>39</v>
      </c>
      <c r="C1035">
        <f t="shared" si="32"/>
        <v>24156.983974571787</v>
      </c>
      <c r="E1035" s="11" t="s">
        <v>8221</v>
      </c>
      <c r="F1035" s="11">
        <v>1</v>
      </c>
      <c r="G1035" s="11">
        <f t="shared" si="33"/>
        <v>279.21754709727031</v>
      </c>
    </row>
    <row r="1036" spans="1:7" x14ac:dyDescent="0.3">
      <c r="A1036" s="11" t="s">
        <v>8219</v>
      </c>
      <c r="B1036" s="11">
        <v>11</v>
      </c>
      <c r="C1036">
        <f t="shared" si="32"/>
        <v>33644.793585555766</v>
      </c>
      <c r="E1036" s="11" t="s">
        <v>8221</v>
      </c>
      <c r="F1036" s="11">
        <v>15</v>
      </c>
      <c r="G1036" s="11">
        <f t="shared" si="33"/>
        <v>7.3430372933487176</v>
      </c>
    </row>
    <row r="1037" spans="1:7" x14ac:dyDescent="0.3">
      <c r="A1037" s="11" t="s">
        <v>8219</v>
      </c>
      <c r="B1037" s="11">
        <v>107</v>
      </c>
      <c r="C1037">
        <f t="shared" si="32"/>
        <v>7643.1606336106897</v>
      </c>
      <c r="E1037" s="11" t="s">
        <v>8221</v>
      </c>
      <c r="F1037" s="11">
        <v>1</v>
      </c>
      <c r="G1037" s="11">
        <f t="shared" si="33"/>
        <v>279.21754709727031</v>
      </c>
    </row>
    <row r="1038" spans="1:7" x14ac:dyDescent="0.3">
      <c r="A1038" s="11" t="s">
        <v>8219</v>
      </c>
      <c r="B1038" s="11">
        <v>147</v>
      </c>
      <c r="C1038">
        <f t="shared" si="32"/>
        <v>2249.1469036335734</v>
      </c>
      <c r="E1038" s="11" t="s">
        <v>8221</v>
      </c>
      <c r="F1038" s="11">
        <v>0</v>
      </c>
      <c r="G1038" s="11">
        <f t="shared" si="33"/>
        <v>313.63715494040758</v>
      </c>
    </row>
    <row r="1039" spans="1:7" x14ac:dyDescent="0.3">
      <c r="A1039" s="11" t="s">
        <v>8219</v>
      </c>
      <c r="B1039" s="11">
        <v>36</v>
      </c>
      <c r="C1039">
        <f t="shared" si="32"/>
        <v>25098.535004320071</v>
      </c>
      <c r="E1039" s="11" t="s">
        <v>8221</v>
      </c>
      <c r="F1039" s="11">
        <v>1</v>
      </c>
      <c r="G1039" s="11">
        <f t="shared" si="33"/>
        <v>279.21754709727031</v>
      </c>
    </row>
    <row r="1040" spans="1:7" x14ac:dyDescent="0.3">
      <c r="A1040" s="11" t="s">
        <v>8219</v>
      </c>
      <c r="B1040" s="11">
        <v>92</v>
      </c>
      <c r="C1040">
        <f t="shared" si="32"/>
        <v>10490.915782352109</v>
      </c>
      <c r="E1040" s="11" t="s">
        <v>8221</v>
      </c>
      <c r="F1040" s="11">
        <v>0</v>
      </c>
      <c r="G1040" s="11">
        <f t="shared" si="33"/>
        <v>313.63715494040758</v>
      </c>
    </row>
    <row r="1041" spans="1:7" x14ac:dyDescent="0.3">
      <c r="A1041" s="11" t="s">
        <v>8219</v>
      </c>
      <c r="B1041" s="11">
        <v>35</v>
      </c>
      <c r="C1041">
        <f t="shared" si="32"/>
        <v>25416.3853475695</v>
      </c>
      <c r="E1041" s="11" t="s">
        <v>8221</v>
      </c>
      <c r="F1041" s="11">
        <v>0</v>
      </c>
      <c r="G1041" s="11">
        <f t="shared" si="33"/>
        <v>313.63715494040758</v>
      </c>
    </row>
    <row r="1042" spans="1:7" x14ac:dyDescent="0.3">
      <c r="A1042" s="11" t="s">
        <v>8219</v>
      </c>
      <c r="B1042" s="11">
        <v>17</v>
      </c>
      <c r="C1042">
        <f t="shared" si="32"/>
        <v>31479.691526059203</v>
      </c>
      <c r="E1042" s="11" t="s">
        <v>8221</v>
      </c>
      <c r="F1042" s="11">
        <v>1</v>
      </c>
      <c r="G1042" s="11">
        <f t="shared" si="33"/>
        <v>279.21754709727031</v>
      </c>
    </row>
    <row r="1043" spans="1:7" x14ac:dyDescent="0.3">
      <c r="A1043" s="11" t="s">
        <v>8219</v>
      </c>
      <c r="B1043" s="11">
        <v>22</v>
      </c>
      <c r="C1043">
        <f t="shared" si="32"/>
        <v>29730.439809812062</v>
      </c>
      <c r="E1043" s="11" t="s">
        <v>8221</v>
      </c>
      <c r="F1043" s="11">
        <v>39</v>
      </c>
      <c r="G1043" s="11">
        <f t="shared" si="33"/>
        <v>453.27244905805458</v>
      </c>
    </row>
    <row r="1044" spans="1:7" x14ac:dyDescent="0.3">
      <c r="A1044" s="11" t="s">
        <v>8219</v>
      </c>
      <c r="B1044" s="11">
        <v>69</v>
      </c>
      <c r="C1044">
        <f t="shared" si="32"/>
        <v>15731.47367708895</v>
      </c>
      <c r="E1044" s="11" t="s">
        <v>8221</v>
      </c>
      <c r="F1044" s="11">
        <v>0</v>
      </c>
      <c r="G1044" s="11">
        <f t="shared" si="33"/>
        <v>313.63715494040758</v>
      </c>
    </row>
    <row r="1045" spans="1:7" x14ac:dyDescent="0.3">
      <c r="A1045" s="11" t="s">
        <v>8219</v>
      </c>
      <c r="B1045" s="11">
        <v>13</v>
      </c>
      <c r="C1045">
        <f t="shared" si="32"/>
        <v>32915.092899056915</v>
      </c>
      <c r="E1045" s="11" t="s">
        <v>8221</v>
      </c>
      <c r="F1045" s="11">
        <v>0</v>
      </c>
      <c r="G1045" s="11">
        <f t="shared" si="33"/>
        <v>313.63715494040758</v>
      </c>
    </row>
    <row r="1046" spans="1:7" x14ac:dyDescent="0.3">
      <c r="A1046" s="11" t="s">
        <v>8219</v>
      </c>
      <c r="B1046" s="11">
        <v>58</v>
      </c>
      <c r="C1046">
        <f t="shared" si="32"/>
        <v>18611.827452832658</v>
      </c>
      <c r="E1046" s="11" t="s">
        <v>8221</v>
      </c>
      <c r="F1046" s="11">
        <v>3</v>
      </c>
      <c r="G1046" s="11">
        <f t="shared" si="33"/>
        <v>216.3783314109958</v>
      </c>
    </row>
    <row r="1047" spans="1:7" x14ac:dyDescent="0.3">
      <c r="A1047" s="11" t="s">
        <v>8219</v>
      </c>
      <c r="B1047" s="11">
        <v>44</v>
      </c>
      <c r="C1047">
        <f t="shared" si="32"/>
        <v>22627.73225832465</v>
      </c>
      <c r="E1047" s="11" t="s">
        <v>8221</v>
      </c>
      <c r="F1047" s="11">
        <v>1</v>
      </c>
      <c r="G1047" s="11">
        <f t="shared" si="33"/>
        <v>279.21754709727031</v>
      </c>
    </row>
    <row r="1048" spans="1:7" x14ac:dyDescent="0.3">
      <c r="A1048" s="11" t="s">
        <v>8219</v>
      </c>
      <c r="B1048" s="11">
        <v>83</v>
      </c>
      <c r="C1048">
        <f t="shared" si="32"/>
        <v>12415.568871596959</v>
      </c>
      <c r="E1048" s="11" t="s">
        <v>8221</v>
      </c>
      <c r="F1048" s="11">
        <v>13</v>
      </c>
      <c r="G1048" s="11">
        <f t="shared" si="33"/>
        <v>22.182252979623232</v>
      </c>
    </row>
    <row r="1049" spans="1:7" x14ac:dyDescent="0.3">
      <c r="A1049" s="11" t="s">
        <v>8219</v>
      </c>
      <c r="B1049" s="11">
        <v>117</v>
      </c>
      <c r="C1049">
        <f t="shared" si="32"/>
        <v>5994.6572011164108</v>
      </c>
      <c r="E1049" s="11" t="s">
        <v>8221</v>
      </c>
      <c r="F1049" s="11">
        <v>0</v>
      </c>
      <c r="G1049" s="11">
        <f t="shared" si="33"/>
        <v>313.63715494040758</v>
      </c>
    </row>
    <row r="1050" spans="1:7" x14ac:dyDescent="0.3">
      <c r="A1050" s="11" t="s">
        <v>8219</v>
      </c>
      <c r="B1050" s="11">
        <v>32</v>
      </c>
      <c r="C1050">
        <f t="shared" si="32"/>
        <v>26381.936377317783</v>
      </c>
      <c r="E1050" s="11" t="s">
        <v>8221</v>
      </c>
      <c r="F1050" s="11">
        <v>6</v>
      </c>
      <c r="G1050" s="11">
        <f t="shared" si="33"/>
        <v>137.11950788158404</v>
      </c>
    </row>
    <row r="1051" spans="1:7" x14ac:dyDescent="0.3">
      <c r="A1051" s="11" t="s">
        <v>8219</v>
      </c>
      <c r="B1051" s="11">
        <v>8</v>
      </c>
      <c r="C1051">
        <f t="shared" si="32"/>
        <v>34754.34461530405</v>
      </c>
      <c r="E1051" s="11" t="s">
        <v>8221</v>
      </c>
      <c r="F1051" s="11">
        <v>0</v>
      </c>
      <c r="G1051" s="11">
        <f t="shared" si="33"/>
        <v>313.63715494040758</v>
      </c>
    </row>
    <row r="1052" spans="1:7" x14ac:dyDescent="0.3">
      <c r="A1052" s="11" t="s">
        <v>8219</v>
      </c>
      <c r="B1052" s="11">
        <v>340</v>
      </c>
      <c r="C1052">
        <f t="shared" si="32"/>
        <v>21192.030656493986</v>
      </c>
      <c r="E1052" s="11" t="s">
        <v>8221</v>
      </c>
      <c r="F1052" s="11">
        <v>14</v>
      </c>
      <c r="G1052" s="11">
        <f t="shared" si="33"/>
        <v>13.762645136485975</v>
      </c>
    </row>
    <row r="1053" spans="1:7" x14ac:dyDescent="0.3">
      <c r="A1053" s="11" t="s">
        <v>8219</v>
      </c>
      <c r="B1053" s="11">
        <v>7</v>
      </c>
      <c r="C1053">
        <f t="shared" si="32"/>
        <v>35128.194958553482</v>
      </c>
      <c r="E1053" s="11" t="s">
        <v>8221</v>
      </c>
      <c r="F1053" s="11">
        <v>5</v>
      </c>
      <c r="G1053" s="11">
        <f t="shared" si="33"/>
        <v>161.53911572472128</v>
      </c>
    </row>
    <row r="1054" spans="1:7" x14ac:dyDescent="0.3">
      <c r="A1054" s="11" t="s">
        <v>8219</v>
      </c>
      <c r="B1054" s="11">
        <v>19</v>
      </c>
      <c r="C1054">
        <f t="shared" si="32"/>
        <v>30773.990839560345</v>
      </c>
      <c r="E1054" s="11" t="s">
        <v>8221</v>
      </c>
      <c r="F1054" s="11">
        <v>6</v>
      </c>
      <c r="G1054" s="11">
        <f t="shared" si="33"/>
        <v>137.11950788158404</v>
      </c>
    </row>
    <row r="1055" spans="1:7" x14ac:dyDescent="0.3">
      <c r="A1055" s="11" t="s">
        <v>8219</v>
      </c>
      <c r="B1055" s="11">
        <v>47</v>
      </c>
      <c r="C1055">
        <f t="shared" si="32"/>
        <v>21734.181228576363</v>
      </c>
      <c r="E1055" s="11" t="s">
        <v>8221</v>
      </c>
      <c r="F1055" s="11">
        <v>15</v>
      </c>
      <c r="G1055" s="11">
        <f t="shared" si="33"/>
        <v>7.3430372933487176</v>
      </c>
    </row>
    <row r="1056" spans="1:7" x14ac:dyDescent="0.3">
      <c r="A1056" s="11" t="s">
        <v>8219</v>
      </c>
      <c r="B1056" s="11">
        <v>13</v>
      </c>
      <c r="C1056">
        <f t="shared" si="32"/>
        <v>32915.092899056915</v>
      </c>
      <c r="E1056" s="11" t="s">
        <v>8221</v>
      </c>
      <c r="F1056" s="11">
        <v>0</v>
      </c>
      <c r="G1056" s="11">
        <f t="shared" si="33"/>
        <v>313.63715494040758</v>
      </c>
    </row>
    <row r="1057" spans="1:7" x14ac:dyDescent="0.3">
      <c r="A1057" s="11" t="s">
        <v>8219</v>
      </c>
      <c r="B1057" s="11">
        <v>90</v>
      </c>
      <c r="C1057">
        <f t="shared" si="32"/>
        <v>10904.616468850965</v>
      </c>
      <c r="E1057" s="11" t="s">
        <v>8221</v>
      </c>
      <c r="F1057" s="11">
        <v>1</v>
      </c>
      <c r="G1057" s="11">
        <f t="shared" si="33"/>
        <v>279.21754709727031</v>
      </c>
    </row>
    <row r="1058" spans="1:7" x14ac:dyDescent="0.3">
      <c r="A1058" s="11" t="s">
        <v>8219</v>
      </c>
      <c r="B1058" s="11">
        <v>63</v>
      </c>
      <c r="C1058">
        <f t="shared" si="32"/>
        <v>17272.575736585517</v>
      </c>
      <c r="E1058" s="11" t="s">
        <v>8221</v>
      </c>
      <c r="F1058" s="11">
        <v>9</v>
      </c>
      <c r="G1058" s="11">
        <f t="shared" si="33"/>
        <v>75.860684352172257</v>
      </c>
    </row>
    <row r="1059" spans="1:7" x14ac:dyDescent="0.3">
      <c r="A1059" s="11" t="s">
        <v>8219</v>
      </c>
      <c r="B1059" s="11">
        <v>26</v>
      </c>
      <c r="C1059">
        <f t="shared" si="32"/>
        <v>28367.03843681435</v>
      </c>
      <c r="E1059" s="11" t="s">
        <v>8221</v>
      </c>
      <c r="F1059" s="11">
        <v>3</v>
      </c>
      <c r="G1059" s="11">
        <f t="shared" si="33"/>
        <v>216.3783314109958</v>
      </c>
    </row>
    <row r="1060" spans="1:7" x14ac:dyDescent="0.3">
      <c r="A1060" s="11" t="s">
        <v>8219</v>
      </c>
      <c r="B1060" s="11">
        <v>71</v>
      </c>
      <c r="C1060">
        <f t="shared" si="32"/>
        <v>15233.772990590094</v>
      </c>
      <c r="E1060" s="11" t="s">
        <v>8221</v>
      </c>
      <c r="F1060" s="11">
        <v>3</v>
      </c>
      <c r="G1060" s="11">
        <f t="shared" si="33"/>
        <v>216.3783314109958</v>
      </c>
    </row>
    <row r="1061" spans="1:7" x14ac:dyDescent="0.3">
      <c r="A1061" s="11" t="s">
        <v>8219</v>
      </c>
      <c r="B1061" s="11">
        <v>38</v>
      </c>
      <c r="C1061">
        <f t="shared" si="32"/>
        <v>24468.834317821216</v>
      </c>
      <c r="E1061" s="11" t="s">
        <v>8221</v>
      </c>
      <c r="F1061" s="11">
        <v>1</v>
      </c>
      <c r="G1061" s="11">
        <f t="shared" si="33"/>
        <v>279.21754709727031</v>
      </c>
    </row>
    <row r="1062" spans="1:7" x14ac:dyDescent="0.3">
      <c r="A1062" s="11" t="s">
        <v>8219</v>
      </c>
      <c r="B1062" s="11">
        <v>859</v>
      </c>
      <c r="C1062">
        <f t="shared" si="32"/>
        <v>441659.70251004095</v>
      </c>
      <c r="E1062" s="11" t="s">
        <v>8221</v>
      </c>
      <c r="F1062" s="11">
        <v>3</v>
      </c>
      <c r="G1062" s="11">
        <f t="shared" si="33"/>
        <v>216.3783314109958</v>
      </c>
    </row>
    <row r="1063" spans="1:7" x14ac:dyDescent="0.3">
      <c r="A1063" s="11" t="s">
        <v>8219</v>
      </c>
      <c r="B1063" s="11">
        <v>21</v>
      </c>
      <c r="C1063">
        <f t="shared" si="32"/>
        <v>30076.290153061491</v>
      </c>
      <c r="E1063" s="11" t="s">
        <v>8221</v>
      </c>
      <c r="F1063" s="11">
        <v>0</v>
      </c>
      <c r="G1063" s="11">
        <f t="shared" si="33"/>
        <v>313.63715494040758</v>
      </c>
    </row>
    <row r="1064" spans="1:7" x14ac:dyDescent="0.3">
      <c r="A1064" s="11" t="s">
        <v>8219</v>
      </c>
      <c r="B1064" s="11">
        <v>78</v>
      </c>
      <c r="C1064">
        <f t="shared" si="32"/>
        <v>13554.820587844099</v>
      </c>
      <c r="E1064" s="11" t="s">
        <v>8221</v>
      </c>
      <c r="F1064" s="11">
        <v>2</v>
      </c>
      <c r="G1064" s="11">
        <f t="shared" si="33"/>
        <v>246.79793925413307</v>
      </c>
    </row>
    <row r="1065" spans="1:7" x14ac:dyDescent="0.3">
      <c r="A1065" s="11" t="s">
        <v>8219</v>
      </c>
      <c r="B1065" s="11">
        <v>53</v>
      </c>
      <c r="C1065">
        <f t="shared" si="32"/>
        <v>20001.079169079796</v>
      </c>
      <c r="E1065" s="11" t="s">
        <v>8221</v>
      </c>
      <c r="F1065" s="11">
        <v>10</v>
      </c>
      <c r="G1065" s="11">
        <f t="shared" si="33"/>
        <v>59.441076509035</v>
      </c>
    </row>
    <row r="1066" spans="1:7" x14ac:dyDescent="0.3">
      <c r="A1066" s="11" t="s">
        <v>8219</v>
      </c>
      <c r="B1066" s="11">
        <v>356</v>
      </c>
      <c r="C1066">
        <f t="shared" si="32"/>
        <v>26106.42516450314</v>
      </c>
      <c r="E1066" s="11" t="s">
        <v>8221</v>
      </c>
      <c r="F1066" s="11">
        <v>60</v>
      </c>
      <c r="G1066" s="11">
        <f t="shared" si="33"/>
        <v>1788.4606843521722</v>
      </c>
    </row>
    <row r="1067" spans="1:7" x14ac:dyDescent="0.3">
      <c r="A1067" s="11" t="s">
        <v>8219</v>
      </c>
      <c r="B1067" s="11">
        <v>279</v>
      </c>
      <c r="C1067">
        <f t="shared" si="32"/>
        <v>7152.9015947090893</v>
      </c>
      <c r="E1067" s="11" t="s">
        <v>8221</v>
      </c>
      <c r="F1067" s="11">
        <v>5</v>
      </c>
      <c r="G1067" s="11">
        <f t="shared" si="33"/>
        <v>161.53911572472128</v>
      </c>
    </row>
    <row r="1068" spans="1:7" x14ac:dyDescent="0.3">
      <c r="A1068" s="11" t="s">
        <v>8219</v>
      </c>
      <c r="B1068" s="11">
        <v>266</v>
      </c>
      <c r="C1068">
        <f t="shared" si="32"/>
        <v>5122.9560569516525</v>
      </c>
      <c r="E1068" s="11" t="s">
        <v>8221</v>
      </c>
      <c r="F1068" s="11">
        <v>9</v>
      </c>
      <c r="G1068" s="11">
        <f t="shared" si="33"/>
        <v>75.860684352172257</v>
      </c>
    </row>
    <row r="1069" spans="1:7" x14ac:dyDescent="0.3">
      <c r="A1069" s="11" t="s">
        <v>8219</v>
      </c>
      <c r="B1069" s="11">
        <v>623</v>
      </c>
      <c r="C1069">
        <f t="shared" si="32"/>
        <v>183676.38351690592</v>
      </c>
      <c r="E1069" s="11" t="s">
        <v>8221</v>
      </c>
      <c r="F1069" s="11">
        <v>13</v>
      </c>
      <c r="G1069" s="11">
        <f t="shared" si="33"/>
        <v>22.182252979623232</v>
      </c>
    </row>
    <row r="1070" spans="1:7" x14ac:dyDescent="0.3">
      <c r="A1070" s="11" t="s">
        <v>8219</v>
      </c>
      <c r="B1070" s="11">
        <v>392</v>
      </c>
      <c r="C1070">
        <f t="shared" si="32"/>
        <v>39035.812807523733</v>
      </c>
      <c r="E1070" s="11" t="s">
        <v>8221</v>
      </c>
      <c r="F1070" s="11">
        <v>0</v>
      </c>
      <c r="G1070" s="11">
        <f t="shared" si="33"/>
        <v>313.63715494040758</v>
      </c>
    </row>
    <row r="1071" spans="1:7" x14ac:dyDescent="0.3">
      <c r="A1071" s="11" t="s">
        <v>8219</v>
      </c>
      <c r="B1071" s="11">
        <v>3562</v>
      </c>
      <c r="C1071">
        <f t="shared" si="32"/>
        <v>11340560.224706836</v>
      </c>
      <c r="E1071" s="11" t="s">
        <v>8221</v>
      </c>
      <c r="F1071" s="11">
        <v>8</v>
      </c>
      <c r="G1071" s="11">
        <f t="shared" si="33"/>
        <v>94.280292195309514</v>
      </c>
    </row>
    <row r="1072" spans="1:7" x14ac:dyDescent="0.3">
      <c r="A1072" s="11" t="s">
        <v>8219</v>
      </c>
      <c r="B1072" s="11">
        <v>514</v>
      </c>
      <c r="C1072">
        <f t="shared" si="32"/>
        <v>102128.07093109355</v>
      </c>
      <c r="E1072" s="11" t="s">
        <v>8221</v>
      </c>
      <c r="F1072" s="11">
        <v>3</v>
      </c>
      <c r="G1072" s="11">
        <f t="shared" si="33"/>
        <v>216.3783314109958</v>
      </c>
    </row>
    <row r="1073" spans="1:7" x14ac:dyDescent="0.3">
      <c r="A1073" s="11" t="s">
        <v>8219</v>
      </c>
      <c r="B1073" s="11">
        <v>88</v>
      </c>
      <c r="C1073">
        <f t="shared" si="32"/>
        <v>11326.31715534982</v>
      </c>
      <c r="E1073" s="11" t="s">
        <v>8221</v>
      </c>
      <c r="F1073" s="11">
        <v>3</v>
      </c>
      <c r="G1073" s="11">
        <f t="shared" si="33"/>
        <v>216.3783314109958</v>
      </c>
    </row>
    <row r="1074" spans="1:7" x14ac:dyDescent="0.3">
      <c r="A1074" s="11" t="s">
        <v>8219</v>
      </c>
      <c r="B1074" s="11">
        <v>537</v>
      </c>
      <c r="C1074">
        <f t="shared" si="32"/>
        <v>117357.51303635672</v>
      </c>
      <c r="E1074" s="11" t="s">
        <v>8221</v>
      </c>
      <c r="F1074" s="11">
        <v>0</v>
      </c>
      <c r="G1074" s="11">
        <f t="shared" si="33"/>
        <v>313.63715494040758</v>
      </c>
    </row>
    <row r="1075" spans="1:7" x14ac:dyDescent="0.3">
      <c r="A1075" s="11" t="s">
        <v>8219</v>
      </c>
      <c r="B1075" s="11">
        <v>25</v>
      </c>
      <c r="C1075">
        <f t="shared" si="32"/>
        <v>28704.888780063779</v>
      </c>
      <c r="E1075" s="11" t="s">
        <v>8221</v>
      </c>
      <c r="F1075" s="11">
        <v>6</v>
      </c>
      <c r="G1075" s="11">
        <f t="shared" si="33"/>
        <v>137.11950788158404</v>
      </c>
    </row>
    <row r="1076" spans="1:7" x14ac:dyDescent="0.3">
      <c r="A1076" s="11" t="s">
        <v>8219</v>
      </c>
      <c r="B1076" s="11">
        <v>3238</v>
      </c>
      <c r="C1076">
        <f t="shared" si="32"/>
        <v>9263347.7359196506</v>
      </c>
      <c r="E1076" s="11" t="s">
        <v>8221</v>
      </c>
      <c r="F1076" s="11">
        <v>4</v>
      </c>
      <c r="G1076" s="11">
        <f t="shared" si="33"/>
        <v>187.95872356785856</v>
      </c>
    </row>
    <row r="1077" spans="1:7" x14ac:dyDescent="0.3">
      <c r="A1077" s="11" t="s">
        <v>8219</v>
      </c>
      <c r="B1077" s="11">
        <v>897</v>
      </c>
      <c r="C1077">
        <f t="shared" si="32"/>
        <v>493611.38946656266</v>
      </c>
      <c r="E1077" s="11" t="s">
        <v>8221</v>
      </c>
      <c r="F1077" s="11">
        <v>1</v>
      </c>
      <c r="G1077" s="11">
        <f t="shared" si="33"/>
        <v>279.21754709727031</v>
      </c>
    </row>
    <row r="1078" spans="1:7" x14ac:dyDescent="0.3">
      <c r="A1078" s="11" t="s">
        <v>8219</v>
      </c>
      <c r="B1078" s="11">
        <v>878</v>
      </c>
      <c r="C1078">
        <f t="shared" si="32"/>
        <v>467274.5459883018</v>
      </c>
      <c r="E1078" s="11" t="s">
        <v>8221</v>
      </c>
      <c r="F1078" s="11">
        <v>29</v>
      </c>
      <c r="G1078" s="11">
        <f t="shared" si="33"/>
        <v>127.46852748942712</v>
      </c>
    </row>
    <row r="1079" spans="1:7" x14ac:dyDescent="0.3">
      <c r="A1079" s="11" t="s">
        <v>8219</v>
      </c>
      <c r="B1079" s="11">
        <v>115</v>
      </c>
      <c r="C1079">
        <f t="shared" si="32"/>
        <v>6308.3578876152669</v>
      </c>
      <c r="E1079" s="11" t="s">
        <v>8221</v>
      </c>
      <c r="F1079" s="11">
        <v>0</v>
      </c>
      <c r="G1079" s="11">
        <f t="shared" si="33"/>
        <v>313.63715494040758</v>
      </c>
    </row>
    <row r="1080" spans="1:7" x14ac:dyDescent="0.3">
      <c r="A1080" s="11" t="s">
        <v>8219</v>
      </c>
      <c r="B1080" s="11">
        <v>234</v>
      </c>
      <c r="C1080">
        <f t="shared" si="32"/>
        <v>1566.1670409333456</v>
      </c>
      <c r="E1080" s="11" t="s">
        <v>8221</v>
      </c>
      <c r="F1080" s="11">
        <v>4</v>
      </c>
      <c r="G1080" s="11">
        <f t="shared" si="33"/>
        <v>187.95872356785856</v>
      </c>
    </row>
    <row r="1081" spans="1:7" x14ac:dyDescent="0.3">
      <c r="A1081" s="11" t="s">
        <v>8219</v>
      </c>
      <c r="B1081" s="11">
        <v>4330</v>
      </c>
      <c r="C1081">
        <f t="shared" si="32"/>
        <v>17102979.161091279</v>
      </c>
      <c r="E1081" s="11" t="s">
        <v>8221</v>
      </c>
      <c r="F1081" s="11">
        <v>5</v>
      </c>
      <c r="G1081" s="11">
        <f t="shared" si="33"/>
        <v>161.53911572472128</v>
      </c>
    </row>
    <row r="1082" spans="1:7" x14ac:dyDescent="0.3">
      <c r="A1082" s="11" t="s">
        <v>8219</v>
      </c>
      <c r="B1082" s="11">
        <v>651</v>
      </c>
      <c r="C1082">
        <f t="shared" si="32"/>
        <v>208460.57390592192</v>
      </c>
      <c r="E1082" s="11" t="s">
        <v>8221</v>
      </c>
      <c r="F1082" s="11">
        <v>4</v>
      </c>
      <c r="G1082" s="11">
        <f t="shared" si="33"/>
        <v>187.95872356785856</v>
      </c>
    </row>
    <row r="1083" spans="1:7" x14ac:dyDescent="0.3">
      <c r="A1083" s="11" t="s">
        <v>8219</v>
      </c>
      <c r="B1083" s="11">
        <v>251</v>
      </c>
      <c r="C1083">
        <f t="shared" si="32"/>
        <v>3200.711205693071</v>
      </c>
      <c r="E1083" s="11" t="s">
        <v>8221</v>
      </c>
      <c r="F1083" s="11">
        <v>5</v>
      </c>
      <c r="G1083" s="11">
        <f t="shared" si="33"/>
        <v>161.53911572472128</v>
      </c>
    </row>
    <row r="1084" spans="1:7" x14ac:dyDescent="0.3">
      <c r="A1084" s="11" t="s">
        <v>8219</v>
      </c>
      <c r="B1084" s="11">
        <v>263</v>
      </c>
      <c r="C1084">
        <f t="shared" si="32"/>
        <v>4702.5070866999358</v>
      </c>
      <c r="E1084" s="11" t="s">
        <v>8221</v>
      </c>
      <c r="F1084" s="11">
        <v>1</v>
      </c>
      <c r="G1084" s="11">
        <f t="shared" si="33"/>
        <v>279.21754709727031</v>
      </c>
    </row>
    <row r="1085" spans="1:7" x14ac:dyDescent="0.3">
      <c r="A1085" s="11" t="s">
        <v>8219</v>
      </c>
      <c r="B1085" s="11">
        <v>28</v>
      </c>
      <c r="C1085">
        <f t="shared" si="32"/>
        <v>27697.337750315495</v>
      </c>
      <c r="E1085" s="11" t="s">
        <v>8221</v>
      </c>
      <c r="F1085" s="11">
        <v>1</v>
      </c>
      <c r="G1085" s="11">
        <f t="shared" si="33"/>
        <v>279.21754709727031</v>
      </c>
    </row>
    <row r="1086" spans="1:7" x14ac:dyDescent="0.3">
      <c r="A1086" s="11" t="s">
        <v>8219</v>
      </c>
      <c r="B1086" s="11">
        <v>721</v>
      </c>
      <c r="C1086">
        <f t="shared" si="32"/>
        <v>277281.04987846198</v>
      </c>
      <c r="E1086" s="11" t="s">
        <v>8221</v>
      </c>
      <c r="F1086" s="11">
        <v>0</v>
      </c>
      <c r="G1086" s="11">
        <f t="shared" si="33"/>
        <v>313.63715494040758</v>
      </c>
    </row>
    <row r="1087" spans="1:7" x14ac:dyDescent="0.3">
      <c r="A1087" s="11" t="s">
        <v>8219</v>
      </c>
      <c r="B1087" s="11">
        <v>50</v>
      </c>
      <c r="C1087">
        <f t="shared" si="32"/>
        <v>20858.630198828079</v>
      </c>
      <c r="E1087" s="11" t="s">
        <v>8221</v>
      </c>
      <c r="F1087" s="11">
        <v>14</v>
      </c>
      <c r="G1087" s="11">
        <f t="shared" si="33"/>
        <v>13.762645136485975</v>
      </c>
    </row>
    <row r="1088" spans="1:7" x14ac:dyDescent="0.3">
      <c r="A1088" s="11" t="s">
        <v>8219</v>
      </c>
      <c r="B1088" s="11">
        <v>73</v>
      </c>
      <c r="C1088">
        <f t="shared" si="32"/>
        <v>14744.072304091238</v>
      </c>
      <c r="E1088" s="11" t="s">
        <v>8221</v>
      </c>
      <c r="F1088" s="11">
        <v>3</v>
      </c>
      <c r="G1088" s="11">
        <f t="shared" si="33"/>
        <v>216.3783314109958</v>
      </c>
    </row>
    <row r="1089" spans="1:7" x14ac:dyDescent="0.3">
      <c r="A1089" s="11" t="s">
        <v>8219</v>
      </c>
      <c r="B1089" s="11">
        <v>27</v>
      </c>
      <c r="C1089">
        <f t="shared" si="32"/>
        <v>28031.188093564924</v>
      </c>
      <c r="E1089" s="11" t="s">
        <v>8221</v>
      </c>
      <c r="F1089" s="11">
        <v>10</v>
      </c>
      <c r="G1089" s="11">
        <f t="shared" si="33"/>
        <v>59.441076509035</v>
      </c>
    </row>
    <row r="1090" spans="1:7" x14ac:dyDescent="0.3">
      <c r="A1090" s="11" t="s">
        <v>8219</v>
      </c>
      <c r="B1090" s="11">
        <v>34</v>
      </c>
      <c r="C1090">
        <f t="shared" si="32"/>
        <v>25736.235690818929</v>
      </c>
      <c r="E1090" s="11" t="s">
        <v>8221</v>
      </c>
      <c r="F1090" s="11">
        <v>17</v>
      </c>
      <c r="G1090" s="11">
        <f t="shared" si="33"/>
        <v>0.50382160707420365</v>
      </c>
    </row>
    <row r="1091" spans="1:7" x14ac:dyDescent="0.3">
      <c r="A1091" s="11" t="s">
        <v>8219</v>
      </c>
      <c r="B1091" s="11">
        <v>7</v>
      </c>
      <c r="C1091">
        <f t="shared" ref="C1091:C1154" si="34">(B1091-$J$4)^2</f>
        <v>35128.194958553482</v>
      </c>
      <c r="E1091" s="11" t="s">
        <v>8221</v>
      </c>
      <c r="F1091" s="11">
        <v>2</v>
      </c>
      <c r="G1091" s="11">
        <f t="shared" ref="G1091:G1154" si="35">(F1091-$K$4)^2</f>
        <v>246.79793925413307</v>
      </c>
    </row>
    <row r="1092" spans="1:7" x14ac:dyDescent="0.3">
      <c r="A1092" s="11" t="s">
        <v>8219</v>
      </c>
      <c r="B1092" s="11">
        <v>24</v>
      </c>
      <c r="C1092">
        <f t="shared" si="34"/>
        <v>29044.739123313208</v>
      </c>
      <c r="E1092" s="11" t="s">
        <v>8221</v>
      </c>
      <c r="F1092" s="11">
        <v>0</v>
      </c>
      <c r="G1092" s="11">
        <f t="shared" si="35"/>
        <v>313.63715494040758</v>
      </c>
    </row>
    <row r="1093" spans="1:7" x14ac:dyDescent="0.3">
      <c r="A1093" s="11" t="s">
        <v>8219</v>
      </c>
      <c r="B1093" s="11">
        <v>15</v>
      </c>
      <c r="C1093">
        <f t="shared" si="34"/>
        <v>32193.392212558058</v>
      </c>
      <c r="E1093" s="11" t="s">
        <v>8221</v>
      </c>
      <c r="F1093" s="11">
        <v>4</v>
      </c>
      <c r="G1093" s="11">
        <f t="shared" si="35"/>
        <v>187.95872356785856</v>
      </c>
    </row>
    <row r="1094" spans="1:7" x14ac:dyDescent="0.3">
      <c r="A1094" s="11" t="s">
        <v>8219</v>
      </c>
      <c r="B1094" s="11">
        <v>72</v>
      </c>
      <c r="C1094">
        <f t="shared" si="34"/>
        <v>14987.922647340667</v>
      </c>
      <c r="E1094" s="11" t="s">
        <v>8221</v>
      </c>
      <c r="F1094" s="11">
        <v>12</v>
      </c>
      <c r="G1094" s="11">
        <f t="shared" si="35"/>
        <v>32.601860822760486</v>
      </c>
    </row>
    <row r="1095" spans="1:7" x14ac:dyDescent="0.3">
      <c r="A1095" s="11" t="s">
        <v>8219</v>
      </c>
      <c r="B1095" s="11">
        <v>120</v>
      </c>
      <c r="C1095">
        <f t="shared" si="34"/>
        <v>5539.1061713681274</v>
      </c>
      <c r="E1095" s="11" t="s">
        <v>8221</v>
      </c>
      <c r="F1095" s="11">
        <v>3</v>
      </c>
      <c r="G1095" s="11">
        <f t="shared" si="35"/>
        <v>216.3783314109958</v>
      </c>
    </row>
    <row r="1096" spans="1:7" x14ac:dyDescent="0.3">
      <c r="A1096" s="11" t="s">
        <v>8219</v>
      </c>
      <c r="B1096" s="11">
        <v>123</v>
      </c>
      <c r="C1096">
        <f t="shared" si="34"/>
        <v>5101.5551416198432</v>
      </c>
      <c r="E1096" s="11" t="s">
        <v>8221</v>
      </c>
      <c r="F1096" s="11">
        <v>12</v>
      </c>
      <c r="G1096" s="11">
        <f t="shared" si="35"/>
        <v>32.601860822760486</v>
      </c>
    </row>
    <row r="1097" spans="1:7" x14ac:dyDescent="0.3">
      <c r="A1097" s="11" t="s">
        <v>8219</v>
      </c>
      <c r="B1097" s="11">
        <v>1</v>
      </c>
      <c r="C1097">
        <f t="shared" si="34"/>
        <v>37413.297018050049</v>
      </c>
      <c r="E1097" s="11" t="s">
        <v>8221</v>
      </c>
      <c r="F1097" s="11">
        <v>0</v>
      </c>
      <c r="G1097" s="11">
        <f t="shared" si="35"/>
        <v>313.63715494040758</v>
      </c>
    </row>
    <row r="1098" spans="1:7" x14ac:dyDescent="0.3">
      <c r="A1098" s="11" t="s">
        <v>8219</v>
      </c>
      <c r="B1098" s="11">
        <v>24</v>
      </c>
      <c r="C1098">
        <f t="shared" si="34"/>
        <v>29044.739123313208</v>
      </c>
      <c r="E1098" s="11" t="s">
        <v>8221</v>
      </c>
      <c r="F1098" s="11">
        <v>7</v>
      </c>
      <c r="G1098" s="11">
        <f t="shared" si="35"/>
        <v>114.69990003844677</v>
      </c>
    </row>
    <row r="1099" spans="1:7" x14ac:dyDescent="0.3">
      <c r="A1099" s="11" t="s">
        <v>8219</v>
      </c>
      <c r="B1099" s="11">
        <v>33</v>
      </c>
      <c r="C1099">
        <f t="shared" si="34"/>
        <v>26058.086034068354</v>
      </c>
      <c r="E1099" s="11" t="s">
        <v>8221</v>
      </c>
      <c r="F1099" s="11">
        <v>2</v>
      </c>
      <c r="G1099" s="11">
        <f t="shared" si="35"/>
        <v>246.79793925413307</v>
      </c>
    </row>
    <row r="1100" spans="1:7" x14ac:dyDescent="0.3">
      <c r="A1100" s="11" t="s">
        <v>8219</v>
      </c>
      <c r="B1100" s="11">
        <v>14</v>
      </c>
      <c r="C1100">
        <f t="shared" si="34"/>
        <v>32553.242555807486</v>
      </c>
      <c r="E1100" s="11" t="s">
        <v>8221</v>
      </c>
      <c r="F1100" s="11">
        <v>1</v>
      </c>
      <c r="G1100" s="11">
        <f t="shared" si="35"/>
        <v>279.21754709727031</v>
      </c>
    </row>
    <row r="1101" spans="1:7" x14ac:dyDescent="0.3">
      <c r="A1101" s="11" t="s">
        <v>8219</v>
      </c>
      <c r="B1101" s="11">
        <v>9</v>
      </c>
      <c r="C1101">
        <f t="shared" si="34"/>
        <v>34382.494272054624</v>
      </c>
      <c r="E1101" s="11" t="s">
        <v>8221</v>
      </c>
      <c r="F1101" s="11">
        <v>4</v>
      </c>
      <c r="G1101" s="11">
        <f t="shared" si="35"/>
        <v>187.95872356785856</v>
      </c>
    </row>
    <row r="1102" spans="1:7" x14ac:dyDescent="0.3">
      <c r="A1102" s="11" t="s">
        <v>8219</v>
      </c>
      <c r="B1102" s="11">
        <v>76</v>
      </c>
      <c r="C1102">
        <f t="shared" si="34"/>
        <v>14024.521274342955</v>
      </c>
      <c r="E1102" s="11" t="s">
        <v>8221</v>
      </c>
      <c r="F1102" s="11">
        <v>4</v>
      </c>
      <c r="G1102" s="11">
        <f t="shared" si="35"/>
        <v>187.95872356785856</v>
      </c>
    </row>
    <row r="1103" spans="1:7" x14ac:dyDescent="0.3">
      <c r="A1103" s="11" t="s">
        <v>8219</v>
      </c>
      <c r="B1103" s="11">
        <v>19</v>
      </c>
      <c r="C1103">
        <f t="shared" si="34"/>
        <v>30773.990839560345</v>
      </c>
      <c r="E1103" s="11" t="s">
        <v>8221</v>
      </c>
      <c r="F1103" s="11">
        <v>17</v>
      </c>
      <c r="G1103" s="11">
        <f t="shared" si="35"/>
        <v>0.50382160707420365</v>
      </c>
    </row>
    <row r="1104" spans="1:7" x14ac:dyDescent="0.3">
      <c r="A1104" s="11" t="s">
        <v>8219</v>
      </c>
      <c r="B1104" s="11">
        <v>69</v>
      </c>
      <c r="C1104">
        <f t="shared" si="34"/>
        <v>15731.47367708895</v>
      </c>
      <c r="E1104" s="11" t="s">
        <v>8221</v>
      </c>
      <c r="F1104" s="11">
        <v>7</v>
      </c>
      <c r="G1104" s="11">
        <f t="shared" si="35"/>
        <v>114.69990003844677</v>
      </c>
    </row>
    <row r="1105" spans="1:7" x14ac:dyDescent="0.3">
      <c r="A1105" s="11" t="s">
        <v>8219</v>
      </c>
      <c r="B1105" s="11">
        <v>218</v>
      </c>
      <c r="C1105">
        <f t="shared" si="34"/>
        <v>555.77253292419209</v>
      </c>
      <c r="E1105" s="11" t="s">
        <v>8221</v>
      </c>
      <c r="F1105" s="11">
        <v>2</v>
      </c>
      <c r="G1105" s="11">
        <f t="shared" si="35"/>
        <v>246.79793925413307</v>
      </c>
    </row>
    <row r="1106" spans="1:7" x14ac:dyDescent="0.3">
      <c r="A1106" s="11" t="s">
        <v>8219</v>
      </c>
      <c r="B1106" s="11">
        <v>30</v>
      </c>
      <c r="C1106">
        <f t="shared" si="34"/>
        <v>27035.637063816637</v>
      </c>
      <c r="E1106" s="11" t="s">
        <v>8221</v>
      </c>
      <c r="F1106" s="11">
        <v>5</v>
      </c>
      <c r="G1106" s="11">
        <f t="shared" si="35"/>
        <v>161.53911572472128</v>
      </c>
    </row>
    <row r="1107" spans="1:7" x14ac:dyDescent="0.3">
      <c r="A1107" s="11" t="s">
        <v>8219</v>
      </c>
      <c r="B1107" s="11">
        <v>100</v>
      </c>
      <c r="C1107">
        <f t="shared" si="34"/>
        <v>8916.1130363566845</v>
      </c>
      <c r="E1107" s="11" t="s">
        <v>8221</v>
      </c>
      <c r="F1107" s="11">
        <v>1</v>
      </c>
      <c r="G1107" s="11">
        <f t="shared" si="35"/>
        <v>279.21754709727031</v>
      </c>
    </row>
    <row r="1108" spans="1:7" x14ac:dyDescent="0.3">
      <c r="A1108" s="11" t="s">
        <v>8219</v>
      </c>
      <c r="B1108" s="11">
        <v>296</v>
      </c>
      <c r="C1108">
        <f t="shared" si="34"/>
        <v>10317.445759468816</v>
      </c>
      <c r="E1108" s="11" t="s">
        <v>8221</v>
      </c>
      <c r="F1108" s="11">
        <v>1</v>
      </c>
      <c r="G1108" s="11">
        <f t="shared" si="35"/>
        <v>279.21754709727031</v>
      </c>
    </row>
    <row r="1109" spans="1:7" x14ac:dyDescent="0.3">
      <c r="A1109" s="11" t="s">
        <v>8219</v>
      </c>
      <c r="B1109" s="11">
        <v>1204</v>
      </c>
      <c r="C1109">
        <f t="shared" si="34"/>
        <v>1019241.3340889884</v>
      </c>
      <c r="E1109" s="11" t="s">
        <v>8221</v>
      </c>
      <c r="F1109" s="11">
        <v>14</v>
      </c>
      <c r="G1109" s="11">
        <f t="shared" si="35"/>
        <v>13.762645136485975</v>
      </c>
    </row>
    <row r="1110" spans="1:7" x14ac:dyDescent="0.3">
      <c r="A1110" s="11" t="s">
        <v>8219</v>
      </c>
      <c r="B1110" s="11">
        <v>321</v>
      </c>
      <c r="C1110">
        <f t="shared" si="34"/>
        <v>16021.187178233118</v>
      </c>
      <c r="E1110" s="11" t="s">
        <v>8221</v>
      </c>
      <c r="F1110" s="11">
        <v>26</v>
      </c>
      <c r="G1110" s="11">
        <f t="shared" si="35"/>
        <v>68.727351018838888</v>
      </c>
    </row>
    <row r="1111" spans="1:7" x14ac:dyDescent="0.3">
      <c r="A1111" s="11" t="s">
        <v>8219</v>
      </c>
      <c r="B1111" s="11">
        <v>301</v>
      </c>
      <c r="C1111">
        <f t="shared" si="34"/>
        <v>11358.194043221676</v>
      </c>
      <c r="E1111" s="11" t="s">
        <v>8221</v>
      </c>
      <c r="F1111" s="11">
        <v>2</v>
      </c>
      <c r="G1111" s="11">
        <f t="shared" si="35"/>
        <v>246.79793925413307</v>
      </c>
    </row>
    <row r="1112" spans="1:7" x14ac:dyDescent="0.3">
      <c r="A1112" s="11" t="s">
        <v>8219</v>
      </c>
      <c r="B1112" s="11">
        <v>144</v>
      </c>
      <c r="C1112">
        <f t="shared" si="34"/>
        <v>2542.6979333818572</v>
      </c>
      <c r="E1112" s="11" t="s">
        <v>8221</v>
      </c>
      <c r="F1112" s="11">
        <v>1</v>
      </c>
      <c r="G1112" s="11">
        <f t="shared" si="35"/>
        <v>279.21754709727031</v>
      </c>
    </row>
    <row r="1113" spans="1:7" x14ac:dyDescent="0.3">
      <c r="A1113" s="11" t="s">
        <v>8219</v>
      </c>
      <c r="B1113" s="11">
        <v>539</v>
      </c>
      <c r="C1113">
        <f t="shared" si="34"/>
        <v>118731.81234985785</v>
      </c>
      <c r="E1113" s="11" t="s">
        <v>8221</v>
      </c>
      <c r="F1113" s="11">
        <v>3</v>
      </c>
      <c r="G1113" s="11">
        <f t="shared" si="35"/>
        <v>216.3783314109958</v>
      </c>
    </row>
    <row r="1114" spans="1:7" x14ac:dyDescent="0.3">
      <c r="A1114" s="11" t="s">
        <v>8219</v>
      </c>
      <c r="B1114" s="11">
        <v>498</v>
      </c>
      <c r="C1114">
        <f t="shared" si="34"/>
        <v>92157.676423084398</v>
      </c>
      <c r="E1114" s="11" t="s">
        <v>8221</v>
      </c>
      <c r="F1114" s="11">
        <v>7</v>
      </c>
      <c r="G1114" s="11">
        <f t="shared" si="35"/>
        <v>114.69990003844677</v>
      </c>
    </row>
    <row r="1115" spans="1:7" x14ac:dyDescent="0.3">
      <c r="A1115" s="11" t="s">
        <v>8219</v>
      </c>
      <c r="B1115" s="11">
        <v>1113</v>
      </c>
      <c r="C1115">
        <f t="shared" si="34"/>
        <v>843779.71532468626</v>
      </c>
      <c r="E1115" s="11" t="s">
        <v>8221</v>
      </c>
      <c r="F1115" s="11">
        <v>9</v>
      </c>
      <c r="G1115" s="11">
        <f t="shared" si="35"/>
        <v>75.860684352172257</v>
      </c>
    </row>
    <row r="1116" spans="1:7" x14ac:dyDescent="0.3">
      <c r="A1116" s="11" t="s">
        <v>8219</v>
      </c>
      <c r="B1116" s="11">
        <v>988</v>
      </c>
      <c r="C1116">
        <f t="shared" si="34"/>
        <v>629761.00823086477</v>
      </c>
      <c r="E1116" s="11" t="s">
        <v>8221</v>
      </c>
      <c r="F1116" s="11">
        <v>20</v>
      </c>
      <c r="G1116" s="11">
        <f t="shared" si="35"/>
        <v>5.2449980776624328</v>
      </c>
    </row>
    <row r="1117" spans="1:7" x14ac:dyDescent="0.3">
      <c r="A1117" s="11" t="s">
        <v>8219</v>
      </c>
      <c r="B1117" s="11">
        <v>391</v>
      </c>
      <c r="C1117">
        <f t="shared" si="34"/>
        <v>38641.663150773165</v>
      </c>
      <c r="E1117" s="11" t="s">
        <v>8221</v>
      </c>
      <c r="F1117" s="11">
        <v>6</v>
      </c>
      <c r="G1117" s="11">
        <f t="shared" si="35"/>
        <v>137.11950788158404</v>
      </c>
    </row>
    <row r="1118" spans="1:7" x14ac:dyDescent="0.3">
      <c r="A1118" s="11" t="s">
        <v>8219</v>
      </c>
      <c r="B1118" s="11">
        <v>28</v>
      </c>
      <c r="C1118">
        <f t="shared" si="34"/>
        <v>27697.337750315495</v>
      </c>
      <c r="E1118" s="11" t="s">
        <v>8221</v>
      </c>
      <c r="F1118" s="11">
        <v>13</v>
      </c>
      <c r="G1118" s="11">
        <f t="shared" si="35"/>
        <v>22.182252979623232</v>
      </c>
    </row>
    <row r="1119" spans="1:7" x14ac:dyDescent="0.3">
      <c r="A1119" s="11" t="s">
        <v>8219</v>
      </c>
      <c r="B1119" s="11">
        <v>147</v>
      </c>
      <c r="C1119">
        <f t="shared" si="34"/>
        <v>2249.1469036335734</v>
      </c>
      <c r="E1119" s="11" t="s">
        <v>8221</v>
      </c>
      <c r="F1119" s="11">
        <v>1</v>
      </c>
      <c r="G1119" s="11">
        <f t="shared" si="35"/>
        <v>279.21754709727031</v>
      </c>
    </row>
    <row r="1120" spans="1:7" x14ac:dyDescent="0.3">
      <c r="A1120" s="11" t="s">
        <v>8219</v>
      </c>
      <c r="B1120" s="11">
        <v>680</v>
      </c>
      <c r="C1120">
        <f t="shared" si="34"/>
        <v>235782.91395168853</v>
      </c>
      <c r="E1120" s="11" t="s">
        <v>8221</v>
      </c>
      <c r="F1120" s="11">
        <v>202</v>
      </c>
      <c r="G1120" s="11">
        <f t="shared" si="35"/>
        <v>33962.876370626676</v>
      </c>
    </row>
    <row r="1121" spans="1:7" x14ac:dyDescent="0.3">
      <c r="A1121" s="11" t="s">
        <v>8219</v>
      </c>
      <c r="B1121" s="11">
        <v>983</v>
      </c>
      <c r="C1121">
        <f t="shared" si="34"/>
        <v>621850.25994711183</v>
      </c>
      <c r="E1121" s="11" t="s">
        <v>8221</v>
      </c>
      <c r="F1121" s="11">
        <v>0</v>
      </c>
      <c r="G1121" s="11">
        <f t="shared" si="35"/>
        <v>313.63715494040758</v>
      </c>
    </row>
    <row r="1122" spans="1:7" x14ac:dyDescent="0.3">
      <c r="A1122" s="11" t="s">
        <v>8219</v>
      </c>
      <c r="B1122" s="11">
        <v>79</v>
      </c>
      <c r="C1122">
        <f t="shared" si="34"/>
        <v>13322.970244594671</v>
      </c>
      <c r="E1122" s="11" t="s">
        <v>8221</v>
      </c>
      <c r="F1122" s="11">
        <v>1</v>
      </c>
      <c r="G1122" s="11">
        <f t="shared" si="35"/>
        <v>279.21754709727031</v>
      </c>
    </row>
    <row r="1123" spans="1:7" x14ac:dyDescent="0.3">
      <c r="A1123" s="11" t="s">
        <v>8219</v>
      </c>
      <c r="B1123" s="11">
        <v>426</v>
      </c>
      <c r="C1123">
        <f t="shared" si="34"/>
        <v>53626.901137043191</v>
      </c>
      <c r="E1123" s="11" t="s">
        <v>8221</v>
      </c>
      <c r="F1123" s="11">
        <v>0</v>
      </c>
      <c r="G1123" s="11">
        <f t="shared" si="35"/>
        <v>313.63715494040758</v>
      </c>
    </row>
    <row r="1124" spans="1:7" x14ac:dyDescent="0.3">
      <c r="A1124" s="11" t="s">
        <v>8219</v>
      </c>
      <c r="B1124" s="11">
        <v>96</v>
      </c>
      <c r="C1124">
        <f t="shared" si="34"/>
        <v>9687.5144093543968</v>
      </c>
      <c r="E1124" s="11" t="s">
        <v>8221</v>
      </c>
      <c r="F1124" s="11">
        <v>2</v>
      </c>
      <c r="G1124" s="11">
        <f t="shared" si="35"/>
        <v>246.79793925413307</v>
      </c>
    </row>
    <row r="1125" spans="1:7" x14ac:dyDescent="0.3">
      <c r="A1125" s="11" t="s">
        <v>8219</v>
      </c>
      <c r="B1125" s="11">
        <v>163</v>
      </c>
      <c r="C1125">
        <f t="shared" si="34"/>
        <v>987.5414116427271</v>
      </c>
      <c r="E1125" s="11" t="s">
        <v>8221</v>
      </c>
      <c r="F1125" s="11">
        <v>13</v>
      </c>
      <c r="G1125" s="11">
        <f t="shared" si="35"/>
        <v>22.182252979623232</v>
      </c>
    </row>
    <row r="1126" spans="1:7" x14ac:dyDescent="0.3">
      <c r="A1126" s="11" t="s">
        <v>8219</v>
      </c>
      <c r="B1126" s="11">
        <v>2525</v>
      </c>
      <c r="C1126">
        <f t="shared" si="34"/>
        <v>5431579.0306564933</v>
      </c>
      <c r="E1126" s="11" t="s">
        <v>8221</v>
      </c>
      <c r="F1126" s="11">
        <v>9</v>
      </c>
      <c r="G1126" s="11">
        <f t="shared" si="35"/>
        <v>75.860684352172257</v>
      </c>
    </row>
    <row r="1127" spans="1:7" x14ac:dyDescent="0.3">
      <c r="A1127" s="11" t="s">
        <v>8219</v>
      </c>
      <c r="B1127" s="11">
        <v>2035</v>
      </c>
      <c r="C1127">
        <f t="shared" si="34"/>
        <v>3387715.6988487132</v>
      </c>
      <c r="E1127" s="11" t="s">
        <v>8221</v>
      </c>
      <c r="F1127" s="11">
        <v>2</v>
      </c>
      <c r="G1127" s="11">
        <f t="shared" si="35"/>
        <v>246.79793925413307</v>
      </c>
    </row>
    <row r="1128" spans="1:7" x14ac:dyDescent="0.3">
      <c r="A1128" s="11" t="s">
        <v>8219</v>
      </c>
      <c r="B1128" s="11">
        <v>290</v>
      </c>
      <c r="C1128">
        <f t="shared" si="34"/>
        <v>9134.5478189653822</v>
      </c>
      <c r="E1128" s="11" t="s">
        <v>8221</v>
      </c>
      <c r="F1128" s="11">
        <v>0</v>
      </c>
      <c r="G1128" s="11">
        <f t="shared" si="35"/>
        <v>313.63715494040758</v>
      </c>
    </row>
    <row r="1129" spans="1:7" x14ac:dyDescent="0.3">
      <c r="A1129" s="11" t="s">
        <v>8219</v>
      </c>
      <c r="B1129" s="11">
        <v>1980</v>
      </c>
      <c r="C1129">
        <f t="shared" si="34"/>
        <v>3188277.467727432</v>
      </c>
      <c r="E1129" s="11" t="s">
        <v>8221</v>
      </c>
      <c r="F1129" s="11">
        <v>35</v>
      </c>
      <c r="G1129" s="11">
        <f t="shared" si="35"/>
        <v>298.9508804306036</v>
      </c>
    </row>
    <row r="1130" spans="1:7" x14ac:dyDescent="0.3">
      <c r="A1130" s="11" t="s">
        <v>8219</v>
      </c>
      <c r="B1130" s="11">
        <v>57</v>
      </c>
      <c r="C1130">
        <f t="shared" si="34"/>
        <v>18885.677796082084</v>
      </c>
      <c r="E1130" s="11" t="s">
        <v>8221</v>
      </c>
      <c r="F1130" s="11">
        <v>2</v>
      </c>
      <c r="G1130" s="11">
        <f t="shared" si="35"/>
        <v>246.79793925413307</v>
      </c>
    </row>
    <row r="1131" spans="1:7" x14ac:dyDescent="0.3">
      <c r="A1131" s="11" t="s">
        <v>8219</v>
      </c>
      <c r="B1131" s="11">
        <v>380</v>
      </c>
      <c r="C1131">
        <f t="shared" si="34"/>
        <v>34438.016926516873</v>
      </c>
      <c r="E1131" s="11" t="s">
        <v>8221</v>
      </c>
      <c r="F1131" s="11">
        <v>3</v>
      </c>
      <c r="G1131" s="11">
        <f t="shared" si="35"/>
        <v>216.3783314109958</v>
      </c>
    </row>
    <row r="1132" spans="1:7" x14ac:dyDescent="0.3">
      <c r="A1132" s="11" t="s">
        <v>8219</v>
      </c>
      <c r="B1132" s="11">
        <v>128</v>
      </c>
      <c r="C1132">
        <f t="shared" si="34"/>
        <v>4412.3034253727037</v>
      </c>
      <c r="E1132" s="11" t="s">
        <v>8221</v>
      </c>
      <c r="F1132" s="11">
        <v>0</v>
      </c>
      <c r="G1132" s="11">
        <f t="shared" si="35"/>
        <v>313.63715494040758</v>
      </c>
    </row>
    <row r="1133" spans="1:7" x14ac:dyDescent="0.3">
      <c r="A1133" s="11" t="s">
        <v>8219</v>
      </c>
      <c r="B1133" s="11">
        <v>180</v>
      </c>
      <c r="C1133">
        <f t="shared" si="34"/>
        <v>208.08557640245263</v>
      </c>
      <c r="E1133" s="11" t="s">
        <v>8221</v>
      </c>
      <c r="F1133" s="11">
        <v>1</v>
      </c>
      <c r="G1133" s="11">
        <f t="shared" si="35"/>
        <v>279.21754709727031</v>
      </c>
    </row>
    <row r="1134" spans="1:7" x14ac:dyDescent="0.3">
      <c r="A1134" s="11" t="s">
        <v>8219</v>
      </c>
      <c r="B1134" s="11">
        <v>571</v>
      </c>
      <c r="C1134">
        <f t="shared" si="34"/>
        <v>141808.60136587615</v>
      </c>
      <c r="E1134" s="11" t="s">
        <v>8221</v>
      </c>
      <c r="F1134" s="11">
        <v>0</v>
      </c>
      <c r="G1134" s="11">
        <f t="shared" si="35"/>
        <v>313.63715494040758</v>
      </c>
    </row>
    <row r="1135" spans="1:7" x14ac:dyDescent="0.3">
      <c r="A1135" s="11" t="s">
        <v>8219</v>
      </c>
      <c r="B1135" s="11">
        <v>480</v>
      </c>
      <c r="C1135">
        <f t="shared" si="34"/>
        <v>81552.982601574098</v>
      </c>
      <c r="E1135" s="11" t="s">
        <v>8221</v>
      </c>
      <c r="F1135" s="11">
        <v>0</v>
      </c>
      <c r="G1135" s="11">
        <f t="shared" si="35"/>
        <v>313.63715494040758</v>
      </c>
    </row>
    <row r="1136" spans="1:7" x14ac:dyDescent="0.3">
      <c r="A1136" s="11" t="s">
        <v>8219</v>
      </c>
      <c r="B1136" s="11">
        <v>249</v>
      </c>
      <c r="C1136">
        <f t="shared" si="34"/>
        <v>2978.4118921919271</v>
      </c>
      <c r="E1136" s="11" t="s">
        <v>8221</v>
      </c>
      <c r="F1136" s="11">
        <v>3</v>
      </c>
      <c r="G1136" s="11">
        <f t="shared" si="35"/>
        <v>216.3783314109958</v>
      </c>
    </row>
    <row r="1137" spans="1:7" x14ac:dyDescent="0.3">
      <c r="A1137" s="11" t="s">
        <v>8219</v>
      </c>
      <c r="B1137" s="11">
        <v>84</v>
      </c>
      <c r="C1137">
        <f t="shared" si="34"/>
        <v>12193.718528347532</v>
      </c>
      <c r="E1137" s="11" t="s">
        <v>8221</v>
      </c>
      <c r="F1137" s="11">
        <v>11</v>
      </c>
      <c r="G1137" s="11">
        <f t="shared" si="35"/>
        <v>45.021468665897743</v>
      </c>
    </row>
    <row r="1138" spans="1:7" x14ac:dyDescent="0.3">
      <c r="A1138" s="11" t="s">
        <v>8219</v>
      </c>
      <c r="B1138" s="11">
        <v>197</v>
      </c>
      <c r="C1138">
        <f t="shared" si="34"/>
        <v>6.6297411621781785</v>
      </c>
      <c r="E1138" s="11" t="s">
        <v>8221</v>
      </c>
      <c r="F1138" s="11">
        <v>6</v>
      </c>
      <c r="G1138" s="11">
        <f t="shared" si="35"/>
        <v>137.11950788158404</v>
      </c>
    </row>
    <row r="1139" spans="1:7" x14ac:dyDescent="0.3">
      <c r="A1139" s="11" t="s">
        <v>8219</v>
      </c>
      <c r="B1139" s="11">
        <v>271</v>
      </c>
      <c r="C1139">
        <f t="shared" si="34"/>
        <v>5863.704340704513</v>
      </c>
      <c r="E1139" s="11" t="s">
        <v>8221</v>
      </c>
      <c r="F1139" s="11">
        <v>0</v>
      </c>
      <c r="G1139" s="11">
        <f t="shared" si="35"/>
        <v>313.63715494040758</v>
      </c>
    </row>
    <row r="1140" spans="1:7" x14ac:dyDescent="0.3">
      <c r="A1140" s="11" t="s">
        <v>8219</v>
      </c>
      <c r="B1140" s="11">
        <v>50</v>
      </c>
      <c r="C1140">
        <f t="shared" si="34"/>
        <v>20858.630198828079</v>
      </c>
      <c r="E1140" s="11" t="s">
        <v>8221</v>
      </c>
      <c r="F1140" s="11">
        <v>67</v>
      </c>
      <c r="G1140" s="11">
        <f t="shared" si="35"/>
        <v>2429.5234294502116</v>
      </c>
    </row>
    <row r="1141" spans="1:7" x14ac:dyDescent="0.3">
      <c r="A1141" s="11" t="s">
        <v>8219</v>
      </c>
      <c r="B1141" s="11">
        <v>169</v>
      </c>
      <c r="C1141">
        <f t="shared" si="34"/>
        <v>646.43935214615965</v>
      </c>
      <c r="E1141" s="11" t="s">
        <v>8221</v>
      </c>
      <c r="F1141" s="11">
        <v>23</v>
      </c>
      <c r="G1141" s="11">
        <f t="shared" si="35"/>
        <v>27.986174548250663</v>
      </c>
    </row>
    <row r="1142" spans="1:7" x14ac:dyDescent="0.3">
      <c r="A1142" s="11" t="s">
        <v>8219</v>
      </c>
      <c r="B1142" s="11">
        <v>205</v>
      </c>
      <c r="C1142">
        <f t="shared" si="34"/>
        <v>111.82699516675491</v>
      </c>
      <c r="E1142" s="11" t="s">
        <v>8221</v>
      </c>
      <c r="F1142" s="11">
        <v>72</v>
      </c>
      <c r="G1142" s="11">
        <f t="shared" si="35"/>
        <v>2947.4253902345249</v>
      </c>
    </row>
    <row r="1143" spans="1:7" x14ac:dyDescent="0.3">
      <c r="A1143" s="11" t="s">
        <v>8219</v>
      </c>
      <c r="B1143" s="11">
        <v>206</v>
      </c>
      <c r="C1143">
        <f t="shared" si="34"/>
        <v>133.97665191732702</v>
      </c>
      <c r="E1143" s="11" t="s">
        <v>8221</v>
      </c>
      <c r="F1143" s="11">
        <v>2</v>
      </c>
      <c r="G1143" s="11">
        <f t="shared" si="35"/>
        <v>246.79793925413307</v>
      </c>
    </row>
    <row r="1144" spans="1:7" x14ac:dyDescent="0.3">
      <c r="A1144" s="11" t="s">
        <v>8219</v>
      </c>
      <c r="B1144" s="11">
        <v>84</v>
      </c>
      <c r="C1144">
        <f t="shared" si="34"/>
        <v>12193.718528347532</v>
      </c>
      <c r="E1144" s="11" t="s">
        <v>8221</v>
      </c>
      <c r="F1144" s="11">
        <v>15</v>
      </c>
      <c r="G1144" s="11">
        <f t="shared" si="35"/>
        <v>7.3430372933487176</v>
      </c>
    </row>
    <row r="1145" spans="1:7" x14ac:dyDescent="0.3">
      <c r="A1145" s="11" t="s">
        <v>8219</v>
      </c>
      <c r="B1145" s="11">
        <v>210</v>
      </c>
      <c r="C1145">
        <f t="shared" si="34"/>
        <v>242.57527891961539</v>
      </c>
      <c r="E1145" s="11" t="s">
        <v>8221</v>
      </c>
      <c r="F1145" s="11">
        <v>1</v>
      </c>
      <c r="G1145" s="11">
        <f t="shared" si="35"/>
        <v>279.21754709727031</v>
      </c>
    </row>
    <row r="1146" spans="1:7" x14ac:dyDescent="0.3">
      <c r="A1146" s="11" t="s">
        <v>8219</v>
      </c>
      <c r="B1146" s="11">
        <v>181</v>
      </c>
      <c r="C1146">
        <f t="shared" si="34"/>
        <v>180.23523315302472</v>
      </c>
      <c r="E1146" s="11" t="s">
        <v>8221</v>
      </c>
      <c r="F1146" s="11">
        <v>2</v>
      </c>
      <c r="G1146" s="11">
        <f t="shared" si="35"/>
        <v>246.79793925413307</v>
      </c>
    </row>
    <row r="1147" spans="1:7" x14ac:dyDescent="0.3">
      <c r="A1147" s="11" t="s">
        <v>8219</v>
      </c>
      <c r="B1147" s="11">
        <v>60</v>
      </c>
      <c r="C1147">
        <f t="shared" si="34"/>
        <v>18070.1267663338</v>
      </c>
      <c r="E1147" s="11" t="s">
        <v>8221</v>
      </c>
      <c r="F1147" s="11">
        <v>7</v>
      </c>
      <c r="G1147" s="11">
        <f t="shared" si="35"/>
        <v>114.69990003844677</v>
      </c>
    </row>
    <row r="1148" spans="1:7" x14ac:dyDescent="0.3">
      <c r="A1148" s="11" t="s">
        <v>8219</v>
      </c>
      <c r="B1148" s="11">
        <v>445</v>
      </c>
      <c r="C1148">
        <f t="shared" si="34"/>
        <v>62787.744615304058</v>
      </c>
      <c r="E1148" s="11" t="s">
        <v>8221</v>
      </c>
      <c r="F1148" s="11">
        <v>16</v>
      </c>
      <c r="G1148" s="11">
        <f t="shared" si="35"/>
        <v>2.9234294502114606</v>
      </c>
    </row>
    <row r="1149" spans="1:7" x14ac:dyDescent="0.3">
      <c r="A1149" s="11" t="s">
        <v>8219</v>
      </c>
      <c r="B1149" s="11">
        <v>17</v>
      </c>
      <c r="C1149">
        <f t="shared" si="34"/>
        <v>31479.691526059203</v>
      </c>
      <c r="E1149" s="11" t="s">
        <v>8221</v>
      </c>
      <c r="F1149" s="11">
        <v>117</v>
      </c>
      <c r="G1149" s="11">
        <f t="shared" si="35"/>
        <v>9858.5430372933479</v>
      </c>
    </row>
    <row r="1150" spans="1:7" x14ac:dyDescent="0.3">
      <c r="A1150" s="11" t="s">
        <v>8219</v>
      </c>
      <c r="B1150" s="11">
        <v>194</v>
      </c>
      <c r="C1150">
        <f t="shared" si="34"/>
        <v>0.18077091046190341</v>
      </c>
      <c r="E1150" s="11" t="s">
        <v>8221</v>
      </c>
      <c r="F1150" s="11">
        <v>2</v>
      </c>
      <c r="G1150" s="11">
        <f t="shared" si="35"/>
        <v>246.79793925413307</v>
      </c>
    </row>
    <row r="1151" spans="1:7" x14ac:dyDescent="0.3">
      <c r="A1151" s="11" t="s">
        <v>8219</v>
      </c>
      <c r="B1151" s="11">
        <v>404</v>
      </c>
      <c r="C1151">
        <f t="shared" si="34"/>
        <v>43921.608688530599</v>
      </c>
      <c r="E1151" s="11" t="s">
        <v>8221</v>
      </c>
      <c r="F1151" s="11">
        <v>7</v>
      </c>
      <c r="G1151" s="11">
        <f t="shared" si="35"/>
        <v>114.69990003844677</v>
      </c>
    </row>
    <row r="1152" spans="1:7" x14ac:dyDescent="0.3">
      <c r="A1152" s="11" t="s">
        <v>8219</v>
      </c>
      <c r="B1152" s="11">
        <v>194</v>
      </c>
      <c r="C1152">
        <f t="shared" si="34"/>
        <v>0.18077091046190341</v>
      </c>
      <c r="E1152" s="11" t="s">
        <v>8221</v>
      </c>
      <c r="F1152" s="11">
        <v>3</v>
      </c>
      <c r="G1152" s="11">
        <f t="shared" si="35"/>
        <v>216.3783314109958</v>
      </c>
    </row>
    <row r="1153" spans="1:7" x14ac:dyDescent="0.3">
      <c r="A1153" s="11" t="s">
        <v>8219</v>
      </c>
      <c r="B1153" s="11">
        <v>902</v>
      </c>
      <c r="C1153">
        <f t="shared" si="34"/>
        <v>500662.13775031554</v>
      </c>
      <c r="E1153" s="11" t="s">
        <v>8221</v>
      </c>
      <c r="F1153" s="11">
        <v>20</v>
      </c>
      <c r="G1153" s="11">
        <f t="shared" si="35"/>
        <v>5.2449980776624328</v>
      </c>
    </row>
    <row r="1154" spans="1:7" x14ac:dyDescent="0.3">
      <c r="A1154" s="11" t="s">
        <v>8219</v>
      </c>
      <c r="B1154" s="11">
        <v>1670</v>
      </c>
      <c r="C1154">
        <f t="shared" si="34"/>
        <v>2177321.0741347545</v>
      </c>
      <c r="E1154" s="11" t="s">
        <v>8221</v>
      </c>
      <c r="F1154" s="11">
        <v>50</v>
      </c>
      <c r="G1154" s="11">
        <f t="shared" si="35"/>
        <v>1042.6567627835448</v>
      </c>
    </row>
    <row r="1155" spans="1:7" x14ac:dyDescent="0.3">
      <c r="A1155" s="11" t="s">
        <v>8219</v>
      </c>
      <c r="B1155" s="11">
        <v>1328</v>
      </c>
      <c r="C1155">
        <f t="shared" ref="C1155:C1218" si="36">(B1155-$J$4)^2</f>
        <v>1284991.891526059</v>
      </c>
      <c r="E1155" s="11" t="s">
        <v>8221</v>
      </c>
      <c r="F1155" s="11">
        <v>2</v>
      </c>
      <c r="G1155" s="11">
        <f t="shared" ref="G1155:G1218" si="37">(F1155-$K$4)^2</f>
        <v>246.79793925413307</v>
      </c>
    </row>
    <row r="1156" spans="1:7" x14ac:dyDescent="0.3">
      <c r="A1156" s="11" t="s">
        <v>8219</v>
      </c>
      <c r="B1156" s="11">
        <v>944</v>
      </c>
      <c r="C1156">
        <f t="shared" si="36"/>
        <v>561862.42333383963</v>
      </c>
      <c r="E1156" s="11" t="s">
        <v>8221</v>
      </c>
      <c r="F1156" s="11">
        <v>3</v>
      </c>
      <c r="G1156" s="11">
        <f t="shared" si="37"/>
        <v>216.3783314109958</v>
      </c>
    </row>
    <row r="1157" spans="1:7" x14ac:dyDescent="0.3">
      <c r="A1157" s="11" t="s">
        <v>8219</v>
      </c>
      <c r="B1157" s="11">
        <v>147</v>
      </c>
      <c r="C1157">
        <f t="shared" si="36"/>
        <v>2249.1469036335734</v>
      </c>
      <c r="E1157" s="11" t="s">
        <v>8221</v>
      </c>
      <c r="F1157" s="11">
        <v>27</v>
      </c>
      <c r="G1157" s="11">
        <f t="shared" si="37"/>
        <v>86.307743175701631</v>
      </c>
    </row>
    <row r="1158" spans="1:7" x14ac:dyDescent="0.3">
      <c r="A1158" s="11" t="s">
        <v>8219</v>
      </c>
      <c r="B1158" s="11">
        <v>99</v>
      </c>
      <c r="C1158">
        <f t="shared" si="36"/>
        <v>9105.9633796061134</v>
      </c>
      <c r="E1158" s="11" t="s">
        <v>8221</v>
      </c>
      <c r="F1158" s="11">
        <v>7</v>
      </c>
      <c r="G1158" s="11">
        <f t="shared" si="37"/>
        <v>114.69990003844677</v>
      </c>
    </row>
    <row r="1159" spans="1:7" x14ac:dyDescent="0.3">
      <c r="A1159" s="11" t="s">
        <v>8219</v>
      </c>
      <c r="B1159" s="11">
        <v>79</v>
      </c>
      <c r="C1159">
        <f t="shared" si="36"/>
        <v>13322.970244594671</v>
      </c>
      <c r="E1159" s="11" t="s">
        <v>8221</v>
      </c>
      <c r="F1159" s="11">
        <v>5</v>
      </c>
      <c r="G1159" s="11">
        <f t="shared" si="37"/>
        <v>161.53911572472128</v>
      </c>
    </row>
    <row r="1160" spans="1:7" x14ac:dyDescent="0.3">
      <c r="A1160" s="11" t="s">
        <v>8219</v>
      </c>
      <c r="B1160" s="11">
        <v>75</v>
      </c>
      <c r="C1160">
        <f t="shared" si="36"/>
        <v>14262.371617592384</v>
      </c>
      <c r="E1160" s="11" t="s">
        <v>8221</v>
      </c>
      <c r="F1160" s="11">
        <v>0</v>
      </c>
      <c r="G1160" s="11">
        <f t="shared" si="37"/>
        <v>313.63715494040758</v>
      </c>
    </row>
    <row r="1161" spans="1:7" x14ac:dyDescent="0.3">
      <c r="A1161" s="11" t="s">
        <v>8219</v>
      </c>
      <c r="B1161" s="11">
        <v>207</v>
      </c>
      <c r="C1161">
        <f t="shared" si="36"/>
        <v>158.12630866789911</v>
      </c>
      <c r="E1161" s="11" t="s">
        <v>8221</v>
      </c>
      <c r="F1161" s="11">
        <v>3</v>
      </c>
      <c r="G1161" s="11">
        <f t="shared" si="37"/>
        <v>216.3783314109958</v>
      </c>
    </row>
    <row r="1162" spans="1:7" x14ac:dyDescent="0.3">
      <c r="A1162" s="11" t="s">
        <v>8219</v>
      </c>
      <c r="B1162" s="11">
        <v>102</v>
      </c>
      <c r="C1162">
        <f t="shared" si="36"/>
        <v>8542.4123498578301</v>
      </c>
      <c r="E1162" s="11" t="s">
        <v>8221</v>
      </c>
      <c r="F1162" s="11">
        <v>6</v>
      </c>
      <c r="G1162" s="11">
        <f t="shared" si="37"/>
        <v>137.11950788158404</v>
      </c>
    </row>
    <row r="1163" spans="1:7" x14ac:dyDescent="0.3">
      <c r="A1163" s="11" t="s">
        <v>8219</v>
      </c>
      <c r="B1163" s="11">
        <v>32</v>
      </c>
      <c r="C1163">
        <f t="shared" si="36"/>
        <v>26381.936377317783</v>
      </c>
      <c r="E1163" s="11" t="s">
        <v>8221</v>
      </c>
      <c r="F1163" s="11">
        <v>9</v>
      </c>
      <c r="G1163" s="11">
        <f t="shared" si="37"/>
        <v>75.860684352172257</v>
      </c>
    </row>
    <row r="1164" spans="1:7" x14ac:dyDescent="0.3">
      <c r="A1164" s="11" t="s">
        <v>8219</v>
      </c>
      <c r="B1164" s="11">
        <v>480</v>
      </c>
      <c r="C1164">
        <f t="shared" si="36"/>
        <v>81552.982601574098</v>
      </c>
      <c r="E1164" s="11" t="s">
        <v>8221</v>
      </c>
      <c r="F1164" s="11">
        <v>3</v>
      </c>
      <c r="G1164" s="11">
        <f t="shared" si="37"/>
        <v>216.3783314109958</v>
      </c>
    </row>
    <row r="1165" spans="1:7" x14ac:dyDescent="0.3">
      <c r="A1165" s="11" t="s">
        <v>8219</v>
      </c>
      <c r="B1165" s="11">
        <v>11</v>
      </c>
      <c r="C1165">
        <f t="shared" si="36"/>
        <v>33644.793585555766</v>
      </c>
      <c r="E1165" s="11" t="s">
        <v>8221</v>
      </c>
      <c r="F1165" s="11">
        <v>2</v>
      </c>
      <c r="G1165" s="11">
        <f t="shared" si="37"/>
        <v>246.79793925413307</v>
      </c>
    </row>
    <row r="1166" spans="1:7" x14ac:dyDescent="0.3">
      <c r="A1166" s="11" t="s">
        <v>8219</v>
      </c>
      <c r="B1166" s="11">
        <v>12</v>
      </c>
      <c r="C1166">
        <f t="shared" si="36"/>
        <v>33278.943242306341</v>
      </c>
      <c r="E1166" s="11" t="s">
        <v>8221</v>
      </c>
      <c r="F1166" s="11">
        <v>3</v>
      </c>
      <c r="G1166" s="11">
        <f t="shared" si="37"/>
        <v>216.3783314109958</v>
      </c>
    </row>
    <row r="1167" spans="1:7" x14ac:dyDescent="0.3">
      <c r="A1167" s="11" t="s">
        <v>8219</v>
      </c>
      <c r="B1167" s="11">
        <v>48</v>
      </c>
      <c r="C1167">
        <f t="shared" si="36"/>
        <v>21440.330885326937</v>
      </c>
      <c r="E1167" s="11" t="s">
        <v>8221</v>
      </c>
      <c r="F1167" s="11">
        <v>45</v>
      </c>
      <c r="G1167" s="11">
        <f t="shared" si="37"/>
        <v>744.75480199923106</v>
      </c>
    </row>
    <row r="1168" spans="1:7" x14ac:dyDescent="0.3">
      <c r="A1168" s="11" t="s">
        <v>8219</v>
      </c>
      <c r="B1168" s="11">
        <v>59</v>
      </c>
      <c r="C1168">
        <f t="shared" si="36"/>
        <v>18339.977109583229</v>
      </c>
      <c r="E1168" s="11" t="s">
        <v>8221</v>
      </c>
      <c r="F1168" s="11">
        <v>9</v>
      </c>
      <c r="G1168" s="11">
        <f t="shared" si="37"/>
        <v>75.860684352172257</v>
      </c>
    </row>
    <row r="1169" spans="1:7" x14ac:dyDescent="0.3">
      <c r="A1169" s="11" t="s">
        <v>8219</v>
      </c>
      <c r="B1169" s="11">
        <v>79</v>
      </c>
      <c r="C1169">
        <f t="shared" si="36"/>
        <v>13322.970244594671</v>
      </c>
      <c r="E1169" s="11" t="s">
        <v>8221</v>
      </c>
      <c r="F1169" s="11">
        <v>9</v>
      </c>
      <c r="G1169" s="11">
        <f t="shared" si="37"/>
        <v>75.860684352172257</v>
      </c>
    </row>
    <row r="1170" spans="1:7" x14ac:dyDescent="0.3">
      <c r="A1170" s="11" t="s">
        <v>8219</v>
      </c>
      <c r="B1170" s="11">
        <v>14</v>
      </c>
      <c r="C1170">
        <f t="shared" si="36"/>
        <v>32553.242555807486</v>
      </c>
      <c r="E1170" s="11" t="s">
        <v>8221</v>
      </c>
      <c r="F1170" s="11">
        <v>21</v>
      </c>
      <c r="G1170" s="11">
        <f t="shared" si="37"/>
        <v>10.825390234525177</v>
      </c>
    </row>
    <row r="1171" spans="1:7" x14ac:dyDescent="0.3">
      <c r="A1171" s="11" t="s">
        <v>8219</v>
      </c>
      <c r="B1171" s="11">
        <v>106</v>
      </c>
      <c r="C1171">
        <f t="shared" si="36"/>
        <v>7819.0109768601178</v>
      </c>
      <c r="E1171" s="11" t="s">
        <v>8221</v>
      </c>
      <c r="F1171" s="11">
        <v>17</v>
      </c>
      <c r="G1171" s="11">
        <f t="shared" si="37"/>
        <v>0.50382160707420365</v>
      </c>
    </row>
    <row r="1172" spans="1:7" x14ac:dyDescent="0.3">
      <c r="A1172" s="11" t="s">
        <v>8219</v>
      </c>
      <c r="B1172" s="11">
        <v>25</v>
      </c>
      <c r="C1172">
        <f t="shared" si="36"/>
        <v>28704.888780063779</v>
      </c>
      <c r="E1172" s="11" t="s">
        <v>8221</v>
      </c>
      <c r="F1172" s="11">
        <v>1</v>
      </c>
      <c r="G1172" s="11">
        <f t="shared" si="37"/>
        <v>279.21754709727031</v>
      </c>
    </row>
    <row r="1173" spans="1:7" x14ac:dyDescent="0.3">
      <c r="A1173" s="11" t="s">
        <v>8219</v>
      </c>
      <c r="B1173" s="11">
        <v>25</v>
      </c>
      <c r="C1173">
        <f t="shared" si="36"/>
        <v>28704.888780063779</v>
      </c>
      <c r="E1173" s="11" t="s">
        <v>8221</v>
      </c>
      <c r="F1173" s="11">
        <v>1</v>
      </c>
      <c r="G1173" s="11">
        <f t="shared" si="37"/>
        <v>279.21754709727031</v>
      </c>
    </row>
    <row r="1174" spans="1:7" x14ac:dyDescent="0.3">
      <c r="A1174" s="11" t="s">
        <v>8219</v>
      </c>
      <c r="B1174" s="11">
        <v>29</v>
      </c>
      <c r="C1174">
        <f t="shared" si="36"/>
        <v>27365.487407066066</v>
      </c>
      <c r="E1174" s="11" t="s">
        <v>8221</v>
      </c>
      <c r="F1174" s="11">
        <v>14</v>
      </c>
      <c r="G1174" s="11">
        <f t="shared" si="37"/>
        <v>13.762645136485975</v>
      </c>
    </row>
    <row r="1175" spans="1:7" x14ac:dyDescent="0.3">
      <c r="A1175" s="11" t="s">
        <v>8219</v>
      </c>
      <c r="B1175" s="11">
        <v>43</v>
      </c>
      <c r="C1175">
        <f t="shared" si="36"/>
        <v>22929.582601574075</v>
      </c>
      <c r="E1175" s="11" t="s">
        <v>8221</v>
      </c>
      <c r="F1175" s="11">
        <v>42</v>
      </c>
      <c r="G1175" s="11">
        <f t="shared" si="37"/>
        <v>590.01362552864282</v>
      </c>
    </row>
    <row r="1176" spans="1:7" x14ac:dyDescent="0.3">
      <c r="A1176" s="11" t="s">
        <v>8219</v>
      </c>
      <c r="B1176" s="11">
        <v>46</v>
      </c>
      <c r="C1176">
        <f t="shared" si="36"/>
        <v>22030.031571825792</v>
      </c>
      <c r="E1176" s="11" t="s">
        <v>8221</v>
      </c>
      <c r="F1176" s="11">
        <v>27</v>
      </c>
      <c r="G1176" s="11">
        <f t="shared" si="37"/>
        <v>86.307743175701631</v>
      </c>
    </row>
    <row r="1177" spans="1:7" x14ac:dyDescent="0.3">
      <c r="A1177" s="11" t="s">
        <v>8219</v>
      </c>
      <c r="B1177" s="11">
        <v>27</v>
      </c>
      <c r="C1177">
        <f t="shared" si="36"/>
        <v>28031.188093564924</v>
      </c>
      <c r="E1177" s="11" t="s">
        <v>8221</v>
      </c>
      <c r="F1177" s="11">
        <v>5</v>
      </c>
      <c r="G1177" s="11">
        <f t="shared" si="37"/>
        <v>161.53911572472128</v>
      </c>
    </row>
    <row r="1178" spans="1:7" x14ac:dyDescent="0.3">
      <c r="A1178" s="11" t="s">
        <v>8219</v>
      </c>
      <c r="B1178" s="11">
        <v>112</v>
      </c>
      <c r="C1178">
        <f t="shared" si="36"/>
        <v>6793.9089173635502</v>
      </c>
      <c r="E1178" s="11" t="s">
        <v>8221</v>
      </c>
      <c r="F1178" s="11">
        <v>13</v>
      </c>
      <c r="G1178" s="11">
        <f t="shared" si="37"/>
        <v>22.182252979623232</v>
      </c>
    </row>
    <row r="1179" spans="1:7" x14ac:dyDescent="0.3">
      <c r="A1179" s="11" t="s">
        <v>8219</v>
      </c>
      <c r="B1179" s="11">
        <v>34</v>
      </c>
      <c r="C1179">
        <f t="shared" si="36"/>
        <v>25736.235690818929</v>
      </c>
      <c r="E1179" s="11" t="s">
        <v>8221</v>
      </c>
      <c r="F1179" s="11">
        <v>12</v>
      </c>
      <c r="G1179" s="11">
        <f t="shared" si="37"/>
        <v>32.601860822760486</v>
      </c>
    </row>
    <row r="1180" spans="1:7" x14ac:dyDescent="0.3">
      <c r="A1180" s="11" t="s">
        <v>8219</v>
      </c>
      <c r="B1180" s="11">
        <v>145</v>
      </c>
      <c r="C1180">
        <f t="shared" si="36"/>
        <v>2442.8475901324296</v>
      </c>
      <c r="E1180" s="11" t="s">
        <v>8221</v>
      </c>
      <c r="F1180" s="11">
        <v>90</v>
      </c>
      <c r="G1180" s="11">
        <f t="shared" si="37"/>
        <v>5225.8724490580535</v>
      </c>
    </row>
    <row r="1181" spans="1:7" x14ac:dyDescent="0.3">
      <c r="A1181" s="11" t="s">
        <v>8219</v>
      </c>
      <c r="B1181" s="11">
        <v>19</v>
      </c>
      <c r="C1181">
        <f t="shared" si="36"/>
        <v>30773.990839560345</v>
      </c>
      <c r="E1181" s="11" t="s">
        <v>8221</v>
      </c>
      <c r="F1181" s="11">
        <v>2</v>
      </c>
      <c r="G1181" s="11">
        <f t="shared" si="37"/>
        <v>246.79793925413307</v>
      </c>
    </row>
    <row r="1182" spans="1:7" x14ac:dyDescent="0.3">
      <c r="A1182" s="11" t="s">
        <v>8219</v>
      </c>
      <c r="B1182" s="11">
        <v>288</v>
      </c>
      <c r="C1182">
        <f t="shared" si="36"/>
        <v>8756.2485054642384</v>
      </c>
      <c r="E1182" s="11" t="s">
        <v>8221</v>
      </c>
      <c r="F1182" s="11">
        <v>5</v>
      </c>
      <c r="G1182" s="11">
        <f t="shared" si="37"/>
        <v>161.53911572472128</v>
      </c>
    </row>
    <row r="1183" spans="1:7" x14ac:dyDescent="0.3">
      <c r="A1183" s="11" t="s">
        <v>8219</v>
      </c>
      <c r="B1183" s="11">
        <v>14</v>
      </c>
      <c r="C1183">
        <f t="shared" si="36"/>
        <v>32553.242555807486</v>
      </c>
      <c r="E1183" s="11" t="s">
        <v>8221</v>
      </c>
      <c r="F1183" s="11">
        <v>31</v>
      </c>
      <c r="G1183" s="11">
        <f t="shared" si="37"/>
        <v>176.6293118031526</v>
      </c>
    </row>
    <row r="1184" spans="1:7" x14ac:dyDescent="0.3">
      <c r="A1184" s="11" t="s">
        <v>8219</v>
      </c>
      <c r="B1184" s="11">
        <v>7</v>
      </c>
      <c r="C1184">
        <f t="shared" si="36"/>
        <v>35128.194958553482</v>
      </c>
      <c r="E1184" s="11" t="s">
        <v>8221</v>
      </c>
      <c r="F1184" s="11">
        <v>4</v>
      </c>
      <c r="G1184" s="11">
        <f t="shared" si="37"/>
        <v>187.95872356785856</v>
      </c>
    </row>
    <row r="1185" spans="1:7" x14ac:dyDescent="0.3">
      <c r="A1185" s="11" t="s">
        <v>8219</v>
      </c>
      <c r="B1185" s="11">
        <v>211</v>
      </c>
      <c r="C1185">
        <f t="shared" si="36"/>
        <v>274.72493567018745</v>
      </c>
      <c r="E1185" s="11" t="s">
        <v>8221</v>
      </c>
      <c r="F1185" s="11">
        <v>29</v>
      </c>
      <c r="G1185" s="11">
        <f t="shared" si="37"/>
        <v>127.46852748942712</v>
      </c>
    </row>
    <row r="1186" spans="1:7" x14ac:dyDescent="0.3">
      <c r="A1186" s="11" t="s">
        <v>8219</v>
      </c>
      <c r="B1186" s="11">
        <v>85</v>
      </c>
      <c r="C1186">
        <f t="shared" si="36"/>
        <v>11973.868185098105</v>
      </c>
      <c r="E1186" s="11" t="s">
        <v>8221</v>
      </c>
      <c r="F1186" s="11">
        <v>2</v>
      </c>
      <c r="G1186" s="11">
        <f t="shared" si="37"/>
        <v>246.79793925413307</v>
      </c>
    </row>
    <row r="1187" spans="1:7" x14ac:dyDescent="0.3">
      <c r="A1187" s="11" t="s">
        <v>8219</v>
      </c>
      <c r="B1187" s="11">
        <v>103</v>
      </c>
      <c r="C1187">
        <f t="shared" si="36"/>
        <v>8358.5620066084011</v>
      </c>
      <c r="E1187" s="11" t="s">
        <v>8221</v>
      </c>
      <c r="F1187" s="11">
        <v>114</v>
      </c>
      <c r="G1187" s="11">
        <f t="shared" si="37"/>
        <v>9271.8018608227594</v>
      </c>
    </row>
    <row r="1188" spans="1:7" x14ac:dyDescent="0.3">
      <c r="A1188" s="11" t="s">
        <v>8219</v>
      </c>
      <c r="B1188" s="11">
        <v>113</v>
      </c>
      <c r="C1188">
        <f t="shared" si="36"/>
        <v>6630.0585741141222</v>
      </c>
      <c r="E1188" s="11" t="s">
        <v>8221</v>
      </c>
      <c r="F1188" s="11">
        <v>1</v>
      </c>
      <c r="G1188" s="11">
        <f t="shared" si="37"/>
        <v>279.21754709727031</v>
      </c>
    </row>
    <row r="1189" spans="1:7" x14ac:dyDescent="0.3">
      <c r="A1189" s="11" t="s">
        <v>8219</v>
      </c>
      <c r="B1189" s="11">
        <v>167</v>
      </c>
      <c r="C1189">
        <f t="shared" si="36"/>
        <v>752.14003864501547</v>
      </c>
      <c r="E1189" s="11" t="s">
        <v>8221</v>
      </c>
      <c r="F1189" s="11">
        <v>76</v>
      </c>
      <c r="G1189" s="11">
        <f t="shared" si="37"/>
        <v>3397.7469588619761</v>
      </c>
    </row>
    <row r="1190" spans="1:7" x14ac:dyDescent="0.3">
      <c r="A1190" s="11" t="s">
        <v>8219</v>
      </c>
      <c r="B1190" s="11">
        <v>73</v>
      </c>
      <c r="C1190">
        <f t="shared" si="36"/>
        <v>14744.072304091238</v>
      </c>
      <c r="E1190" s="11" t="s">
        <v>8221</v>
      </c>
      <c r="F1190" s="11">
        <v>9</v>
      </c>
      <c r="G1190" s="11">
        <f t="shared" si="37"/>
        <v>75.860684352172257</v>
      </c>
    </row>
    <row r="1191" spans="1:7" x14ac:dyDescent="0.3">
      <c r="A1191" s="11" t="s">
        <v>8219</v>
      </c>
      <c r="B1191" s="11">
        <v>75</v>
      </c>
      <c r="C1191">
        <f t="shared" si="36"/>
        <v>14262.371617592384</v>
      </c>
      <c r="E1191" s="11" t="s">
        <v>8221</v>
      </c>
      <c r="F1191" s="11">
        <v>37</v>
      </c>
      <c r="G1191" s="11">
        <f t="shared" si="37"/>
        <v>372.11166474432906</v>
      </c>
    </row>
    <row r="1192" spans="1:7" x14ac:dyDescent="0.3">
      <c r="A1192" s="11" t="s">
        <v>8219</v>
      </c>
      <c r="B1192" s="11">
        <v>614</v>
      </c>
      <c r="C1192">
        <f t="shared" si="36"/>
        <v>176043.03660615077</v>
      </c>
      <c r="E1192" s="11" t="s">
        <v>8221</v>
      </c>
      <c r="F1192" s="11">
        <v>0</v>
      </c>
      <c r="G1192" s="11">
        <f t="shared" si="37"/>
        <v>313.63715494040758</v>
      </c>
    </row>
    <row r="1193" spans="1:7" x14ac:dyDescent="0.3">
      <c r="A1193" s="11" t="s">
        <v>8219</v>
      </c>
      <c r="B1193" s="11">
        <v>107</v>
      </c>
      <c r="C1193">
        <f t="shared" si="36"/>
        <v>7643.1606336106897</v>
      </c>
      <c r="E1193" s="11" t="s">
        <v>8221</v>
      </c>
      <c r="F1193" s="11">
        <v>1</v>
      </c>
      <c r="G1193" s="11">
        <f t="shared" si="37"/>
        <v>279.21754709727031</v>
      </c>
    </row>
    <row r="1194" spans="1:7" x14ac:dyDescent="0.3">
      <c r="A1194" s="11" t="s">
        <v>8219</v>
      </c>
      <c r="B1194" s="11">
        <v>1224</v>
      </c>
      <c r="C1194">
        <f t="shared" si="36"/>
        <v>1060024.3272239994</v>
      </c>
      <c r="E1194" s="11" t="s">
        <v>8221</v>
      </c>
      <c r="F1194" s="11">
        <v>10</v>
      </c>
      <c r="G1194" s="11">
        <f t="shared" si="37"/>
        <v>59.441076509035</v>
      </c>
    </row>
    <row r="1195" spans="1:7" x14ac:dyDescent="0.3">
      <c r="A1195" s="11" t="s">
        <v>8219</v>
      </c>
      <c r="B1195" s="11">
        <v>104</v>
      </c>
      <c r="C1195">
        <f t="shared" si="36"/>
        <v>8176.711663358974</v>
      </c>
      <c r="E1195" s="11" t="s">
        <v>8221</v>
      </c>
      <c r="F1195" s="11">
        <v>1</v>
      </c>
      <c r="G1195" s="11">
        <f t="shared" si="37"/>
        <v>279.21754709727031</v>
      </c>
    </row>
    <row r="1196" spans="1:7" x14ac:dyDescent="0.3">
      <c r="A1196" s="11" t="s">
        <v>8219</v>
      </c>
      <c r="B1196" s="11">
        <v>79</v>
      </c>
      <c r="C1196">
        <f t="shared" si="36"/>
        <v>13322.970244594671</v>
      </c>
      <c r="E1196" s="11" t="s">
        <v>8221</v>
      </c>
      <c r="F1196" s="11">
        <v>2</v>
      </c>
      <c r="G1196" s="11">
        <f t="shared" si="37"/>
        <v>246.79793925413307</v>
      </c>
    </row>
    <row r="1197" spans="1:7" x14ac:dyDescent="0.3">
      <c r="A1197" s="11" t="s">
        <v>8219</v>
      </c>
      <c r="B1197" s="11">
        <v>157</v>
      </c>
      <c r="C1197">
        <f t="shared" si="36"/>
        <v>1400.6434711392944</v>
      </c>
      <c r="E1197" s="11" t="s">
        <v>8221</v>
      </c>
      <c r="F1197" s="11">
        <v>1</v>
      </c>
      <c r="G1197" s="11">
        <f t="shared" si="37"/>
        <v>279.21754709727031</v>
      </c>
    </row>
    <row r="1198" spans="1:7" x14ac:dyDescent="0.3">
      <c r="A1198" s="11" t="s">
        <v>8219</v>
      </c>
      <c r="B1198" s="11">
        <v>50</v>
      </c>
      <c r="C1198">
        <f t="shared" si="36"/>
        <v>20858.630198828079</v>
      </c>
      <c r="E1198" s="11" t="s">
        <v>8221</v>
      </c>
      <c r="F1198" s="11">
        <v>10</v>
      </c>
      <c r="G1198" s="11">
        <f t="shared" si="37"/>
        <v>59.441076509035</v>
      </c>
    </row>
    <row r="1199" spans="1:7" x14ac:dyDescent="0.3">
      <c r="A1199" s="11" t="s">
        <v>8219</v>
      </c>
      <c r="B1199" s="11">
        <v>64</v>
      </c>
      <c r="C1199">
        <f t="shared" si="36"/>
        <v>17010.725393336092</v>
      </c>
      <c r="E1199" s="11" t="s">
        <v>8221</v>
      </c>
      <c r="F1199" s="11">
        <v>9</v>
      </c>
      <c r="G1199" s="11">
        <f t="shared" si="37"/>
        <v>75.860684352172257</v>
      </c>
    </row>
    <row r="1200" spans="1:7" x14ac:dyDescent="0.3">
      <c r="A1200" s="11" t="s">
        <v>8219</v>
      </c>
      <c r="B1200" s="11">
        <v>200</v>
      </c>
      <c r="C1200">
        <f t="shared" si="36"/>
        <v>31.078711413894453</v>
      </c>
      <c r="E1200" s="11" t="s">
        <v>8221</v>
      </c>
      <c r="F1200" s="11">
        <v>19</v>
      </c>
      <c r="G1200" s="11">
        <f t="shared" si="37"/>
        <v>1.6646059207996897</v>
      </c>
    </row>
    <row r="1201" spans="1:7" x14ac:dyDescent="0.3">
      <c r="A1201" s="11" t="s">
        <v>8219</v>
      </c>
      <c r="B1201" s="11">
        <v>22</v>
      </c>
      <c r="C1201">
        <f t="shared" si="36"/>
        <v>29730.439809812062</v>
      </c>
      <c r="E1201" s="11" t="s">
        <v>8221</v>
      </c>
      <c r="F1201" s="11">
        <v>0</v>
      </c>
      <c r="G1201" s="11">
        <f t="shared" si="37"/>
        <v>313.63715494040758</v>
      </c>
    </row>
    <row r="1202" spans="1:7" x14ac:dyDescent="0.3">
      <c r="A1202" s="11" t="s">
        <v>8219</v>
      </c>
      <c r="B1202" s="11">
        <v>163</v>
      </c>
      <c r="C1202">
        <f t="shared" si="36"/>
        <v>987.5414116427271</v>
      </c>
      <c r="E1202" s="11" t="s">
        <v>8221</v>
      </c>
      <c r="F1202" s="11">
        <v>4</v>
      </c>
      <c r="G1202" s="11">
        <f t="shared" si="37"/>
        <v>187.95872356785856</v>
      </c>
    </row>
    <row r="1203" spans="1:7" x14ac:dyDescent="0.3">
      <c r="A1203" s="11" t="s">
        <v>8219</v>
      </c>
      <c r="B1203" s="11">
        <v>77</v>
      </c>
      <c r="C1203">
        <f t="shared" si="36"/>
        <v>13788.670931093528</v>
      </c>
      <c r="E1203" s="11" t="s">
        <v>8221</v>
      </c>
      <c r="F1203" s="11">
        <v>8</v>
      </c>
      <c r="G1203" s="11">
        <f t="shared" si="37"/>
        <v>94.280292195309514</v>
      </c>
    </row>
    <row r="1204" spans="1:7" x14ac:dyDescent="0.3">
      <c r="A1204" s="11" t="s">
        <v>8219</v>
      </c>
      <c r="B1204" s="11">
        <v>89</v>
      </c>
      <c r="C1204">
        <f t="shared" si="36"/>
        <v>11114.466812100392</v>
      </c>
      <c r="E1204" s="11" t="s">
        <v>8221</v>
      </c>
      <c r="F1204" s="11">
        <v>24</v>
      </c>
      <c r="G1204" s="11">
        <f t="shared" si="37"/>
        <v>39.566566705113402</v>
      </c>
    </row>
    <row r="1205" spans="1:7" x14ac:dyDescent="0.3">
      <c r="A1205" s="11" t="s">
        <v>8219</v>
      </c>
      <c r="B1205" s="11">
        <v>3355</v>
      </c>
      <c r="C1205">
        <f t="shared" si="36"/>
        <v>9989233.2457594685</v>
      </c>
      <c r="E1205" s="11" t="s">
        <v>8221</v>
      </c>
      <c r="F1205" s="11">
        <v>0</v>
      </c>
      <c r="G1205" s="11">
        <f t="shared" si="37"/>
        <v>313.63715494040758</v>
      </c>
    </row>
    <row r="1206" spans="1:7" x14ac:dyDescent="0.3">
      <c r="A1206" s="11" t="s">
        <v>8219</v>
      </c>
      <c r="B1206" s="11">
        <v>537</v>
      </c>
      <c r="C1206">
        <f t="shared" si="36"/>
        <v>117357.51303635672</v>
      </c>
      <c r="E1206" s="11" t="s">
        <v>8221</v>
      </c>
      <c r="F1206" s="11">
        <v>39</v>
      </c>
      <c r="G1206" s="11">
        <f t="shared" si="37"/>
        <v>453.27244905805458</v>
      </c>
    </row>
    <row r="1207" spans="1:7" x14ac:dyDescent="0.3">
      <c r="A1207" s="11" t="s">
        <v>8219</v>
      </c>
      <c r="B1207" s="11">
        <v>125</v>
      </c>
      <c r="C1207">
        <f t="shared" si="36"/>
        <v>4819.854455120988</v>
      </c>
      <c r="E1207" s="11" t="s">
        <v>8221</v>
      </c>
      <c r="F1207" s="11">
        <v>6</v>
      </c>
      <c r="G1207" s="11">
        <f t="shared" si="37"/>
        <v>137.11950788158404</v>
      </c>
    </row>
    <row r="1208" spans="1:7" x14ac:dyDescent="0.3">
      <c r="A1208" s="11" t="s">
        <v>8219</v>
      </c>
      <c r="B1208" s="11">
        <v>163</v>
      </c>
      <c r="C1208">
        <f t="shared" si="36"/>
        <v>987.5414116427271</v>
      </c>
      <c r="E1208" s="11" t="s">
        <v>8221</v>
      </c>
      <c r="F1208" s="11">
        <v>4</v>
      </c>
      <c r="G1208" s="11">
        <f t="shared" si="37"/>
        <v>187.95872356785856</v>
      </c>
    </row>
    <row r="1209" spans="1:7" x14ac:dyDescent="0.3">
      <c r="A1209" s="11" t="s">
        <v>8219</v>
      </c>
      <c r="B1209" s="11">
        <v>283</v>
      </c>
      <c r="C1209">
        <f t="shared" si="36"/>
        <v>7845.5002217113779</v>
      </c>
      <c r="E1209" s="11" t="s">
        <v>8221</v>
      </c>
      <c r="F1209" s="11">
        <v>3</v>
      </c>
      <c r="G1209" s="11">
        <f t="shared" si="37"/>
        <v>216.3783314109958</v>
      </c>
    </row>
    <row r="1210" spans="1:7" x14ac:dyDescent="0.3">
      <c r="A1210" s="11" t="s">
        <v>8219</v>
      </c>
      <c r="B1210" s="11">
        <v>352</v>
      </c>
      <c r="C1210">
        <f t="shared" si="36"/>
        <v>24829.826537500852</v>
      </c>
      <c r="E1210" s="11" t="s">
        <v>8221</v>
      </c>
      <c r="F1210" s="11">
        <v>53</v>
      </c>
      <c r="G1210" s="11">
        <f t="shared" si="37"/>
        <v>1245.397939254133</v>
      </c>
    </row>
    <row r="1211" spans="1:7" x14ac:dyDescent="0.3">
      <c r="A1211" s="11" t="s">
        <v>8219</v>
      </c>
      <c r="B1211" s="11">
        <v>94</v>
      </c>
      <c r="C1211">
        <f t="shared" si="36"/>
        <v>10085.215095853253</v>
      </c>
      <c r="E1211" s="11" t="s">
        <v>8221</v>
      </c>
      <c r="F1211" s="11">
        <v>1</v>
      </c>
      <c r="G1211" s="11">
        <f t="shared" si="37"/>
        <v>279.21754709727031</v>
      </c>
    </row>
    <row r="1212" spans="1:7" x14ac:dyDescent="0.3">
      <c r="A1212" s="11" t="s">
        <v>8219</v>
      </c>
      <c r="B1212" s="11">
        <v>67</v>
      </c>
      <c r="C1212">
        <f t="shared" si="36"/>
        <v>16237.174363587807</v>
      </c>
      <c r="E1212" s="11" t="s">
        <v>8221</v>
      </c>
      <c r="F1212" s="11">
        <v>2</v>
      </c>
      <c r="G1212" s="11">
        <f t="shared" si="37"/>
        <v>246.79793925413307</v>
      </c>
    </row>
    <row r="1213" spans="1:7" x14ac:dyDescent="0.3">
      <c r="A1213" s="11" t="s">
        <v>8219</v>
      </c>
      <c r="B1213" s="11">
        <v>221</v>
      </c>
      <c r="C1213">
        <f t="shared" si="36"/>
        <v>706.22150317590842</v>
      </c>
      <c r="E1213" s="11" t="s">
        <v>8221</v>
      </c>
      <c r="F1213" s="11">
        <v>25</v>
      </c>
      <c r="G1213" s="11">
        <f t="shared" si="37"/>
        <v>53.146958861976145</v>
      </c>
    </row>
    <row r="1214" spans="1:7" x14ac:dyDescent="0.3">
      <c r="A1214" s="11" t="s">
        <v>8219</v>
      </c>
      <c r="B1214" s="11">
        <v>2165</v>
      </c>
      <c r="C1214">
        <f t="shared" si="36"/>
        <v>3883165.1542262877</v>
      </c>
      <c r="E1214" s="11" t="s">
        <v>8221</v>
      </c>
      <c r="F1214" s="11">
        <v>6</v>
      </c>
      <c r="G1214" s="11">
        <f t="shared" si="37"/>
        <v>137.11950788158404</v>
      </c>
    </row>
    <row r="1215" spans="1:7" x14ac:dyDescent="0.3">
      <c r="A1215" s="11" t="s">
        <v>8219</v>
      </c>
      <c r="B1215" s="11">
        <v>179</v>
      </c>
      <c r="C1215">
        <f t="shared" si="36"/>
        <v>237.93591965188054</v>
      </c>
      <c r="E1215" s="11" t="s">
        <v>8221</v>
      </c>
      <c r="F1215" s="11">
        <v>0</v>
      </c>
      <c r="G1215" s="11">
        <f t="shared" si="37"/>
        <v>313.63715494040758</v>
      </c>
    </row>
    <row r="1216" spans="1:7" x14ac:dyDescent="0.3">
      <c r="A1216" s="11" t="s">
        <v>8219</v>
      </c>
      <c r="B1216" s="11">
        <v>123</v>
      </c>
      <c r="C1216">
        <f t="shared" si="36"/>
        <v>5101.5551416198432</v>
      </c>
      <c r="E1216" s="11" t="s">
        <v>8221</v>
      </c>
      <c r="F1216" s="11">
        <v>12</v>
      </c>
      <c r="G1216" s="11">
        <f t="shared" si="37"/>
        <v>32.601860822760486</v>
      </c>
    </row>
    <row r="1217" spans="1:7" x14ac:dyDescent="0.3">
      <c r="A1217" s="11" t="s">
        <v>8219</v>
      </c>
      <c r="B1217" s="11">
        <v>1104</v>
      </c>
      <c r="C1217">
        <f t="shared" si="36"/>
        <v>827326.36841393111</v>
      </c>
      <c r="E1217" s="11" t="s">
        <v>8221</v>
      </c>
      <c r="F1217" s="11">
        <v>0</v>
      </c>
      <c r="G1217" s="11">
        <f t="shared" si="37"/>
        <v>313.63715494040758</v>
      </c>
    </row>
    <row r="1218" spans="1:7" x14ac:dyDescent="0.3">
      <c r="A1218" s="11" t="s">
        <v>8219</v>
      </c>
      <c r="B1218" s="11">
        <v>403</v>
      </c>
      <c r="C1218">
        <f t="shared" si="36"/>
        <v>43503.459031780032</v>
      </c>
      <c r="E1218" s="11" t="s">
        <v>8221</v>
      </c>
      <c r="F1218" s="11">
        <v>36</v>
      </c>
      <c r="G1218" s="11">
        <f t="shared" si="37"/>
        <v>334.53127258746633</v>
      </c>
    </row>
    <row r="1219" spans="1:7" x14ac:dyDescent="0.3">
      <c r="A1219" s="11" t="s">
        <v>8219</v>
      </c>
      <c r="B1219" s="11">
        <v>109</v>
      </c>
      <c r="C1219">
        <f t="shared" ref="C1219:C1282" si="38">(B1219-$J$4)^2</f>
        <v>7297.4599471118345</v>
      </c>
      <c r="E1219" s="11" t="s">
        <v>8221</v>
      </c>
      <c r="F1219" s="11">
        <v>0</v>
      </c>
      <c r="G1219" s="11">
        <f t="shared" ref="G1219:G1282" si="39">(F1219-$K$4)^2</f>
        <v>313.63715494040758</v>
      </c>
    </row>
    <row r="1220" spans="1:7" x14ac:dyDescent="0.3">
      <c r="A1220" s="11" t="s">
        <v>8219</v>
      </c>
      <c r="B1220" s="11">
        <v>372</v>
      </c>
      <c r="C1220">
        <f t="shared" si="38"/>
        <v>31532.819672512294</v>
      </c>
      <c r="E1220" s="11" t="s">
        <v>8221</v>
      </c>
      <c r="F1220" s="11">
        <v>2</v>
      </c>
      <c r="G1220" s="11">
        <f t="shared" si="39"/>
        <v>246.79793925413307</v>
      </c>
    </row>
    <row r="1221" spans="1:7" x14ac:dyDescent="0.3">
      <c r="A1221" s="11" t="s">
        <v>8219</v>
      </c>
      <c r="B1221" s="11">
        <v>311</v>
      </c>
      <c r="C1221">
        <f t="shared" si="38"/>
        <v>13589.690610727397</v>
      </c>
      <c r="E1221" s="11" t="s">
        <v>8221</v>
      </c>
      <c r="F1221" s="11">
        <v>1</v>
      </c>
      <c r="G1221" s="11">
        <f t="shared" si="39"/>
        <v>279.21754709727031</v>
      </c>
    </row>
    <row r="1222" spans="1:7" x14ac:dyDescent="0.3">
      <c r="A1222" s="11" t="s">
        <v>8219</v>
      </c>
      <c r="B1222" s="11">
        <v>61</v>
      </c>
      <c r="C1222">
        <f t="shared" si="38"/>
        <v>17802.276423084375</v>
      </c>
      <c r="E1222" s="11" t="s">
        <v>8221</v>
      </c>
      <c r="F1222" s="11">
        <v>59</v>
      </c>
      <c r="G1222" s="11">
        <f t="shared" si="39"/>
        <v>1704.8802921953095</v>
      </c>
    </row>
    <row r="1223" spans="1:7" x14ac:dyDescent="0.3">
      <c r="A1223" s="11" t="s">
        <v>8219</v>
      </c>
      <c r="B1223" s="11">
        <v>115</v>
      </c>
      <c r="C1223">
        <f t="shared" si="38"/>
        <v>6308.3578876152669</v>
      </c>
      <c r="E1223" s="11" t="s">
        <v>8221</v>
      </c>
      <c r="F1223" s="11">
        <v>1</v>
      </c>
      <c r="G1223" s="11">
        <f t="shared" si="39"/>
        <v>279.21754709727031</v>
      </c>
    </row>
    <row r="1224" spans="1:7" x14ac:dyDescent="0.3">
      <c r="A1224" s="11" t="s">
        <v>8219</v>
      </c>
      <c r="B1224" s="11">
        <v>111</v>
      </c>
      <c r="C1224">
        <f t="shared" si="38"/>
        <v>6959.7592606129783</v>
      </c>
      <c r="E1224" s="11" t="s">
        <v>8221</v>
      </c>
      <c r="F1224" s="11">
        <v>31</v>
      </c>
      <c r="G1224" s="11">
        <f t="shared" si="39"/>
        <v>176.6293118031526</v>
      </c>
    </row>
    <row r="1225" spans="1:7" x14ac:dyDescent="0.3">
      <c r="A1225" s="11" t="s">
        <v>8219</v>
      </c>
      <c r="B1225" s="11">
        <v>337</v>
      </c>
      <c r="C1225">
        <f t="shared" si="38"/>
        <v>20327.581686242273</v>
      </c>
      <c r="E1225" s="11" t="s">
        <v>8221</v>
      </c>
      <c r="F1225" s="11">
        <v>18</v>
      </c>
      <c r="G1225" s="11">
        <f t="shared" si="39"/>
        <v>8.4213763936946726E-2</v>
      </c>
    </row>
    <row r="1226" spans="1:7" x14ac:dyDescent="0.3">
      <c r="A1226" s="11" t="s">
        <v>8219</v>
      </c>
      <c r="B1226" s="11">
        <v>9</v>
      </c>
      <c r="C1226">
        <f t="shared" si="38"/>
        <v>34382.494272054624</v>
      </c>
      <c r="E1226" s="11" t="s">
        <v>8221</v>
      </c>
      <c r="F1226" s="11">
        <v>10</v>
      </c>
      <c r="G1226" s="11">
        <f t="shared" si="39"/>
        <v>59.441076509035</v>
      </c>
    </row>
    <row r="1227" spans="1:7" x14ac:dyDescent="0.3">
      <c r="A1227" s="11" t="s">
        <v>8219</v>
      </c>
      <c r="B1227" s="11">
        <v>120</v>
      </c>
      <c r="C1227">
        <f t="shared" si="38"/>
        <v>5539.1061713681274</v>
      </c>
      <c r="E1227" s="11" t="s">
        <v>8221</v>
      </c>
      <c r="F1227" s="11">
        <v>0</v>
      </c>
      <c r="G1227" s="11">
        <f t="shared" si="39"/>
        <v>313.63715494040758</v>
      </c>
    </row>
    <row r="1228" spans="1:7" x14ac:dyDescent="0.3">
      <c r="A1228" s="11" t="s">
        <v>8219</v>
      </c>
      <c r="B1228" s="11">
        <v>102</v>
      </c>
      <c r="C1228">
        <f t="shared" si="38"/>
        <v>8542.4123498578301</v>
      </c>
      <c r="E1228" s="11" t="s">
        <v>8221</v>
      </c>
      <c r="F1228" s="11">
        <v>14</v>
      </c>
      <c r="G1228" s="11">
        <f t="shared" si="39"/>
        <v>13.762645136485975</v>
      </c>
    </row>
    <row r="1229" spans="1:7" x14ac:dyDescent="0.3">
      <c r="A1229" s="11" t="s">
        <v>8219</v>
      </c>
      <c r="B1229" s="11">
        <v>186</v>
      </c>
      <c r="C1229">
        <f t="shared" si="38"/>
        <v>70.983516905885168</v>
      </c>
      <c r="E1229" s="11" t="s">
        <v>8221</v>
      </c>
      <c r="F1229" s="11">
        <v>2</v>
      </c>
      <c r="G1229" s="11">
        <f t="shared" si="39"/>
        <v>246.79793925413307</v>
      </c>
    </row>
    <row r="1230" spans="1:7" x14ac:dyDescent="0.3">
      <c r="A1230" s="11" t="s">
        <v>8219</v>
      </c>
      <c r="B1230" s="11">
        <v>15</v>
      </c>
      <c r="C1230">
        <f t="shared" si="38"/>
        <v>32193.392212558058</v>
      </c>
      <c r="E1230" s="11" t="s">
        <v>8221</v>
      </c>
      <c r="F1230" s="11">
        <v>1</v>
      </c>
      <c r="G1230" s="11">
        <f t="shared" si="39"/>
        <v>279.21754709727031</v>
      </c>
    </row>
    <row r="1231" spans="1:7" x14ac:dyDescent="0.3">
      <c r="A1231" s="11" t="s">
        <v>8219</v>
      </c>
      <c r="B1231" s="11">
        <v>67</v>
      </c>
      <c r="C1231">
        <f t="shared" si="38"/>
        <v>16237.174363587807</v>
      </c>
      <c r="E1231" s="11" t="s">
        <v>8221</v>
      </c>
      <c r="F1231" s="11">
        <v>3</v>
      </c>
      <c r="G1231" s="11">
        <f t="shared" si="39"/>
        <v>216.3783314109958</v>
      </c>
    </row>
    <row r="1232" spans="1:7" x14ac:dyDescent="0.3">
      <c r="A1232" s="11" t="s">
        <v>8219</v>
      </c>
      <c r="B1232" s="11">
        <v>130</v>
      </c>
      <c r="C1232">
        <f t="shared" si="38"/>
        <v>4150.6027388738485</v>
      </c>
      <c r="E1232" s="11" t="s">
        <v>8221</v>
      </c>
      <c r="F1232" s="11">
        <v>0</v>
      </c>
      <c r="G1232" s="11">
        <f t="shared" si="39"/>
        <v>313.63715494040758</v>
      </c>
    </row>
    <row r="1233" spans="1:7" x14ac:dyDescent="0.3">
      <c r="A1233" s="11" t="s">
        <v>8219</v>
      </c>
      <c r="B1233" s="11">
        <v>16</v>
      </c>
      <c r="C1233">
        <f t="shared" si="38"/>
        <v>31835.541869308629</v>
      </c>
      <c r="E1233" s="11" t="s">
        <v>8221</v>
      </c>
      <c r="F1233" s="11">
        <v>2</v>
      </c>
      <c r="G1233" s="11">
        <f t="shared" si="39"/>
        <v>246.79793925413307</v>
      </c>
    </row>
    <row r="1234" spans="1:7" x14ac:dyDescent="0.3">
      <c r="A1234" s="11" t="s">
        <v>8219</v>
      </c>
      <c r="B1234" s="11">
        <v>67</v>
      </c>
      <c r="C1234">
        <f t="shared" si="38"/>
        <v>16237.174363587807</v>
      </c>
      <c r="E1234" s="11" t="s">
        <v>8221</v>
      </c>
      <c r="F1234" s="11">
        <v>0</v>
      </c>
      <c r="G1234" s="11">
        <f t="shared" si="39"/>
        <v>313.63715494040758</v>
      </c>
    </row>
    <row r="1235" spans="1:7" x14ac:dyDescent="0.3">
      <c r="A1235" s="11" t="s">
        <v>8219</v>
      </c>
      <c r="B1235" s="11">
        <v>124</v>
      </c>
      <c r="C1235">
        <f t="shared" si="38"/>
        <v>4959.7047983704151</v>
      </c>
      <c r="E1235" s="11" t="s">
        <v>8221</v>
      </c>
      <c r="F1235" s="11">
        <v>12</v>
      </c>
      <c r="G1235" s="11">
        <f t="shared" si="39"/>
        <v>32.601860822760486</v>
      </c>
    </row>
    <row r="1236" spans="1:7" x14ac:dyDescent="0.3">
      <c r="A1236" s="11" t="s">
        <v>8219</v>
      </c>
      <c r="B1236" s="11">
        <v>80</v>
      </c>
      <c r="C1236">
        <f t="shared" si="38"/>
        <v>13093.119901345244</v>
      </c>
      <c r="E1236" s="11" t="s">
        <v>8221</v>
      </c>
      <c r="F1236" s="11">
        <v>1</v>
      </c>
      <c r="G1236" s="11">
        <f t="shared" si="39"/>
        <v>279.21754709727031</v>
      </c>
    </row>
    <row r="1237" spans="1:7" x14ac:dyDescent="0.3">
      <c r="A1237" s="11" t="s">
        <v>8219</v>
      </c>
      <c r="B1237" s="11">
        <v>282</v>
      </c>
      <c r="C1237">
        <f t="shared" si="38"/>
        <v>7669.350564960806</v>
      </c>
      <c r="E1237" s="11" t="s">
        <v>8221</v>
      </c>
      <c r="F1237" s="11">
        <v>8</v>
      </c>
      <c r="G1237" s="11">
        <f t="shared" si="39"/>
        <v>94.280292195309514</v>
      </c>
    </row>
    <row r="1238" spans="1:7" x14ac:dyDescent="0.3">
      <c r="A1238" s="11" t="s">
        <v>8219</v>
      </c>
      <c r="B1238" s="11">
        <v>68</v>
      </c>
      <c r="C1238">
        <f t="shared" si="38"/>
        <v>15983.324020338378</v>
      </c>
      <c r="E1238" s="11" t="s">
        <v>8221</v>
      </c>
      <c r="F1238" s="11">
        <v>2</v>
      </c>
      <c r="G1238" s="11">
        <f t="shared" si="39"/>
        <v>246.79793925413307</v>
      </c>
    </row>
    <row r="1239" spans="1:7" x14ac:dyDescent="0.3">
      <c r="A1239" s="11" t="s">
        <v>8219</v>
      </c>
      <c r="B1239" s="11">
        <v>86</v>
      </c>
      <c r="C1239">
        <f t="shared" si="38"/>
        <v>11756.017841848676</v>
      </c>
      <c r="E1239" s="11" t="s">
        <v>8221</v>
      </c>
      <c r="F1239" s="11">
        <v>31</v>
      </c>
      <c r="G1239" s="11">
        <f t="shared" si="39"/>
        <v>176.6293118031526</v>
      </c>
    </row>
    <row r="1240" spans="1:7" x14ac:dyDescent="0.3">
      <c r="A1240" s="11" t="s">
        <v>8219</v>
      </c>
      <c r="B1240" s="11">
        <v>115</v>
      </c>
      <c r="C1240">
        <f t="shared" si="38"/>
        <v>6308.3578876152669</v>
      </c>
      <c r="E1240" s="11" t="s">
        <v>8221</v>
      </c>
      <c r="F1240" s="11">
        <v>5</v>
      </c>
      <c r="G1240" s="11">
        <f t="shared" si="39"/>
        <v>161.53911572472128</v>
      </c>
    </row>
    <row r="1241" spans="1:7" x14ac:dyDescent="0.3">
      <c r="A1241" s="11" t="s">
        <v>8219</v>
      </c>
      <c r="B1241" s="11">
        <v>75</v>
      </c>
      <c r="C1241">
        <f t="shared" si="38"/>
        <v>14262.371617592384</v>
      </c>
      <c r="E1241" s="11" t="s">
        <v>8221</v>
      </c>
      <c r="F1241" s="11">
        <v>1</v>
      </c>
      <c r="G1241" s="11">
        <f t="shared" si="39"/>
        <v>279.21754709727031</v>
      </c>
    </row>
    <row r="1242" spans="1:7" x14ac:dyDescent="0.3">
      <c r="A1242" s="11" t="s">
        <v>8219</v>
      </c>
      <c r="B1242" s="11">
        <v>43</v>
      </c>
      <c r="C1242">
        <f t="shared" si="38"/>
        <v>22929.582601574075</v>
      </c>
      <c r="E1242" s="11" t="s">
        <v>8221</v>
      </c>
      <c r="F1242" s="11">
        <v>12</v>
      </c>
      <c r="G1242" s="11">
        <f t="shared" si="39"/>
        <v>32.601860822760486</v>
      </c>
    </row>
    <row r="1243" spans="1:7" x14ac:dyDescent="0.3">
      <c r="A1243" s="11" t="s">
        <v>8219</v>
      </c>
      <c r="B1243" s="11">
        <v>48</v>
      </c>
      <c r="C1243">
        <f t="shared" si="38"/>
        <v>21440.330885326937</v>
      </c>
      <c r="E1243" s="11" t="s">
        <v>8221</v>
      </c>
      <c r="F1243" s="11">
        <v>4</v>
      </c>
      <c r="G1243" s="11">
        <f t="shared" si="39"/>
        <v>187.95872356785856</v>
      </c>
    </row>
    <row r="1244" spans="1:7" x14ac:dyDescent="0.3">
      <c r="A1244" s="11" t="s">
        <v>8219</v>
      </c>
      <c r="B1244" s="11">
        <v>52</v>
      </c>
      <c r="C1244">
        <f t="shared" si="38"/>
        <v>20284.929512329225</v>
      </c>
      <c r="E1244" s="11" t="s">
        <v>8221</v>
      </c>
      <c r="F1244" s="11">
        <v>0</v>
      </c>
      <c r="G1244" s="11">
        <f t="shared" si="39"/>
        <v>313.63715494040758</v>
      </c>
    </row>
    <row r="1245" spans="1:7" x14ac:dyDescent="0.3">
      <c r="A1245" s="11" t="s">
        <v>8219</v>
      </c>
      <c r="B1245" s="11">
        <v>43</v>
      </c>
      <c r="C1245">
        <f t="shared" si="38"/>
        <v>22929.582601574075</v>
      </c>
      <c r="E1245" s="11" t="s">
        <v>8221</v>
      </c>
      <c r="F1245" s="11">
        <v>7</v>
      </c>
      <c r="G1245" s="11">
        <f t="shared" si="39"/>
        <v>114.69990003844677</v>
      </c>
    </row>
    <row r="1246" spans="1:7" x14ac:dyDescent="0.3">
      <c r="A1246" s="11" t="s">
        <v>8219</v>
      </c>
      <c r="B1246" s="11">
        <v>58</v>
      </c>
      <c r="C1246">
        <f t="shared" si="38"/>
        <v>18611.827452832658</v>
      </c>
      <c r="E1246" s="11" t="s">
        <v>8221</v>
      </c>
      <c r="F1246" s="11">
        <v>2</v>
      </c>
      <c r="G1246" s="11">
        <f t="shared" si="39"/>
        <v>246.79793925413307</v>
      </c>
    </row>
    <row r="1247" spans="1:7" x14ac:dyDescent="0.3">
      <c r="A1247" s="11" t="s">
        <v>8219</v>
      </c>
      <c r="B1247" s="11">
        <v>47</v>
      </c>
      <c r="C1247">
        <f t="shared" si="38"/>
        <v>21734.181228576363</v>
      </c>
      <c r="E1247" s="11" t="s">
        <v>8221</v>
      </c>
      <c r="F1247" s="11">
        <v>1</v>
      </c>
      <c r="G1247" s="11">
        <f t="shared" si="39"/>
        <v>279.21754709727031</v>
      </c>
    </row>
    <row r="1248" spans="1:7" x14ac:dyDescent="0.3">
      <c r="A1248" s="11" t="s">
        <v>8219</v>
      </c>
      <c r="B1248" s="11">
        <v>36</v>
      </c>
      <c r="C1248">
        <f t="shared" si="38"/>
        <v>25098.535004320071</v>
      </c>
      <c r="E1248" s="11" t="s">
        <v>8221</v>
      </c>
      <c r="F1248" s="11">
        <v>4</v>
      </c>
      <c r="G1248" s="11">
        <f t="shared" si="39"/>
        <v>187.95872356785856</v>
      </c>
    </row>
    <row r="1249" spans="1:7" x14ac:dyDescent="0.3">
      <c r="A1249" s="11" t="s">
        <v>8219</v>
      </c>
      <c r="B1249" s="11">
        <v>17</v>
      </c>
      <c r="C1249">
        <f t="shared" si="38"/>
        <v>31479.691526059203</v>
      </c>
      <c r="E1249" s="11" t="s">
        <v>8221</v>
      </c>
      <c r="F1249" s="11">
        <v>6</v>
      </c>
      <c r="G1249" s="11">
        <f t="shared" si="39"/>
        <v>137.11950788158404</v>
      </c>
    </row>
    <row r="1250" spans="1:7" x14ac:dyDescent="0.3">
      <c r="A1250" s="11" t="s">
        <v>8219</v>
      </c>
      <c r="B1250" s="11">
        <v>104</v>
      </c>
      <c r="C1250">
        <f t="shared" si="38"/>
        <v>8176.711663358974</v>
      </c>
      <c r="E1250" s="11" t="s">
        <v>8221</v>
      </c>
      <c r="F1250" s="11">
        <v>8</v>
      </c>
      <c r="G1250" s="11">
        <f t="shared" si="39"/>
        <v>94.280292195309514</v>
      </c>
    </row>
    <row r="1251" spans="1:7" x14ac:dyDescent="0.3">
      <c r="A1251" s="11" t="s">
        <v>8219</v>
      </c>
      <c r="B1251" s="11">
        <v>47</v>
      </c>
      <c r="C1251">
        <f t="shared" si="38"/>
        <v>21734.181228576363</v>
      </c>
      <c r="E1251" s="11" t="s">
        <v>8221</v>
      </c>
      <c r="F1251" s="11">
        <v>14</v>
      </c>
      <c r="G1251" s="11">
        <f t="shared" si="39"/>
        <v>13.762645136485975</v>
      </c>
    </row>
    <row r="1252" spans="1:7" x14ac:dyDescent="0.3">
      <c r="A1252" s="11" t="s">
        <v>8219</v>
      </c>
      <c r="B1252" s="11">
        <v>38</v>
      </c>
      <c r="C1252">
        <f t="shared" si="38"/>
        <v>24468.834317821216</v>
      </c>
      <c r="E1252" s="11" t="s">
        <v>8221</v>
      </c>
      <c r="F1252" s="11">
        <v>0</v>
      </c>
      <c r="G1252" s="11">
        <f t="shared" si="39"/>
        <v>313.63715494040758</v>
      </c>
    </row>
    <row r="1253" spans="1:7" x14ac:dyDescent="0.3">
      <c r="A1253" s="11" t="s">
        <v>8219</v>
      </c>
      <c r="B1253" s="11">
        <v>81</v>
      </c>
      <c r="C1253">
        <f t="shared" si="38"/>
        <v>12865.269558095815</v>
      </c>
      <c r="E1253" s="11" t="s">
        <v>8221</v>
      </c>
      <c r="F1253" s="11">
        <v>4</v>
      </c>
      <c r="G1253" s="11">
        <f t="shared" si="39"/>
        <v>187.95872356785856</v>
      </c>
    </row>
    <row r="1254" spans="1:7" x14ac:dyDescent="0.3">
      <c r="A1254" s="11" t="s">
        <v>8219</v>
      </c>
      <c r="B1254" s="11">
        <v>55</v>
      </c>
      <c r="C1254">
        <f t="shared" si="38"/>
        <v>19439.378482580942</v>
      </c>
      <c r="E1254" s="11" t="s">
        <v>8221</v>
      </c>
      <c r="F1254" s="11">
        <v>0</v>
      </c>
      <c r="G1254" s="11">
        <f t="shared" si="39"/>
        <v>313.63715494040758</v>
      </c>
    </row>
    <row r="1255" spans="1:7" x14ac:dyDescent="0.3">
      <c r="A1255" s="11" t="s">
        <v>8219</v>
      </c>
      <c r="B1255" s="11">
        <v>41</v>
      </c>
      <c r="C1255">
        <f t="shared" si="38"/>
        <v>23539.283288072933</v>
      </c>
      <c r="E1255" s="11" t="s">
        <v>8221</v>
      </c>
      <c r="F1255" s="11">
        <v>0</v>
      </c>
      <c r="G1255" s="11">
        <f t="shared" si="39"/>
        <v>313.63715494040758</v>
      </c>
    </row>
    <row r="1256" spans="1:7" x14ac:dyDescent="0.3">
      <c r="A1256" s="11" t="s">
        <v>8219</v>
      </c>
      <c r="B1256" s="11">
        <v>79</v>
      </c>
      <c r="C1256">
        <f t="shared" si="38"/>
        <v>13322.970244594671</v>
      </c>
      <c r="E1256" s="11" t="s">
        <v>8221</v>
      </c>
      <c r="F1256" s="11">
        <v>1</v>
      </c>
      <c r="G1256" s="11">
        <f t="shared" si="39"/>
        <v>279.21754709727031</v>
      </c>
    </row>
    <row r="1257" spans="1:7" x14ac:dyDescent="0.3">
      <c r="A1257" s="11" t="s">
        <v>8219</v>
      </c>
      <c r="B1257" s="11">
        <v>16</v>
      </c>
      <c r="C1257">
        <f t="shared" si="38"/>
        <v>31835.541869308629</v>
      </c>
      <c r="E1257" s="11" t="s">
        <v>8221</v>
      </c>
      <c r="F1257" s="11">
        <v>1</v>
      </c>
      <c r="G1257" s="11">
        <f t="shared" si="39"/>
        <v>279.21754709727031</v>
      </c>
    </row>
    <row r="1258" spans="1:7" x14ac:dyDescent="0.3">
      <c r="A1258" s="11" t="s">
        <v>8219</v>
      </c>
      <c r="B1258" s="11">
        <v>8</v>
      </c>
      <c r="C1258">
        <f t="shared" si="38"/>
        <v>34754.34461530405</v>
      </c>
      <c r="E1258" s="11" t="s">
        <v>8221</v>
      </c>
      <c r="F1258" s="11">
        <v>1</v>
      </c>
      <c r="G1258" s="11">
        <f t="shared" si="39"/>
        <v>279.21754709727031</v>
      </c>
    </row>
    <row r="1259" spans="1:7" x14ac:dyDescent="0.3">
      <c r="A1259" s="11" t="s">
        <v>8219</v>
      </c>
      <c r="B1259" s="11">
        <v>95</v>
      </c>
      <c r="C1259">
        <f t="shared" si="38"/>
        <v>9885.3647526038239</v>
      </c>
      <c r="E1259" s="11" t="s">
        <v>8221</v>
      </c>
      <c r="F1259" s="11">
        <v>1</v>
      </c>
      <c r="G1259" s="11">
        <f t="shared" si="39"/>
        <v>279.21754709727031</v>
      </c>
    </row>
    <row r="1260" spans="1:7" x14ac:dyDescent="0.3">
      <c r="A1260" s="11" t="s">
        <v>8219</v>
      </c>
      <c r="B1260" s="11">
        <v>25</v>
      </c>
      <c r="C1260">
        <f t="shared" si="38"/>
        <v>28704.888780063779</v>
      </c>
      <c r="E1260" s="11" t="s">
        <v>8221</v>
      </c>
      <c r="F1260" s="11">
        <v>4</v>
      </c>
      <c r="G1260" s="11">
        <f t="shared" si="39"/>
        <v>187.95872356785856</v>
      </c>
    </row>
    <row r="1261" spans="1:7" x14ac:dyDescent="0.3">
      <c r="A1261" s="11" t="s">
        <v>8219</v>
      </c>
      <c r="B1261" s="11">
        <v>19</v>
      </c>
      <c r="C1261">
        <f t="shared" si="38"/>
        <v>30773.990839560345</v>
      </c>
      <c r="E1261" s="11" t="s">
        <v>8221</v>
      </c>
      <c r="F1261" s="11">
        <v>0</v>
      </c>
      <c r="G1261" s="11">
        <f t="shared" si="39"/>
        <v>313.63715494040758</v>
      </c>
    </row>
    <row r="1262" spans="1:7" x14ac:dyDescent="0.3">
      <c r="A1262" s="11" t="s">
        <v>8219</v>
      </c>
      <c r="B1262" s="11">
        <v>90</v>
      </c>
      <c r="C1262">
        <f t="shared" si="38"/>
        <v>10904.616468850965</v>
      </c>
      <c r="E1262" s="11" t="s">
        <v>8221</v>
      </c>
      <c r="F1262" s="11">
        <v>0</v>
      </c>
      <c r="G1262" s="11">
        <f t="shared" si="39"/>
        <v>313.63715494040758</v>
      </c>
    </row>
    <row r="1263" spans="1:7" x14ac:dyDescent="0.3">
      <c r="A1263" s="11" t="s">
        <v>8219</v>
      </c>
      <c r="B1263" s="11">
        <v>41</v>
      </c>
      <c r="C1263">
        <f t="shared" si="38"/>
        <v>23539.283288072933</v>
      </c>
      <c r="E1263" s="11" t="s">
        <v>8221</v>
      </c>
      <c r="F1263" s="11">
        <v>2</v>
      </c>
      <c r="G1263" s="11">
        <f t="shared" si="39"/>
        <v>246.79793925413307</v>
      </c>
    </row>
    <row r="1264" spans="1:7" x14ac:dyDescent="0.3">
      <c r="A1264" s="11" t="s">
        <v>8219</v>
      </c>
      <c r="B1264" s="11">
        <v>30</v>
      </c>
      <c r="C1264">
        <f t="shared" si="38"/>
        <v>27035.637063816637</v>
      </c>
      <c r="E1264" s="11" t="s">
        <v>8221</v>
      </c>
      <c r="F1264" s="11">
        <v>24</v>
      </c>
      <c r="G1264" s="11">
        <f t="shared" si="39"/>
        <v>39.566566705113402</v>
      </c>
    </row>
    <row r="1265" spans="1:7" x14ac:dyDescent="0.3">
      <c r="A1265" s="11" t="s">
        <v>8219</v>
      </c>
      <c r="B1265" s="11">
        <v>38</v>
      </c>
      <c r="C1265">
        <f t="shared" si="38"/>
        <v>24468.834317821216</v>
      </c>
      <c r="E1265" s="11" t="s">
        <v>8221</v>
      </c>
      <c r="F1265" s="11">
        <v>1</v>
      </c>
      <c r="G1265" s="11">
        <f t="shared" si="39"/>
        <v>279.21754709727031</v>
      </c>
    </row>
    <row r="1266" spans="1:7" x14ac:dyDescent="0.3">
      <c r="A1266" s="11" t="s">
        <v>8219</v>
      </c>
      <c r="B1266" s="11">
        <v>65</v>
      </c>
      <c r="C1266">
        <f t="shared" si="38"/>
        <v>16750.875050086663</v>
      </c>
      <c r="E1266" s="11" t="s">
        <v>8221</v>
      </c>
      <c r="F1266" s="11">
        <v>2</v>
      </c>
      <c r="G1266" s="11">
        <f t="shared" si="39"/>
        <v>246.79793925413307</v>
      </c>
    </row>
    <row r="1267" spans="1:7" x14ac:dyDescent="0.3">
      <c r="A1267" s="11" t="s">
        <v>8219</v>
      </c>
      <c r="B1267" s="11">
        <v>75</v>
      </c>
      <c r="C1267">
        <f t="shared" si="38"/>
        <v>14262.371617592384</v>
      </c>
      <c r="E1267" s="11" t="s">
        <v>8221</v>
      </c>
      <c r="F1267" s="11">
        <v>1</v>
      </c>
      <c r="G1267" s="11">
        <f t="shared" si="39"/>
        <v>279.21754709727031</v>
      </c>
    </row>
    <row r="1268" spans="1:7" x14ac:dyDescent="0.3">
      <c r="A1268" s="11" t="s">
        <v>8219</v>
      </c>
      <c r="B1268" s="11">
        <v>16</v>
      </c>
      <c r="C1268">
        <f t="shared" si="38"/>
        <v>31835.541869308629</v>
      </c>
      <c r="E1268" s="11" t="s">
        <v>8221</v>
      </c>
      <c r="F1268" s="11">
        <v>37</v>
      </c>
      <c r="G1268" s="11">
        <f t="shared" si="39"/>
        <v>372.11166474432906</v>
      </c>
    </row>
    <row r="1269" spans="1:7" x14ac:dyDescent="0.3">
      <c r="A1269" s="11" t="s">
        <v>8219</v>
      </c>
      <c r="B1269" s="11">
        <v>10</v>
      </c>
      <c r="C1269">
        <f t="shared" si="38"/>
        <v>34012.643928805199</v>
      </c>
      <c r="E1269" s="11" t="s">
        <v>8221</v>
      </c>
      <c r="F1269" s="11">
        <v>5</v>
      </c>
      <c r="G1269" s="11">
        <f t="shared" si="39"/>
        <v>161.53911572472128</v>
      </c>
    </row>
    <row r="1270" spans="1:7" x14ac:dyDescent="0.3">
      <c r="A1270" s="11" t="s">
        <v>8219</v>
      </c>
      <c r="B1270" s="11">
        <v>27</v>
      </c>
      <c r="C1270">
        <f t="shared" si="38"/>
        <v>28031.188093564924</v>
      </c>
      <c r="E1270" s="11" t="s">
        <v>8221</v>
      </c>
      <c r="F1270" s="11">
        <v>4</v>
      </c>
      <c r="G1270" s="11">
        <f t="shared" si="39"/>
        <v>187.95872356785856</v>
      </c>
    </row>
    <row r="1271" spans="1:7" x14ac:dyDescent="0.3">
      <c r="A1271" s="11" t="s">
        <v>8219</v>
      </c>
      <c r="B1271" s="11">
        <v>259</v>
      </c>
      <c r="C1271">
        <f t="shared" si="38"/>
        <v>4169.9084596976481</v>
      </c>
      <c r="E1271" s="11" t="s">
        <v>8221</v>
      </c>
      <c r="F1271" s="11">
        <v>16</v>
      </c>
      <c r="G1271" s="11">
        <f t="shared" si="39"/>
        <v>2.9234294502114606</v>
      </c>
    </row>
    <row r="1272" spans="1:7" x14ac:dyDescent="0.3">
      <c r="A1272" s="11" t="s">
        <v>8219</v>
      </c>
      <c r="B1272" s="11">
        <v>39</v>
      </c>
      <c r="C1272">
        <f t="shared" si="38"/>
        <v>24156.983974571787</v>
      </c>
      <c r="E1272" s="11" t="s">
        <v>8221</v>
      </c>
      <c r="F1272" s="11">
        <v>9</v>
      </c>
      <c r="G1272" s="11">
        <f t="shared" si="39"/>
        <v>75.860684352172257</v>
      </c>
    </row>
    <row r="1273" spans="1:7" x14ac:dyDescent="0.3">
      <c r="A1273" s="11" t="s">
        <v>8219</v>
      </c>
      <c r="B1273" s="11">
        <v>42</v>
      </c>
      <c r="C1273">
        <f t="shared" si="38"/>
        <v>23233.432944823504</v>
      </c>
      <c r="E1273" s="11" t="s">
        <v>8221</v>
      </c>
      <c r="F1273" s="11">
        <v>0</v>
      </c>
      <c r="G1273" s="11">
        <f t="shared" si="39"/>
        <v>313.63715494040758</v>
      </c>
    </row>
    <row r="1274" spans="1:7" x14ac:dyDescent="0.3">
      <c r="A1274" s="11" t="s">
        <v>8219</v>
      </c>
      <c r="B1274" s="11">
        <v>10</v>
      </c>
      <c r="C1274">
        <f t="shared" si="38"/>
        <v>34012.643928805199</v>
      </c>
      <c r="E1274" s="11" t="s">
        <v>8221</v>
      </c>
      <c r="F1274" s="11">
        <v>40</v>
      </c>
      <c r="G1274" s="11">
        <f t="shared" si="39"/>
        <v>496.85284121491731</v>
      </c>
    </row>
    <row r="1275" spans="1:7" x14ac:dyDescent="0.3">
      <c r="A1275" s="11" t="s">
        <v>8219</v>
      </c>
      <c r="B1275" s="11">
        <v>56</v>
      </c>
      <c r="C1275">
        <f t="shared" si="38"/>
        <v>19161.528139331513</v>
      </c>
      <c r="E1275" s="11" t="s">
        <v>8221</v>
      </c>
      <c r="F1275" s="11">
        <v>0</v>
      </c>
      <c r="G1275" s="11">
        <f t="shared" si="39"/>
        <v>313.63715494040758</v>
      </c>
    </row>
    <row r="1276" spans="1:7" x14ac:dyDescent="0.3">
      <c r="A1276" s="11" t="s">
        <v>8219</v>
      </c>
      <c r="B1276" s="11">
        <v>20</v>
      </c>
      <c r="C1276">
        <f t="shared" si="38"/>
        <v>30424.140496310916</v>
      </c>
      <c r="E1276" s="11" t="s">
        <v>8221</v>
      </c>
      <c r="F1276" s="11">
        <v>2</v>
      </c>
      <c r="G1276" s="11">
        <f t="shared" si="39"/>
        <v>246.79793925413307</v>
      </c>
    </row>
    <row r="1277" spans="1:7" x14ac:dyDescent="0.3">
      <c r="A1277" s="11" t="s">
        <v>8219</v>
      </c>
      <c r="B1277" s="11">
        <v>170</v>
      </c>
      <c r="C1277">
        <f t="shared" si="38"/>
        <v>596.58900889673168</v>
      </c>
      <c r="E1277" s="11" t="s">
        <v>8221</v>
      </c>
      <c r="F1277" s="11">
        <v>1</v>
      </c>
      <c r="G1277" s="11">
        <f t="shared" si="39"/>
        <v>279.21754709727031</v>
      </c>
    </row>
    <row r="1278" spans="1:7" x14ac:dyDescent="0.3">
      <c r="A1278" s="11" t="s">
        <v>8219</v>
      </c>
      <c r="B1278" s="11">
        <v>29</v>
      </c>
      <c r="C1278">
        <f t="shared" si="38"/>
        <v>27365.487407066066</v>
      </c>
      <c r="E1278" s="11" t="s">
        <v>8221</v>
      </c>
      <c r="F1278" s="11">
        <v>9</v>
      </c>
      <c r="G1278" s="11">
        <f t="shared" si="39"/>
        <v>75.860684352172257</v>
      </c>
    </row>
    <row r="1279" spans="1:7" x14ac:dyDescent="0.3">
      <c r="A1279" s="11" t="s">
        <v>8219</v>
      </c>
      <c r="B1279" s="11">
        <v>132</v>
      </c>
      <c r="C1279">
        <f t="shared" si="38"/>
        <v>3896.9020523749923</v>
      </c>
      <c r="E1279" s="11" t="s">
        <v>8221</v>
      </c>
      <c r="F1279" s="11">
        <v>34</v>
      </c>
      <c r="G1279" s="11">
        <f t="shared" si="39"/>
        <v>265.37048827374082</v>
      </c>
    </row>
    <row r="1280" spans="1:7" x14ac:dyDescent="0.3">
      <c r="A1280" s="11" t="s">
        <v>8219</v>
      </c>
      <c r="B1280" s="11">
        <v>27</v>
      </c>
      <c r="C1280">
        <f t="shared" si="38"/>
        <v>28031.188093564924</v>
      </c>
      <c r="E1280" s="11" t="s">
        <v>8221</v>
      </c>
      <c r="F1280" s="11">
        <v>23</v>
      </c>
      <c r="G1280" s="11">
        <f t="shared" si="39"/>
        <v>27.986174548250663</v>
      </c>
    </row>
    <row r="1281" spans="1:7" x14ac:dyDescent="0.3">
      <c r="A1281" s="11" t="s">
        <v>8219</v>
      </c>
      <c r="B1281" s="11">
        <v>26</v>
      </c>
      <c r="C1281">
        <f t="shared" si="38"/>
        <v>28367.03843681435</v>
      </c>
      <c r="E1281" s="11" t="s">
        <v>8221</v>
      </c>
      <c r="F1281" s="11">
        <v>19</v>
      </c>
      <c r="G1281" s="11">
        <f t="shared" si="39"/>
        <v>1.6646059207996897</v>
      </c>
    </row>
    <row r="1282" spans="1:7" x14ac:dyDescent="0.3">
      <c r="A1282" s="11" t="s">
        <v>8219</v>
      </c>
      <c r="B1282" s="11">
        <v>43</v>
      </c>
      <c r="C1282">
        <f t="shared" si="38"/>
        <v>22929.582601574075</v>
      </c>
      <c r="E1282" s="11" t="s">
        <v>8221</v>
      </c>
      <c r="F1282" s="11">
        <v>50</v>
      </c>
      <c r="G1282" s="11">
        <f t="shared" si="39"/>
        <v>1042.6567627835448</v>
      </c>
    </row>
    <row r="1283" spans="1:7" x14ac:dyDescent="0.3">
      <c r="A1283" s="11" t="s">
        <v>8219</v>
      </c>
      <c r="B1283" s="11">
        <v>80</v>
      </c>
      <c r="C1283">
        <f t="shared" ref="C1283:C1346" si="40">(B1283-$J$4)^2</f>
        <v>13093.119901345244</v>
      </c>
      <c r="E1283" s="11" t="s">
        <v>8221</v>
      </c>
      <c r="F1283" s="11">
        <v>12</v>
      </c>
      <c r="G1283" s="11">
        <f t="shared" ref="G1283:G1346" si="41">(F1283-$K$4)^2</f>
        <v>32.601860822760486</v>
      </c>
    </row>
    <row r="1284" spans="1:7" x14ac:dyDescent="0.3">
      <c r="A1284" s="11" t="s">
        <v>8219</v>
      </c>
      <c r="B1284" s="11">
        <v>33</v>
      </c>
      <c r="C1284">
        <f t="shared" si="40"/>
        <v>26058.086034068354</v>
      </c>
      <c r="E1284" s="11" t="s">
        <v>8221</v>
      </c>
      <c r="F1284" s="11">
        <v>8</v>
      </c>
      <c r="G1284" s="11">
        <f t="shared" si="41"/>
        <v>94.280292195309514</v>
      </c>
    </row>
    <row r="1285" spans="1:7" x14ac:dyDescent="0.3">
      <c r="A1285" s="11" t="s">
        <v>8219</v>
      </c>
      <c r="B1285" s="11">
        <v>71</v>
      </c>
      <c r="C1285">
        <f t="shared" si="40"/>
        <v>15233.772990590094</v>
      </c>
      <c r="E1285" s="11" t="s">
        <v>8221</v>
      </c>
      <c r="F1285" s="11">
        <v>9</v>
      </c>
      <c r="G1285" s="11">
        <f t="shared" si="41"/>
        <v>75.860684352172257</v>
      </c>
    </row>
    <row r="1286" spans="1:7" x14ac:dyDescent="0.3">
      <c r="A1286" s="11" t="s">
        <v>8219</v>
      </c>
      <c r="B1286" s="11">
        <v>81</v>
      </c>
      <c r="C1286">
        <f t="shared" si="40"/>
        <v>12865.269558095815</v>
      </c>
      <c r="E1286" s="11" t="s">
        <v>8221</v>
      </c>
      <c r="F1286" s="11">
        <v>43</v>
      </c>
      <c r="G1286" s="11">
        <f t="shared" si="41"/>
        <v>639.59401768550549</v>
      </c>
    </row>
    <row r="1287" spans="1:7" x14ac:dyDescent="0.3">
      <c r="A1287" s="11" t="s">
        <v>8219</v>
      </c>
      <c r="B1287" s="11">
        <v>76</v>
      </c>
      <c r="C1287">
        <f t="shared" si="40"/>
        <v>14024.521274342955</v>
      </c>
      <c r="E1287" s="11" t="s">
        <v>8221</v>
      </c>
      <c r="F1287" s="11">
        <v>28</v>
      </c>
      <c r="G1287" s="11">
        <f t="shared" si="41"/>
        <v>105.88813533256437</v>
      </c>
    </row>
    <row r="1288" spans="1:7" x14ac:dyDescent="0.3">
      <c r="A1288" s="11" t="s">
        <v>8219</v>
      </c>
      <c r="B1288" s="11">
        <v>48</v>
      </c>
      <c r="C1288">
        <f t="shared" si="40"/>
        <v>21440.330885326937</v>
      </c>
      <c r="E1288" s="11" t="s">
        <v>8221</v>
      </c>
      <c r="F1288" s="11">
        <v>4</v>
      </c>
      <c r="G1288" s="11">
        <f t="shared" si="41"/>
        <v>187.95872356785856</v>
      </c>
    </row>
    <row r="1289" spans="1:7" x14ac:dyDescent="0.3">
      <c r="A1289" s="11" t="s">
        <v>8219</v>
      </c>
      <c r="B1289" s="11">
        <v>61</v>
      </c>
      <c r="C1289">
        <f t="shared" si="40"/>
        <v>17802.276423084375</v>
      </c>
      <c r="E1289" s="11" t="s">
        <v>8221</v>
      </c>
      <c r="F1289" s="11">
        <v>24</v>
      </c>
      <c r="G1289" s="11">
        <f t="shared" si="41"/>
        <v>39.566566705113402</v>
      </c>
    </row>
    <row r="1290" spans="1:7" x14ac:dyDescent="0.3">
      <c r="A1290" s="11" t="s">
        <v>8219</v>
      </c>
      <c r="B1290" s="11">
        <v>60</v>
      </c>
      <c r="C1290">
        <f t="shared" si="40"/>
        <v>18070.1267663338</v>
      </c>
      <c r="E1290" s="11" t="s">
        <v>8221</v>
      </c>
      <c r="F1290" s="11">
        <v>2</v>
      </c>
      <c r="G1290" s="11">
        <f t="shared" si="41"/>
        <v>246.79793925413307</v>
      </c>
    </row>
    <row r="1291" spans="1:7" x14ac:dyDescent="0.3">
      <c r="A1291" s="11" t="s">
        <v>8219</v>
      </c>
      <c r="B1291" s="11">
        <v>136</v>
      </c>
      <c r="C1291">
        <f t="shared" si="40"/>
        <v>3413.5006793772804</v>
      </c>
      <c r="E1291" s="11" t="s">
        <v>8221</v>
      </c>
      <c r="F1291" s="11">
        <v>2</v>
      </c>
      <c r="G1291" s="11">
        <f t="shared" si="41"/>
        <v>246.79793925413307</v>
      </c>
    </row>
    <row r="1292" spans="1:7" x14ac:dyDescent="0.3">
      <c r="A1292" s="11" t="s">
        <v>8219</v>
      </c>
      <c r="B1292" s="11">
        <v>14</v>
      </c>
      <c r="C1292">
        <f t="shared" si="40"/>
        <v>32553.242555807486</v>
      </c>
      <c r="E1292" s="11" t="s">
        <v>8221</v>
      </c>
      <c r="F1292" s="11">
        <v>20</v>
      </c>
      <c r="G1292" s="11">
        <f t="shared" si="41"/>
        <v>5.2449980776624328</v>
      </c>
    </row>
    <row r="1293" spans="1:7" x14ac:dyDescent="0.3">
      <c r="A1293" s="11" t="s">
        <v>8219</v>
      </c>
      <c r="B1293" s="11">
        <v>78</v>
      </c>
      <c r="C1293">
        <f t="shared" si="40"/>
        <v>13554.820587844099</v>
      </c>
      <c r="E1293" s="11" t="s">
        <v>8221</v>
      </c>
      <c r="F1293" s="11">
        <v>1</v>
      </c>
      <c r="G1293" s="11">
        <f t="shared" si="41"/>
        <v>279.21754709727031</v>
      </c>
    </row>
    <row r="1294" spans="1:7" x14ac:dyDescent="0.3">
      <c r="A1294" s="11" t="s">
        <v>8219</v>
      </c>
      <c r="B1294" s="11">
        <v>4</v>
      </c>
      <c r="C1294">
        <f t="shared" si="40"/>
        <v>36261.745988301765</v>
      </c>
      <c r="E1294" s="11" t="s">
        <v>8221</v>
      </c>
      <c r="F1294" s="11">
        <v>1</v>
      </c>
      <c r="G1294" s="11">
        <f t="shared" si="41"/>
        <v>279.21754709727031</v>
      </c>
    </row>
    <row r="1295" spans="1:7" x14ac:dyDescent="0.3">
      <c r="A1295" s="11" t="s">
        <v>8219</v>
      </c>
      <c r="B1295" s="11">
        <v>11</v>
      </c>
      <c r="C1295">
        <f t="shared" si="40"/>
        <v>33644.793585555766</v>
      </c>
      <c r="E1295" s="11" t="s">
        <v>8221</v>
      </c>
      <c r="F1295" s="11">
        <v>4</v>
      </c>
      <c r="G1295" s="11">
        <f t="shared" si="41"/>
        <v>187.95872356785856</v>
      </c>
    </row>
    <row r="1296" spans="1:7" x14ac:dyDescent="0.3">
      <c r="A1296" s="11" t="s">
        <v>8219</v>
      </c>
      <c r="B1296" s="11">
        <v>185</v>
      </c>
      <c r="C1296">
        <f t="shared" si="40"/>
        <v>88.833860155313076</v>
      </c>
      <c r="E1296" s="11" t="s">
        <v>8221</v>
      </c>
      <c r="F1296" s="11">
        <v>1</v>
      </c>
      <c r="G1296" s="11">
        <f t="shared" si="41"/>
        <v>279.21754709727031</v>
      </c>
    </row>
    <row r="1297" spans="1:7" x14ac:dyDescent="0.3">
      <c r="A1297" s="11" t="s">
        <v>8219</v>
      </c>
      <c r="B1297" s="11">
        <v>59</v>
      </c>
      <c r="C1297">
        <f t="shared" si="40"/>
        <v>18339.977109583229</v>
      </c>
      <c r="E1297" s="11" t="s">
        <v>8221</v>
      </c>
      <c r="F1297" s="11">
        <v>1</v>
      </c>
      <c r="G1297" s="11">
        <f t="shared" si="41"/>
        <v>279.21754709727031</v>
      </c>
    </row>
    <row r="1298" spans="1:7" x14ac:dyDescent="0.3">
      <c r="A1298" s="11" t="s">
        <v>8219</v>
      </c>
      <c r="B1298" s="11">
        <v>27</v>
      </c>
      <c r="C1298">
        <f t="shared" si="40"/>
        <v>28031.188093564924</v>
      </c>
      <c r="E1298" s="11" t="s">
        <v>8221</v>
      </c>
      <c r="F1298" s="11">
        <v>13</v>
      </c>
      <c r="G1298" s="11">
        <f t="shared" si="41"/>
        <v>22.182252979623232</v>
      </c>
    </row>
    <row r="1299" spans="1:7" x14ac:dyDescent="0.3">
      <c r="A1299" s="11" t="s">
        <v>8219</v>
      </c>
      <c r="B1299" s="11">
        <v>63</v>
      </c>
      <c r="C1299">
        <f t="shared" si="40"/>
        <v>17272.575736585517</v>
      </c>
      <c r="E1299" s="11" t="s">
        <v>8221</v>
      </c>
      <c r="F1299" s="11">
        <v>1</v>
      </c>
      <c r="G1299" s="11">
        <f t="shared" si="41"/>
        <v>279.21754709727031</v>
      </c>
    </row>
    <row r="1300" spans="1:7" x14ac:dyDescent="0.3">
      <c r="A1300" s="11" t="s">
        <v>8219</v>
      </c>
      <c r="B1300" s="11">
        <v>13</v>
      </c>
      <c r="C1300">
        <f t="shared" si="40"/>
        <v>32915.092899056915</v>
      </c>
      <c r="E1300" s="11" t="s">
        <v>8221</v>
      </c>
      <c r="F1300" s="11">
        <v>1</v>
      </c>
      <c r="G1300" s="11">
        <f t="shared" si="41"/>
        <v>279.21754709727031</v>
      </c>
    </row>
    <row r="1301" spans="1:7" x14ac:dyDescent="0.3">
      <c r="A1301" s="11" t="s">
        <v>8219</v>
      </c>
      <c r="B1301" s="11">
        <v>13</v>
      </c>
      <c r="C1301">
        <f t="shared" si="40"/>
        <v>32915.092899056915</v>
      </c>
      <c r="E1301" s="11" t="s">
        <v>8221</v>
      </c>
      <c r="F1301" s="11">
        <v>0</v>
      </c>
      <c r="G1301" s="11">
        <f t="shared" si="41"/>
        <v>313.63715494040758</v>
      </c>
    </row>
    <row r="1302" spans="1:7" x14ac:dyDescent="0.3">
      <c r="A1302" s="11" t="s">
        <v>8219</v>
      </c>
      <c r="B1302" s="11">
        <v>57</v>
      </c>
      <c r="C1302">
        <f t="shared" si="40"/>
        <v>18885.677796082084</v>
      </c>
      <c r="E1302" s="11" t="s">
        <v>8221</v>
      </c>
      <c r="F1302" s="11">
        <v>3</v>
      </c>
      <c r="G1302" s="11">
        <f t="shared" si="41"/>
        <v>216.3783314109958</v>
      </c>
    </row>
    <row r="1303" spans="1:7" x14ac:dyDescent="0.3">
      <c r="A1303" s="11" t="s">
        <v>8219</v>
      </c>
      <c r="B1303" s="11">
        <v>61</v>
      </c>
      <c r="C1303">
        <f t="shared" si="40"/>
        <v>17802.276423084375</v>
      </c>
      <c r="E1303" s="11" t="s">
        <v>8221</v>
      </c>
      <c r="F1303" s="11">
        <v>14</v>
      </c>
      <c r="G1303" s="11">
        <f t="shared" si="41"/>
        <v>13.762645136485975</v>
      </c>
    </row>
    <row r="1304" spans="1:7" x14ac:dyDescent="0.3">
      <c r="A1304" s="11" t="s">
        <v>8219</v>
      </c>
      <c r="B1304" s="11">
        <v>65</v>
      </c>
      <c r="C1304">
        <f t="shared" si="40"/>
        <v>16750.875050086663</v>
      </c>
      <c r="E1304" s="11" t="s">
        <v>8221</v>
      </c>
      <c r="F1304" s="11">
        <v>2</v>
      </c>
      <c r="G1304" s="11">
        <f t="shared" si="41"/>
        <v>246.79793925413307</v>
      </c>
    </row>
    <row r="1305" spans="1:7" x14ac:dyDescent="0.3">
      <c r="A1305" s="11" t="s">
        <v>8219</v>
      </c>
      <c r="B1305" s="11">
        <v>134</v>
      </c>
      <c r="C1305">
        <f t="shared" si="40"/>
        <v>3651.2013658761366</v>
      </c>
      <c r="E1305" s="11" t="s">
        <v>8221</v>
      </c>
      <c r="F1305" s="11">
        <v>5</v>
      </c>
      <c r="G1305" s="11">
        <f t="shared" si="41"/>
        <v>161.53911572472128</v>
      </c>
    </row>
    <row r="1306" spans="1:7" x14ac:dyDescent="0.3">
      <c r="A1306" s="11" t="s">
        <v>8219</v>
      </c>
      <c r="B1306" s="11">
        <v>37</v>
      </c>
      <c r="C1306">
        <f t="shared" si="40"/>
        <v>24782.684661070645</v>
      </c>
      <c r="E1306" s="11" t="s">
        <v>8221</v>
      </c>
      <c r="F1306" s="11">
        <v>14</v>
      </c>
      <c r="G1306" s="11">
        <f t="shared" si="41"/>
        <v>13.762645136485975</v>
      </c>
    </row>
    <row r="1307" spans="1:7" x14ac:dyDescent="0.3">
      <c r="A1307" s="11" t="s">
        <v>8219</v>
      </c>
      <c r="B1307" s="11">
        <v>37</v>
      </c>
      <c r="C1307">
        <f t="shared" si="40"/>
        <v>24782.684661070645</v>
      </c>
      <c r="E1307" s="11" t="s">
        <v>8221</v>
      </c>
      <c r="F1307" s="11">
        <v>9</v>
      </c>
      <c r="G1307" s="11">
        <f t="shared" si="41"/>
        <v>75.860684352172257</v>
      </c>
    </row>
    <row r="1308" spans="1:7" x14ac:dyDescent="0.3">
      <c r="A1308" s="11" t="s">
        <v>8219</v>
      </c>
      <c r="B1308" s="11">
        <v>150</v>
      </c>
      <c r="C1308">
        <f t="shared" si="40"/>
        <v>1973.5958738852898</v>
      </c>
      <c r="E1308" s="11" t="s">
        <v>8221</v>
      </c>
      <c r="F1308" s="11">
        <v>8</v>
      </c>
      <c r="G1308" s="11">
        <f t="shared" si="41"/>
        <v>94.280292195309514</v>
      </c>
    </row>
    <row r="1309" spans="1:7" x14ac:dyDescent="0.3">
      <c r="A1309" s="11" t="s">
        <v>8219</v>
      </c>
      <c r="B1309" s="11">
        <v>56</v>
      </c>
      <c r="C1309">
        <f t="shared" si="40"/>
        <v>19161.528139331513</v>
      </c>
      <c r="E1309" s="11" t="s">
        <v>8221</v>
      </c>
      <c r="F1309" s="11">
        <v>7</v>
      </c>
      <c r="G1309" s="11">
        <f t="shared" si="41"/>
        <v>114.69990003844677</v>
      </c>
    </row>
    <row r="1310" spans="1:7" x14ac:dyDescent="0.3">
      <c r="A1310" s="11" t="s">
        <v>8219</v>
      </c>
      <c r="B1310" s="11">
        <v>18</v>
      </c>
      <c r="C1310">
        <f t="shared" si="40"/>
        <v>31125.841182809774</v>
      </c>
      <c r="E1310" s="11" t="s">
        <v>8221</v>
      </c>
      <c r="F1310" s="11">
        <v>0</v>
      </c>
      <c r="G1310" s="11">
        <f t="shared" si="41"/>
        <v>313.63715494040758</v>
      </c>
    </row>
    <row r="1311" spans="1:7" x14ac:dyDescent="0.3">
      <c r="A1311" s="11" t="s">
        <v>8219</v>
      </c>
      <c r="B1311" s="11">
        <v>60</v>
      </c>
      <c r="C1311">
        <f t="shared" si="40"/>
        <v>18070.1267663338</v>
      </c>
      <c r="E1311" s="11" t="s">
        <v>8221</v>
      </c>
      <c r="F1311" s="11">
        <v>84</v>
      </c>
      <c r="G1311" s="11">
        <f t="shared" si="41"/>
        <v>4394.3900961168774</v>
      </c>
    </row>
    <row r="1312" spans="1:7" x14ac:dyDescent="0.3">
      <c r="A1312" s="11" t="s">
        <v>8219</v>
      </c>
      <c r="B1312" s="11">
        <v>67</v>
      </c>
      <c r="C1312">
        <f t="shared" si="40"/>
        <v>16237.174363587807</v>
      </c>
      <c r="E1312" s="11" t="s">
        <v>8221</v>
      </c>
      <c r="F1312" s="11">
        <v>11</v>
      </c>
      <c r="G1312" s="11">
        <f t="shared" si="41"/>
        <v>45.021468665897743</v>
      </c>
    </row>
    <row r="1313" spans="1:7" x14ac:dyDescent="0.3">
      <c r="A1313" s="11" t="s">
        <v>8219</v>
      </c>
      <c r="B1313" s="11">
        <v>35</v>
      </c>
      <c r="C1313">
        <f t="shared" si="40"/>
        <v>25416.3853475695</v>
      </c>
      <c r="E1313" s="11" t="s">
        <v>8221</v>
      </c>
      <c r="F1313" s="11">
        <v>1</v>
      </c>
      <c r="G1313" s="11">
        <f t="shared" si="41"/>
        <v>279.21754709727031</v>
      </c>
    </row>
    <row r="1314" spans="1:7" x14ac:dyDescent="0.3">
      <c r="A1314" s="11" t="s">
        <v>8219</v>
      </c>
      <c r="B1314" s="11">
        <v>34</v>
      </c>
      <c r="C1314">
        <f t="shared" si="40"/>
        <v>25736.235690818929</v>
      </c>
      <c r="E1314" s="11" t="s">
        <v>8221</v>
      </c>
      <c r="F1314" s="11">
        <v>4</v>
      </c>
      <c r="G1314" s="11">
        <f t="shared" si="41"/>
        <v>187.95872356785856</v>
      </c>
    </row>
    <row r="1315" spans="1:7" x14ac:dyDescent="0.3">
      <c r="A1315" s="11" t="s">
        <v>8219</v>
      </c>
      <c r="B1315" s="11">
        <v>36</v>
      </c>
      <c r="C1315">
        <f t="shared" si="40"/>
        <v>25098.535004320071</v>
      </c>
      <c r="E1315" s="11" t="s">
        <v>8221</v>
      </c>
      <c r="F1315" s="11">
        <v>10</v>
      </c>
      <c r="G1315" s="11">
        <f t="shared" si="41"/>
        <v>59.441076509035</v>
      </c>
    </row>
    <row r="1316" spans="1:7" x14ac:dyDescent="0.3">
      <c r="A1316" s="11" t="s">
        <v>8219</v>
      </c>
      <c r="B1316" s="11">
        <v>18</v>
      </c>
      <c r="C1316">
        <f t="shared" si="40"/>
        <v>31125.841182809774</v>
      </c>
      <c r="E1316" s="11" t="s">
        <v>8221</v>
      </c>
      <c r="F1316" s="11">
        <v>16</v>
      </c>
      <c r="G1316" s="11">
        <f t="shared" si="41"/>
        <v>2.9234294502114606</v>
      </c>
    </row>
    <row r="1317" spans="1:7" x14ac:dyDescent="0.3">
      <c r="A1317" s="11" t="s">
        <v>8219</v>
      </c>
      <c r="B1317" s="11">
        <v>25</v>
      </c>
      <c r="C1317">
        <f t="shared" si="40"/>
        <v>28704.888780063779</v>
      </c>
      <c r="E1317" s="11" t="s">
        <v>8221</v>
      </c>
      <c r="F1317" s="11">
        <v>2</v>
      </c>
      <c r="G1317" s="11">
        <f t="shared" si="41"/>
        <v>246.79793925413307</v>
      </c>
    </row>
    <row r="1318" spans="1:7" x14ac:dyDescent="0.3">
      <c r="A1318" s="11" t="s">
        <v>8219</v>
      </c>
      <c r="B1318" s="11">
        <v>21</v>
      </c>
      <c r="C1318">
        <f t="shared" si="40"/>
        <v>30076.290153061491</v>
      </c>
      <c r="E1318" s="11" t="s">
        <v>8221</v>
      </c>
      <c r="F1318" s="11">
        <v>5</v>
      </c>
      <c r="G1318" s="11">
        <f t="shared" si="41"/>
        <v>161.53911572472128</v>
      </c>
    </row>
    <row r="1319" spans="1:7" x14ac:dyDescent="0.3">
      <c r="A1319" s="11" t="s">
        <v>8219</v>
      </c>
      <c r="B1319" s="11">
        <v>151</v>
      </c>
      <c r="C1319">
        <f t="shared" si="40"/>
        <v>1885.745530635862</v>
      </c>
      <c r="E1319" s="11" t="s">
        <v>8221</v>
      </c>
      <c r="F1319" s="11">
        <v>1</v>
      </c>
      <c r="G1319" s="11">
        <f t="shared" si="41"/>
        <v>279.21754709727031</v>
      </c>
    </row>
    <row r="1320" spans="1:7" x14ac:dyDescent="0.3">
      <c r="A1320" s="11" t="s">
        <v>8219</v>
      </c>
      <c r="B1320" s="11">
        <v>489</v>
      </c>
      <c r="C1320">
        <f t="shared" si="40"/>
        <v>86774.329512329248</v>
      </c>
      <c r="E1320" s="11" t="s">
        <v>8221</v>
      </c>
      <c r="F1320" s="11">
        <v>31</v>
      </c>
      <c r="G1320" s="11">
        <f t="shared" si="41"/>
        <v>176.6293118031526</v>
      </c>
    </row>
    <row r="1321" spans="1:7" x14ac:dyDescent="0.3">
      <c r="A1321" s="11" t="s">
        <v>8219</v>
      </c>
      <c r="B1321" s="11">
        <v>50</v>
      </c>
      <c r="C1321">
        <f t="shared" si="40"/>
        <v>20858.630198828079</v>
      </c>
      <c r="E1321" s="11" t="s">
        <v>8221</v>
      </c>
      <c r="F1321" s="11">
        <v>0</v>
      </c>
      <c r="G1321" s="11">
        <f t="shared" si="41"/>
        <v>313.63715494040758</v>
      </c>
    </row>
    <row r="1322" spans="1:7" x14ac:dyDescent="0.3">
      <c r="A1322" s="11" t="s">
        <v>8219</v>
      </c>
      <c r="B1322" s="11">
        <v>321</v>
      </c>
      <c r="C1322">
        <f t="shared" si="40"/>
        <v>16021.187178233118</v>
      </c>
      <c r="E1322" s="11" t="s">
        <v>8221</v>
      </c>
      <c r="F1322" s="11">
        <v>2</v>
      </c>
      <c r="G1322" s="11">
        <f t="shared" si="41"/>
        <v>246.79793925413307</v>
      </c>
    </row>
    <row r="1323" spans="1:7" x14ac:dyDescent="0.3">
      <c r="A1323" s="11" t="s">
        <v>8219</v>
      </c>
      <c r="B1323" s="11">
        <v>1762</v>
      </c>
      <c r="C1323">
        <f t="shared" si="40"/>
        <v>2457290.8425558074</v>
      </c>
      <c r="E1323" s="11" t="s">
        <v>8221</v>
      </c>
      <c r="F1323" s="11">
        <v>7</v>
      </c>
      <c r="G1323" s="11">
        <f t="shared" si="41"/>
        <v>114.69990003844677</v>
      </c>
    </row>
    <row r="1324" spans="1:7" x14ac:dyDescent="0.3">
      <c r="A1324" s="11" t="s">
        <v>8219</v>
      </c>
      <c r="B1324" s="11">
        <v>385</v>
      </c>
      <c r="C1324">
        <f t="shared" si="40"/>
        <v>36318.765210269732</v>
      </c>
      <c r="E1324" s="11" t="s">
        <v>8221</v>
      </c>
      <c r="F1324" s="11">
        <v>16</v>
      </c>
      <c r="G1324" s="11">
        <f t="shared" si="41"/>
        <v>2.9234294502114606</v>
      </c>
    </row>
    <row r="1325" spans="1:7" x14ac:dyDescent="0.3">
      <c r="A1325" s="11" t="s">
        <v>8219</v>
      </c>
      <c r="B1325" s="11">
        <v>398</v>
      </c>
      <c r="C1325">
        <f t="shared" si="40"/>
        <v>41442.710748027166</v>
      </c>
      <c r="E1325" s="11" t="s">
        <v>8221</v>
      </c>
      <c r="F1325" s="11">
        <v>4</v>
      </c>
      <c r="G1325" s="11">
        <f t="shared" si="41"/>
        <v>187.95872356785856</v>
      </c>
    </row>
    <row r="1326" spans="1:7" x14ac:dyDescent="0.3">
      <c r="A1326" s="11" t="s">
        <v>8219</v>
      </c>
      <c r="B1326" s="11">
        <v>304</v>
      </c>
      <c r="C1326">
        <f t="shared" si="40"/>
        <v>12006.643013473393</v>
      </c>
      <c r="E1326" s="11" t="s">
        <v>8221</v>
      </c>
      <c r="F1326" s="11">
        <v>4</v>
      </c>
      <c r="G1326" s="11">
        <f t="shared" si="41"/>
        <v>187.95872356785856</v>
      </c>
    </row>
    <row r="1327" spans="1:7" x14ac:dyDescent="0.3">
      <c r="A1327" s="11" t="s">
        <v>8219</v>
      </c>
      <c r="B1327" s="11">
        <v>676</v>
      </c>
      <c r="C1327">
        <f t="shared" si="40"/>
        <v>231914.31532468623</v>
      </c>
      <c r="E1327" s="11" t="s">
        <v>8221</v>
      </c>
      <c r="F1327" s="11">
        <v>4</v>
      </c>
      <c r="G1327" s="11">
        <f t="shared" si="41"/>
        <v>187.95872356785856</v>
      </c>
    </row>
    <row r="1328" spans="1:7" x14ac:dyDescent="0.3">
      <c r="A1328" s="11" t="s">
        <v>8219</v>
      </c>
      <c r="B1328" s="11">
        <v>577</v>
      </c>
      <c r="C1328">
        <f t="shared" si="40"/>
        <v>146363.49930637958</v>
      </c>
      <c r="E1328" s="11" t="s">
        <v>8221</v>
      </c>
      <c r="F1328" s="11">
        <v>3</v>
      </c>
      <c r="G1328" s="11">
        <f t="shared" si="41"/>
        <v>216.3783314109958</v>
      </c>
    </row>
    <row r="1329" spans="1:7" x14ac:dyDescent="0.3">
      <c r="A1329" s="11" t="s">
        <v>8219</v>
      </c>
      <c r="B1329" s="11">
        <v>3663</v>
      </c>
      <c r="C1329">
        <f t="shared" si="40"/>
        <v>12031011.340038644</v>
      </c>
      <c r="E1329" s="11" t="s">
        <v>8221</v>
      </c>
      <c r="F1329" s="11">
        <v>36</v>
      </c>
      <c r="G1329" s="11">
        <f t="shared" si="41"/>
        <v>334.53127258746633</v>
      </c>
    </row>
    <row r="1330" spans="1:7" x14ac:dyDescent="0.3">
      <c r="A1330" s="11" t="s">
        <v>8219</v>
      </c>
      <c r="B1330" s="11">
        <v>294</v>
      </c>
      <c r="C1330">
        <f t="shared" si="40"/>
        <v>9915.1464459676718</v>
      </c>
      <c r="E1330" s="11" t="s">
        <v>8221</v>
      </c>
      <c r="F1330" s="11">
        <v>1</v>
      </c>
      <c r="G1330" s="11">
        <f t="shared" si="41"/>
        <v>279.21754709727031</v>
      </c>
    </row>
    <row r="1331" spans="1:7" x14ac:dyDescent="0.3">
      <c r="A1331" s="11" t="s">
        <v>8219</v>
      </c>
      <c r="B1331" s="11">
        <v>28</v>
      </c>
      <c r="C1331">
        <f t="shared" si="40"/>
        <v>27697.337750315495</v>
      </c>
      <c r="E1331" s="11" t="s">
        <v>8221</v>
      </c>
      <c r="F1331" s="11">
        <v>7</v>
      </c>
      <c r="G1331" s="11">
        <f t="shared" si="41"/>
        <v>114.69990003844677</v>
      </c>
    </row>
    <row r="1332" spans="1:7" x14ac:dyDescent="0.3">
      <c r="A1332" s="11" t="s">
        <v>8219</v>
      </c>
      <c r="B1332" s="11">
        <v>100</v>
      </c>
      <c r="C1332">
        <f t="shared" si="40"/>
        <v>8916.1130363566845</v>
      </c>
      <c r="E1332" s="11" t="s">
        <v>8221</v>
      </c>
      <c r="F1332" s="11">
        <v>27</v>
      </c>
      <c r="G1332" s="11">
        <f t="shared" si="41"/>
        <v>86.307743175701631</v>
      </c>
    </row>
    <row r="1333" spans="1:7" x14ac:dyDescent="0.3">
      <c r="A1333" s="11" t="s">
        <v>8219</v>
      </c>
      <c r="B1333" s="11">
        <v>72</v>
      </c>
      <c r="C1333">
        <f t="shared" si="40"/>
        <v>14987.922647340667</v>
      </c>
      <c r="E1333" s="11" t="s">
        <v>8221</v>
      </c>
      <c r="F1333" s="11">
        <v>1</v>
      </c>
      <c r="G1333" s="11">
        <f t="shared" si="41"/>
        <v>279.21754709727031</v>
      </c>
    </row>
    <row r="1334" spans="1:7" x14ac:dyDescent="0.3">
      <c r="A1334" s="11" t="s">
        <v>8219</v>
      </c>
      <c r="B1334" s="11">
        <v>238</v>
      </c>
      <c r="C1334">
        <f t="shared" si="40"/>
        <v>1898.7656679356339</v>
      </c>
      <c r="E1334" s="11" t="s">
        <v>8221</v>
      </c>
      <c r="F1334" s="11">
        <v>0</v>
      </c>
      <c r="G1334" s="11">
        <f t="shared" si="41"/>
        <v>313.63715494040758</v>
      </c>
    </row>
    <row r="1335" spans="1:7" x14ac:dyDescent="0.3">
      <c r="A1335" s="11" t="s">
        <v>8219</v>
      </c>
      <c r="B1335" s="11">
        <v>159</v>
      </c>
      <c r="C1335">
        <f t="shared" si="40"/>
        <v>1254.9427846404387</v>
      </c>
      <c r="E1335" s="11" t="s">
        <v>8221</v>
      </c>
      <c r="F1335" s="11">
        <v>1</v>
      </c>
      <c r="G1335" s="11">
        <f t="shared" si="41"/>
        <v>279.21754709727031</v>
      </c>
    </row>
    <row r="1336" spans="1:7" x14ac:dyDescent="0.3">
      <c r="A1336" s="11" t="s">
        <v>8219</v>
      </c>
      <c r="B1336" s="11">
        <v>77</v>
      </c>
      <c r="C1336">
        <f t="shared" si="40"/>
        <v>13788.670931093528</v>
      </c>
      <c r="E1336" s="11" t="s">
        <v>8221</v>
      </c>
      <c r="F1336" s="11">
        <v>3</v>
      </c>
      <c r="G1336" s="11">
        <f t="shared" si="41"/>
        <v>216.3783314109958</v>
      </c>
    </row>
    <row r="1337" spans="1:7" x14ac:dyDescent="0.3">
      <c r="A1337" s="11" t="s">
        <v>8219</v>
      </c>
      <c r="B1337" s="11">
        <v>53</v>
      </c>
      <c r="C1337">
        <f t="shared" si="40"/>
        <v>20001.079169079796</v>
      </c>
      <c r="E1337" s="11" t="s">
        <v>8221</v>
      </c>
      <c r="F1337" s="11">
        <v>3</v>
      </c>
      <c r="G1337" s="11">
        <f t="shared" si="41"/>
        <v>216.3783314109958</v>
      </c>
    </row>
    <row r="1338" spans="1:7" x14ac:dyDescent="0.3">
      <c r="A1338" s="11" t="s">
        <v>8219</v>
      </c>
      <c r="B1338" s="11">
        <v>1251</v>
      </c>
      <c r="C1338">
        <f t="shared" si="40"/>
        <v>1116350.3679562649</v>
      </c>
      <c r="E1338" s="11" t="s">
        <v>8221</v>
      </c>
      <c r="F1338" s="11">
        <v>3</v>
      </c>
      <c r="G1338" s="11">
        <f t="shared" si="41"/>
        <v>216.3783314109958</v>
      </c>
    </row>
    <row r="1339" spans="1:7" x14ac:dyDescent="0.3">
      <c r="A1339" s="11" t="s">
        <v>8219</v>
      </c>
      <c r="B1339" s="11">
        <v>465</v>
      </c>
      <c r="C1339">
        <f t="shared" si="40"/>
        <v>73210.737750315515</v>
      </c>
      <c r="E1339" s="11" t="s">
        <v>8221</v>
      </c>
      <c r="F1339" s="11">
        <v>0</v>
      </c>
      <c r="G1339" s="11">
        <f t="shared" si="41"/>
        <v>313.63715494040758</v>
      </c>
    </row>
    <row r="1340" spans="1:7" x14ac:dyDescent="0.3">
      <c r="A1340" s="11" t="s">
        <v>8219</v>
      </c>
      <c r="B1340" s="11">
        <v>74</v>
      </c>
      <c r="C1340">
        <f t="shared" si="40"/>
        <v>14502.221960841811</v>
      </c>
      <c r="E1340" s="11" t="s">
        <v>8221</v>
      </c>
      <c r="F1340" s="11">
        <v>6</v>
      </c>
      <c r="G1340" s="11">
        <f t="shared" si="41"/>
        <v>137.11950788158404</v>
      </c>
    </row>
    <row r="1341" spans="1:7" x14ac:dyDescent="0.3">
      <c r="A1341" s="11" t="s">
        <v>8219</v>
      </c>
      <c r="B1341" s="11">
        <v>62</v>
      </c>
      <c r="C1341">
        <f t="shared" si="40"/>
        <v>17536.426079834946</v>
      </c>
      <c r="E1341" s="11" t="s">
        <v>8221</v>
      </c>
      <c r="F1341" s="11">
        <v>17</v>
      </c>
      <c r="G1341" s="11">
        <f t="shared" si="41"/>
        <v>0.50382160707420365</v>
      </c>
    </row>
    <row r="1342" spans="1:7" x14ac:dyDescent="0.3">
      <c r="A1342" s="11" t="s">
        <v>8219</v>
      </c>
      <c r="B1342" s="11">
        <v>3468</v>
      </c>
      <c r="C1342">
        <f t="shared" si="40"/>
        <v>10716292.156972283</v>
      </c>
      <c r="E1342" s="11" t="s">
        <v>8221</v>
      </c>
      <c r="F1342" s="11">
        <v>40</v>
      </c>
      <c r="G1342" s="11">
        <f t="shared" si="41"/>
        <v>496.85284121491731</v>
      </c>
    </row>
    <row r="1343" spans="1:7" x14ac:dyDescent="0.3">
      <c r="A1343" s="11" t="s">
        <v>8219</v>
      </c>
      <c r="B1343" s="11">
        <v>52</v>
      </c>
      <c r="C1343">
        <f t="shared" si="40"/>
        <v>20284.929512329225</v>
      </c>
      <c r="E1343" s="11" t="s">
        <v>8221</v>
      </c>
      <c r="F1343" s="11">
        <v>3</v>
      </c>
      <c r="G1343" s="11">
        <f t="shared" si="41"/>
        <v>216.3783314109958</v>
      </c>
    </row>
    <row r="1344" spans="1:7" x14ac:dyDescent="0.3">
      <c r="A1344" s="11" t="s">
        <v>8219</v>
      </c>
      <c r="B1344" s="11">
        <v>50</v>
      </c>
      <c r="C1344">
        <f t="shared" si="40"/>
        <v>20858.630198828079</v>
      </c>
      <c r="E1344" s="11" t="s">
        <v>8221</v>
      </c>
      <c r="F1344" s="11">
        <v>1</v>
      </c>
      <c r="G1344" s="11">
        <f t="shared" si="41"/>
        <v>279.21754709727031</v>
      </c>
    </row>
    <row r="1345" spans="1:7" x14ac:dyDescent="0.3">
      <c r="A1345" s="11" t="s">
        <v>8219</v>
      </c>
      <c r="B1345" s="11">
        <v>45</v>
      </c>
      <c r="C1345">
        <f t="shared" si="40"/>
        <v>22327.881915075221</v>
      </c>
      <c r="E1345" s="11" t="s">
        <v>8221</v>
      </c>
      <c r="F1345" s="11">
        <v>2</v>
      </c>
      <c r="G1345" s="11">
        <f t="shared" si="41"/>
        <v>246.79793925413307</v>
      </c>
    </row>
    <row r="1346" spans="1:7" x14ac:dyDescent="0.3">
      <c r="A1346" s="11" t="s">
        <v>8219</v>
      </c>
      <c r="B1346" s="11">
        <v>21</v>
      </c>
      <c r="C1346">
        <f t="shared" si="40"/>
        <v>30076.290153061491</v>
      </c>
      <c r="E1346" s="11" t="s">
        <v>8221</v>
      </c>
      <c r="F1346" s="11">
        <v>7</v>
      </c>
      <c r="G1346" s="11">
        <f t="shared" si="41"/>
        <v>114.69990003844677</v>
      </c>
    </row>
    <row r="1347" spans="1:7" x14ac:dyDescent="0.3">
      <c r="A1347" s="11" t="s">
        <v>8219</v>
      </c>
      <c r="B1347" s="11">
        <v>100</v>
      </c>
      <c r="C1347">
        <f t="shared" ref="C1347:C1410" si="42">(B1347-$J$4)^2</f>
        <v>8916.1130363566845</v>
      </c>
      <c r="E1347" s="11" t="s">
        <v>8221</v>
      </c>
      <c r="F1347" s="11">
        <v>14</v>
      </c>
      <c r="G1347" s="11">
        <f t="shared" ref="G1347:G1410" si="43">(F1347-$K$4)^2</f>
        <v>13.762645136485975</v>
      </c>
    </row>
    <row r="1348" spans="1:7" x14ac:dyDescent="0.3">
      <c r="A1348" s="11" t="s">
        <v>8219</v>
      </c>
      <c r="B1348" s="11">
        <v>81</v>
      </c>
      <c r="C1348">
        <f t="shared" si="42"/>
        <v>12865.269558095815</v>
      </c>
      <c r="E1348" s="11" t="s">
        <v>8221</v>
      </c>
      <c r="F1348" s="11">
        <v>0</v>
      </c>
      <c r="G1348" s="11">
        <f t="shared" si="43"/>
        <v>313.63715494040758</v>
      </c>
    </row>
    <row r="1349" spans="1:7" x14ac:dyDescent="0.3">
      <c r="A1349" s="11" t="s">
        <v>8219</v>
      </c>
      <c r="B1349" s="11">
        <v>286</v>
      </c>
      <c r="C1349">
        <f t="shared" si="42"/>
        <v>8385.9491919630946</v>
      </c>
      <c r="E1349" s="11" t="s">
        <v>8221</v>
      </c>
      <c r="F1349" s="11">
        <v>0</v>
      </c>
      <c r="G1349" s="11">
        <f t="shared" si="43"/>
        <v>313.63715494040758</v>
      </c>
    </row>
    <row r="1350" spans="1:7" x14ac:dyDescent="0.3">
      <c r="A1350" s="11" t="s">
        <v>8219</v>
      </c>
      <c r="B1350" s="11">
        <v>42</v>
      </c>
      <c r="C1350">
        <f t="shared" si="42"/>
        <v>23233.432944823504</v>
      </c>
      <c r="E1350" s="11" t="s">
        <v>8221</v>
      </c>
      <c r="F1350" s="11">
        <v>1</v>
      </c>
      <c r="G1350" s="11">
        <f t="shared" si="43"/>
        <v>279.21754709727031</v>
      </c>
    </row>
    <row r="1351" spans="1:7" x14ac:dyDescent="0.3">
      <c r="A1351" s="11" t="s">
        <v>8219</v>
      </c>
      <c r="B1351" s="11">
        <v>199</v>
      </c>
      <c r="C1351">
        <f t="shared" si="42"/>
        <v>20.929054663322361</v>
      </c>
      <c r="E1351" s="11" t="s">
        <v>8221</v>
      </c>
      <c r="F1351" s="11">
        <v>12</v>
      </c>
      <c r="G1351" s="11">
        <f t="shared" si="43"/>
        <v>32.601860822760486</v>
      </c>
    </row>
    <row r="1352" spans="1:7" x14ac:dyDescent="0.3">
      <c r="A1352" s="11" t="s">
        <v>8219</v>
      </c>
      <c r="B1352" s="11">
        <v>25</v>
      </c>
      <c r="C1352">
        <f t="shared" si="42"/>
        <v>28704.888780063779</v>
      </c>
      <c r="E1352" s="11" t="s">
        <v>8221</v>
      </c>
      <c r="F1352" s="11">
        <v>12</v>
      </c>
      <c r="G1352" s="11">
        <f t="shared" si="43"/>
        <v>32.601860822760486</v>
      </c>
    </row>
    <row r="1353" spans="1:7" x14ac:dyDescent="0.3">
      <c r="A1353" s="11" t="s">
        <v>8219</v>
      </c>
      <c r="B1353" s="11">
        <v>84</v>
      </c>
      <c r="C1353">
        <f t="shared" si="42"/>
        <v>12193.718528347532</v>
      </c>
      <c r="E1353" s="11" t="s">
        <v>8221</v>
      </c>
      <c r="F1353" s="11">
        <v>23</v>
      </c>
      <c r="G1353" s="11">
        <f t="shared" si="43"/>
        <v>27.986174548250663</v>
      </c>
    </row>
    <row r="1354" spans="1:7" x14ac:dyDescent="0.3">
      <c r="A1354" s="11" t="s">
        <v>8219</v>
      </c>
      <c r="B1354" s="11">
        <v>50</v>
      </c>
      <c r="C1354">
        <f t="shared" si="42"/>
        <v>20858.630198828079</v>
      </c>
      <c r="E1354" s="11" t="s">
        <v>8221</v>
      </c>
      <c r="F1354" s="11">
        <v>0</v>
      </c>
      <c r="G1354" s="11">
        <f t="shared" si="43"/>
        <v>313.63715494040758</v>
      </c>
    </row>
    <row r="1355" spans="1:7" x14ac:dyDescent="0.3">
      <c r="A1355" s="11" t="s">
        <v>8219</v>
      </c>
      <c r="B1355" s="11">
        <v>26</v>
      </c>
      <c r="C1355">
        <f t="shared" si="42"/>
        <v>28367.03843681435</v>
      </c>
      <c r="E1355" s="11" t="s">
        <v>8221</v>
      </c>
      <c r="F1355" s="11">
        <v>10</v>
      </c>
      <c r="G1355" s="11">
        <f t="shared" si="43"/>
        <v>59.441076509035</v>
      </c>
    </row>
    <row r="1356" spans="1:7" x14ac:dyDescent="0.3">
      <c r="A1356" s="11" t="s">
        <v>8219</v>
      </c>
      <c r="B1356" s="11">
        <v>14</v>
      </c>
      <c r="C1356">
        <f t="shared" si="42"/>
        <v>32553.242555807486</v>
      </c>
      <c r="E1356" s="11" t="s">
        <v>8221</v>
      </c>
      <c r="F1356" s="11">
        <v>5</v>
      </c>
      <c r="G1356" s="11">
        <f t="shared" si="43"/>
        <v>161.53911572472128</v>
      </c>
    </row>
    <row r="1357" spans="1:7" x14ac:dyDescent="0.3">
      <c r="A1357" s="11" t="s">
        <v>8219</v>
      </c>
      <c r="B1357" s="11">
        <v>49</v>
      </c>
      <c r="C1357">
        <f t="shared" si="42"/>
        <v>21148.480542077508</v>
      </c>
      <c r="E1357" s="11" t="s">
        <v>8221</v>
      </c>
      <c r="F1357" s="11">
        <v>1</v>
      </c>
      <c r="G1357" s="11">
        <f t="shared" si="43"/>
        <v>279.21754709727031</v>
      </c>
    </row>
    <row r="1358" spans="1:7" x14ac:dyDescent="0.3">
      <c r="A1358" s="11" t="s">
        <v>8219</v>
      </c>
      <c r="B1358" s="11">
        <v>69</v>
      </c>
      <c r="C1358">
        <f t="shared" si="42"/>
        <v>15731.47367708895</v>
      </c>
      <c r="E1358" s="11" t="s">
        <v>8221</v>
      </c>
      <c r="F1358" s="11">
        <v>2</v>
      </c>
      <c r="G1358" s="11">
        <f t="shared" si="43"/>
        <v>246.79793925413307</v>
      </c>
    </row>
    <row r="1359" spans="1:7" x14ac:dyDescent="0.3">
      <c r="A1359" s="11" t="s">
        <v>8219</v>
      </c>
      <c r="B1359" s="11">
        <v>60</v>
      </c>
      <c r="C1359">
        <f t="shared" si="42"/>
        <v>18070.1267663338</v>
      </c>
      <c r="E1359" s="11" t="s">
        <v>8221</v>
      </c>
      <c r="F1359" s="11">
        <v>2</v>
      </c>
      <c r="G1359" s="11">
        <f t="shared" si="43"/>
        <v>246.79793925413307</v>
      </c>
    </row>
    <row r="1360" spans="1:7" x14ac:dyDescent="0.3">
      <c r="A1360" s="11" t="s">
        <v>8219</v>
      </c>
      <c r="B1360" s="11">
        <v>80</v>
      </c>
      <c r="C1360">
        <f t="shared" si="42"/>
        <v>13093.119901345244</v>
      </c>
      <c r="E1360" s="11" t="s">
        <v>8221</v>
      </c>
      <c r="F1360" s="11">
        <v>0</v>
      </c>
      <c r="G1360" s="11">
        <f t="shared" si="43"/>
        <v>313.63715494040758</v>
      </c>
    </row>
    <row r="1361" spans="1:7" x14ac:dyDescent="0.3">
      <c r="A1361" s="11" t="s">
        <v>8219</v>
      </c>
      <c r="B1361" s="11">
        <v>56</v>
      </c>
      <c r="C1361">
        <f t="shared" si="42"/>
        <v>19161.528139331513</v>
      </c>
      <c r="E1361" s="11" t="s">
        <v>8221</v>
      </c>
      <c r="F1361" s="11">
        <v>13</v>
      </c>
      <c r="G1361" s="11">
        <f t="shared" si="43"/>
        <v>22.182252979623232</v>
      </c>
    </row>
    <row r="1362" spans="1:7" x14ac:dyDescent="0.3">
      <c r="A1362" s="11" t="s">
        <v>8219</v>
      </c>
      <c r="B1362" s="11">
        <v>104</v>
      </c>
      <c r="C1362">
        <f t="shared" si="42"/>
        <v>8176.711663358974</v>
      </c>
      <c r="E1362" s="11" t="s">
        <v>8221</v>
      </c>
      <c r="F1362" s="11">
        <v>0</v>
      </c>
      <c r="G1362" s="11">
        <f t="shared" si="43"/>
        <v>313.63715494040758</v>
      </c>
    </row>
    <row r="1363" spans="1:7" x14ac:dyDescent="0.3">
      <c r="A1363" s="11" t="s">
        <v>8219</v>
      </c>
      <c r="B1363" s="11">
        <v>46</v>
      </c>
      <c r="C1363">
        <f t="shared" si="42"/>
        <v>22030.031571825792</v>
      </c>
      <c r="E1363" s="11" t="s">
        <v>8221</v>
      </c>
      <c r="F1363" s="11">
        <v>1</v>
      </c>
      <c r="G1363" s="11">
        <f t="shared" si="43"/>
        <v>279.21754709727031</v>
      </c>
    </row>
    <row r="1364" spans="1:7" x14ac:dyDescent="0.3">
      <c r="A1364" s="11" t="s">
        <v>8219</v>
      </c>
      <c r="B1364" s="11">
        <v>206</v>
      </c>
      <c r="C1364">
        <f t="shared" si="42"/>
        <v>133.97665191732702</v>
      </c>
      <c r="E1364" s="11" t="s">
        <v>8221</v>
      </c>
      <c r="F1364" s="11">
        <v>5</v>
      </c>
      <c r="G1364" s="11">
        <f t="shared" si="43"/>
        <v>161.53911572472128</v>
      </c>
    </row>
    <row r="1365" spans="1:7" x14ac:dyDescent="0.3">
      <c r="A1365" s="11" t="s">
        <v>8219</v>
      </c>
      <c r="B1365" s="11">
        <v>18</v>
      </c>
      <c r="C1365">
        <f t="shared" si="42"/>
        <v>31125.841182809774</v>
      </c>
      <c r="E1365" s="11" t="s">
        <v>8221</v>
      </c>
      <c r="F1365" s="11">
        <v>2</v>
      </c>
      <c r="G1365" s="11">
        <f t="shared" si="43"/>
        <v>246.79793925413307</v>
      </c>
    </row>
    <row r="1366" spans="1:7" x14ac:dyDescent="0.3">
      <c r="A1366" s="11" t="s">
        <v>8219</v>
      </c>
      <c r="B1366" s="11">
        <v>28</v>
      </c>
      <c r="C1366">
        <f t="shared" si="42"/>
        <v>27697.337750315495</v>
      </c>
      <c r="E1366" s="11" t="s">
        <v>8221</v>
      </c>
      <c r="F1366" s="11">
        <v>0</v>
      </c>
      <c r="G1366" s="11">
        <f t="shared" si="43"/>
        <v>313.63715494040758</v>
      </c>
    </row>
    <row r="1367" spans="1:7" x14ac:dyDescent="0.3">
      <c r="A1367" s="11" t="s">
        <v>8219</v>
      </c>
      <c r="B1367" s="11">
        <v>11</v>
      </c>
      <c r="C1367">
        <f t="shared" si="42"/>
        <v>33644.793585555766</v>
      </c>
      <c r="E1367" s="11" t="s">
        <v>8221</v>
      </c>
      <c r="F1367" s="11">
        <v>32</v>
      </c>
      <c r="G1367" s="11">
        <f t="shared" si="43"/>
        <v>204.20970396001536</v>
      </c>
    </row>
    <row r="1368" spans="1:7" x14ac:dyDescent="0.3">
      <c r="A1368" s="11" t="s">
        <v>8219</v>
      </c>
      <c r="B1368" s="11">
        <v>263</v>
      </c>
      <c r="C1368">
        <f t="shared" si="42"/>
        <v>4702.5070866999358</v>
      </c>
      <c r="E1368" s="11" t="s">
        <v>8221</v>
      </c>
      <c r="F1368" s="11">
        <v>1</v>
      </c>
      <c r="G1368" s="11">
        <f t="shared" si="43"/>
        <v>279.21754709727031</v>
      </c>
    </row>
    <row r="1369" spans="1:7" x14ac:dyDescent="0.3">
      <c r="A1369" s="11" t="s">
        <v>8219</v>
      </c>
      <c r="B1369" s="11">
        <v>394</v>
      </c>
      <c r="C1369">
        <f t="shared" si="42"/>
        <v>39830.112121024882</v>
      </c>
      <c r="E1369" s="11" t="s">
        <v>8221</v>
      </c>
      <c r="F1369" s="11">
        <v>1</v>
      </c>
      <c r="G1369" s="11">
        <f t="shared" si="43"/>
        <v>279.21754709727031</v>
      </c>
    </row>
    <row r="1370" spans="1:7" x14ac:dyDescent="0.3">
      <c r="A1370" s="11" t="s">
        <v>8219</v>
      </c>
      <c r="B1370" s="11">
        <v>1049</v>
      </c>
      <c r="C1370">
        <f t="shared" si="42"/>
        <v>730298.1372926496</v>
      </c>
      <c r="E1370" s="11" t="s">
        <v>8221</v>
      </c>
      <c r="F1370" s="11">
        <v>1</v>
      </c>
      <c r="G1370" s="11">
        <f t="shared" si="43"/>
        <v>279.21754709727031</v>
      </c>
    </row>
    <row r="1371" spans="1:7" x14ac:dyDescent="0.3">
      <c r="A1371" s="11" t="s">
        <v>8219</v>
      </c>
      <c r="B1371" s="11">
        <v>308</v>
      </c>
      <c r="C1371">
        <f t="shared" si="42"/>
        <v>12899.24164047568</v>
      </c>
      <c r="E1371" s="11" t="s">
        <v>8221</v>
      </c>
      <c r="F1371" s="11">
        <v>0</v>
      </c>
      <c r="G1371" s="11">
        <f t="shared" si="43"/>
        <v>313.63715494040758</v>
      </c>
    </row>
    <row r="1372" spans="1:7" x14ac:dyDescent="0.3">
      <c r="A1372" s="11" t="s">
        <v>8219</v>
      </c>
      <c r="B1372" s="11">
        <v>1088</v>
      </c>
      <c r="C1372">
        <f t="shared" si="42"/>
        <v>798475.97390592191</v>
      </c>
      <c r="E1372" s="11" t="s">
        <v>8221</v>
      </c>
      <c r="F1372" s="11">
        <v>0</v>
      </c>
      <c r="G1372" s="11">
        <f t="shared" si="43"/>
        <v>313.63715494040758</v>
      </c>
    </row>
    <row r="1373" spans="1:7" x14ac:dyDescent="0.3">
      <c r="A1373" s="11" t="s">
        <v>8219</v>
      </c>
      <c r="B1373" s="11">
        <v>73</v>
      </c>
      <c r="C1373">
        <f t="shared" si="42"/>
        <v>14744.072304091238</v>
      </c>
      <c r="E1373" s="11" t="s">
        <v>8221</v>
      </c>
      <c r="F1373" s="11">
        <v>8</v>
      </c>
      <c r="G1373" s="11">
        <f t="shared" si="43"/>
        <v>94.280292195309514</v>
      </c>
    </row>
    <row r="1374" spans="1:7" x14ac:dyDescent="0.3">
      <c r="A1374" s="11" t="s">
        <v>8219</v>
      </c>
      <c r="B1374" s="11">
        <v>143</v>
      </c>
      <c r="C1374">
        <f t="shared" si="42"/>
        <v>2644.5482766312853</v>
      </c>
      <c r="E1374" s="11" t="s">
        <v>8221</v>
      </c>
      <c r="F1374" s="11">
        <v>0</v>
      </c>
      <c r="G1374" s="11">
        <f t="shared" si="43"/>
        <v>313.63715494040758</v>
      </c>
    </row>
    <row r="1375" spans="1:7" x14ac:dyDescent="0.3">
      <c r="A1375" s="11" t="s">
        <v>8219</v>
      </c>
      <c r="B1375" s="11">
        <v>1420</v>
      </c>
      <c r="C1375">
        <f t="shared" si="42"/>
        <v>1502033.6599471117</v>
      </c>
      <c r="E1375" s="11" t="s">
        <v>8221</v>
      </c>
      <c r="F1375" s="11">
        <v>1</v>
      </c>
      <c r="G1375" s="11">
        <f t="shared" si="43"/>
        <v>279.21754709727031</v>
      </c>
    </row>
    <row r="1376" spans="1:7" x14ac:dyDescent="0.3">
      <c r="A1376" s="11" t="s">
        <v>8219</v>
      </c>
      <c r="B1376" s="11">
        <v>305</v>
      </c>
      <c r="C1376">
        <f t="shared" si="42"/>
        <v>12226.792670223964</v>
      </c>
      <c r="E1376" s="11" t="s">
        <v>8221</v>
      </c>
      <c r="F1376" s="11">
        <v>16</v>
      </c>
      <c r="G1376" s="11">
        <f t="shared" si="43"/>
        <v>2.9234294502114606</v>
      </c>
    </row>
    <row r="1377" spans="1:7" x14ac:dyDescent="0.3">
      <c r="A1377" s="11" t="s">
        <v>8219</v>
      </c>
      <c r="B1377" s="11">
        <v>551</v>
      </c>
      <c r="C1377">
        <f t="shared" si="42"/>
        <v>127145.60823086472</v>
      </c>
      <c r="E1377" s="11" t="s">
        <v>8221</v>
      </c>
      <c r="F1377" s="11">
        <v>12</v>
      </c>
      <c r="G1377" s="11">
        <f t="shared" si="43"/>
        <v>32.601860822760486</v>
      </c>
    </row>
    <row r="1378" spans="1:7" x14ac:dyDescent="0.3">
      <c r="A1378" s="11" t="s">
        <v>8219</v>
      </c>
      <c r="B1378" s="11">
        <v>187</v>
      </c>
      <c r="C1378">
        <f t="shared" si="42"/>
        <v>55.133173656457259</v>
      </c>
      <c r="E1378" s="11" t="s">
        <v>8221</v>
      </c>
      <c r="F1378" s="11">
        <v>4</v>
      </c>
      <c r="G1378" s="11">
        <f t="shared" si="43"/>
        <v>187.95872356785856</v>
      </c>
    </row>
    <row r="1379" spans="1:7" x14ac:dyDescent="0.3">
      <c r="A1379" s="11" t="s">
        <v>8219</v>
      </c>
      <c r="B1379" s="11">
        <v>325</v>
      </c>
      <c r="C1379">
        <f t="shared" si="42"/>
        <v>17049.785805235406</v>
      </c>
      <c r="E1379" s="11" t="s">
        <v>8221</v>
      </c>
      <c r="F1379" s="11">
        <v>2</v>
      </c>
      <c r="G1379" s="11">
        <f t="shared" si="43"/>
        <v>246.79793925413307</v>
      </c>
    </row>
    <row r="1380" spans="1:7" x14ac:dyDescent="0.3">
      <c r="A1380" s="11" t="s">
        <v>8219</v>
      </c>
      <c r="B1380" s="11">
        <v>148</v>
      </c>
      <c r="C1380">
        <f t="shared" si="42"/>
        <v>2155.2965603841458</v>
      </c>
      <c r="E1380" s="11" t="s">
        <v>8221</v>
      </c>
      <c r="F1380" s="11">
        <v>3</v>
      </c>
      <c r="G1380" s="11">
        <f t="shared" si="43"/>
        <v>216.3783314109958</v>
      </c>
    </row>
    <row r="1381" spans="1:7" x14ac:dyDescent="0.3">
      <c r="A1381" s="11" t="s">
        <v>8219</v>
      </c>
      <c r="B1381" s="11">
        <v>69</v>
      </c>
      <c r="C1381">
        <f t="shared" si="42"/>
        <v>15731.47367708895</v>
      </c>
      <c r="E1381" s="11" t="s">
        <v>8221</v>
      </c>
      <c r="F1381" s="11">
        <v>0</v>
      </c>
      <c r="G1381" s="11">
        <f t="shared" si="43"/>
        <v>313.63715494040758</v>
      </c>
    </row>
    <row r="1382" spans="1:7" x14ac:dyDescent="0.3">
      <c r="A1382" s="11" t="s">
        <v>8219</v>
      </c>
      <c r="B1382" s="11">
        <v>173</v>
      </c>
      <c r="C1382">
        <f t="shared" si="42"/>
        <v>459.03797914844796</v>
      </c>
      <c r="E1382" s="11" t="s">
        <v>8221</v>
      </c>
      <c r="F1382" s="11">
        <v>3</v>
      </c>
      <c r="G1382" s="11">
        <f t="shared" si="43"/>
        <v>216.3783314109958</v>
      </c>
    </row>
    <row r="1383" spans="1:7" x14ac:dyDescent="0.3">
      <c r="A1383" s="11" t="s">
        <v>8219</v>
      </c>
      <c r="B1383" s="11">
        <v>269</v>
      </c>
      <c r="C1383">
        <f t="shared" si="42"/>
        <v>5561.4050272033692</v>
      </c>
      <c r="E1383" s="11" t="s">
        <v>8221</v>
      </c>
      <c r="F1383" s="11">
        <v>4</v>
      </c>
      <c r="G1383" s="11">
        <f t="shared" si="43"/>
        <v>187.95872356785856</v>
      </c>
    </row>
    <row r="1384" spans="1:7" x14ac:dyDescent="0.3">
      <c r="A1384" s="11" t="s">
        <v>8219</v>
      </c>
      <c r="B1384" s="11">
        <v>185</v>
      </c>
      <c r="C1384">
        <f t="shared" si="42"/>
        <v>88.833860155313076</v>
      </c>
      <c r="E1384" s="11" t="s">
        <v>8221</v>
      </c>
      <c r="F1384" s="11">
        <v>2</v>
      </c>
      <c r="G1384" s="11">
        <f t="shared" si="43"/>
        <v>246.79793925413307</v>
      </c>
    </row>
    <row r="1385" spans="1:7" x14ac:dyDescent="0.3">
      <c r="A1385" s="11" t="s">
        <v>8219</v>
      </c>
      <c r="B1385" s="11">
        <v>176</v>
      </c>
      <c r="C1385">
        <f t="shared" si="42"/>
        <v>339.48694940016424</v>
      </c>
      <c r="E1385" s="11" t="s">
        <v>8221</v>
      </c>
      <c r="F1385" s="11">
        <v>10</v>
      </c>
      <c r="G1385" s="11">
        <f t="shared" si="43"/>
        <v>59.441076509035</v>
      </c>
    </row>
    <row r="1386" spans="1:7" x14ac:dyDescent="0.3">
      <c r="A1386" s="11" t="s">
        <v>8219</v>
      </c>
      <c r="B1386" s="11">
        <v>1019</v>
      </c>
      <c r="C1386">
        <f t="shared" si="42"/>
        <v>679923.64759013243</v>
      </c>
      <c r="E1386" s="11" t="s">
        <v>8221</v>
      </c>
      <c r="F1386" s="11">
        <v>11</v>
      </c>
      <c r="G1386" s="11">
        <f t="shared" si="43"/>
        <v>45.021468665897743</v>
      </c>
    </row>
    <row r="1387" spans="1:7" x14ac:dyDescent="0.3">
      <c r="A1387" s="11" t="s">
        <v>8219</v>
      </c>
      <c r="B1387" s="11">
        <v>113</v>
      </c>
      <c r="C1387">
        <f t="shared" si="42"/>
        <v>6630.0585741141222</v>
      </c>
      <c r="E1387" s="11" t="s">
        <v>8221</v>
      </c>
      <c r="F1387" s="11">
        <v>6</v>
      </c>
      <c r="G1387" s="11">
        <f t="shared" si="43"/>
        <v>137.11950788158404</v>
      </c>
    </row>
    <row r="1388" spans="1:7" x14ac:dyDescent="0.3">
      <c r="A1388" s="11" t="s">
        <v>8219</v>
      </c>
      <c r="B1388" s="11">
        <v>404</v>
      </c>
      <c r="C1388">
        <f t="shared" si="42"/>
        <v>43921.608688530599</v>
      </c>
      <c r="E1388" s="11" t="s">
        <v>8221</v>
      </c>
      <c r="F1388" s="11">
        <v>2</v>
      </c>
      <c r="G1388" s="11">
        <f t="shared" si="43"/>
        <v>246.79793925413307</v>
      </c>
    </row>
    <row r="1389" spans="1:7" x14ac:dyDescent="0.3">
      <c r="A1389" s="11" t="s">
        <v>8219</v>
      </c>
      <c r="B1389" s="11">
        <v>707</v>
      </c>
      <c r="C1389">
        <f t="shared" si="42"/>
        <v>262732.95468395395</v>
      </c>
      <c r="E1389" s="11" t="s">
        <v>8221</v>
      </c>
      <c r="F1389" s="11">
        <v>6</v>
      </c>
      <c r="G1389" s="11">
        <f t="shared" si="43"/>
        <v>137.11950788158404</v>
      </c>
    </row>
    <row r="1390" spans="1:7" x14ac:dyDescent="0.3">
      <c r="A1390" s="11" t="s">
        <v>8219</v>
      </c>
      <c r="B1390" s="11">
        <v>392</v>
      </c>
      <c r="C1390">
        <f t="shared" si="42"/>
        <v>39035.812807523733</v>
      </c>
      <c r="E1390" s="11" t="s">
        <v>8221</v>
      </c>
      <c r="F1390" s="11">
        <v>8</v>
      </c>
      <c r="G1390" s="11">
        <f t="shared" si="43"/>
        <v>94.280292195309514</v>
      </c>
    </row>
    <row r="1391" spans="1:7" x14ac:dyDescent="0.3">
      <c r="A1391" s="11" t="s">
        <v>8219</v>
      </c>
      <c r="B1391" s="11">
        <v>23</v>
      </c>
      <c r="C1391">
        <f t="shared" si="42"/>
        <v>29386.589466562633</v>
      </c>
      <c r="E1391" s="11" t="s">
        <v>8221</v>
      </c>
      <c r="F1391" s="11">
        <v>37</v>
      </c>
      <c r="G1391" s="11">
        <f t="shared" si="43"/>
        <v>372.11166474432906</v>
      </c>
    </row>
    <row r="1392" spans="1:7" x14ac:dyDescent="0.3">
      <c r="A1392" s="11" t="s">
        <v>8219</v>
      </c>
      <c r="B1392" s="11">
        <v>682</v>
      </c>
      <c r="C1392">
        <f t="shared" si="42"/>
        <v>237729.21326518967</v>
      </c>
      <c r="E1392" s="11" t="s">
        <v>8221</v>
      </c>
      <c r="F1392" s="11">
        <v>11</v>
      </c>
      <c r="G1392" s="11">
        <f t="shared" si="43"/>
        <v>45.021468665897743</v>
      </c>
    </row>
    <row r="1393" spans="1:7" x14ac:dyDescent="0.3">
      <c r="A1393" s="11" t="s">
        <v>8219</v>
      </c>
      <c r="B1393" s="11">
        <v>37</v>
      </c>
      <c r="C1393">
        <f t="shared" si="42"/>
        <v>24782.684661070645</v>
      </c>
      <c r="E1393" s="11" t="s">
        <v>8221</v>
      </c>
      <c r="F1393" s="11">
        <v>0</v>
      </c>
      <c r="G1393" s="11">
        <f t="shared" si="43"/>
        <v>313.63715494040758</v>
      </c>
    </row>
    <row r="1394" spans="1:7" x14ac:dyDescent="0.3">
      <c r="A1394" s="11" t="s">
        <v>8219</v>
      </c>
      <c r="B1394" s="11">
        <v>146</v>
      </c>
      <c r="C1394">
        <f t="shared" si="42"/>
        <v>2344.9972468830015</v>
      </c>
      <c r="E1394" s="11" t="s">
        <v>8221</v>
      </c>
      <c r="F1394" s="11">
        <v>10</v>
      </c>
      <c r="G1394" s="11">
        <f t="shared" si="43"/>
        <v>59.441076509035</v>
      </c>
    </row>
    <row r="1395" spans="1:7" x14ac:dyDescent="0.3">
      <c r="A1395" s="11" t="s">
        <v>8219</v>
      </c>
      <c r="B1395" s="11">
        <v>119</v>
      </c>
      <c r="C1395">
        <f t="shared" si="42"/>
        <v>5688.9565146175546</v>
      </c>
      <c r="E1395" s="11" t="s">
        <v>8221</v>
      </c>
      <c r="F1395" s="11">
        <v>6</v>
      </c>
      <c r="G1395" s="11">
        <f t="shared" si="43"/>
        <v>137.11950788158404</v>
      </c>
    </row>
    <row r="1396" spans="1:7" x14ac:dyDescent="0.3">
      <c r="A1396" s="11" t="s">
        <v>8219</v>
      </c>
      <c r="B1396" s="11">
        <v>163</v>
      </c>
      <c r="C1396">
        <f t="shared" si="42"/>
        <v>987.5414116427271</v>
      </c>
      <c r="E1396" s="11" t="s">
        <v>8221</v>
      </c>
      <c r="F1396" s="11">
        <v>8</v>
      </c>
      <c r="G1396" s="11">
        <f t="shared" si="43"/>
        <v>94.280292195309514</v>
      </c>
    </row>
    <row r="1397" spans="1:7" x14ac:dyDescent="0.3">
      <c r="A1397" s="11" t="s">
        <v>8219</v>
      </c>
      <c r="B1397" s="11">
        <v>339</v>
      </c>
      <c r="C1397">
        <f t="shared" si="42"/>
        <v>20901.880999743415</v>
      </c>
      <c r="E1397" s="11" t="s">
        <v>8221</v>
      </c>
      <c r="F1397" s="11">
        <v>6</v>
      </c>
      <c r="G1397" s="11">
        <f t="shared" si="43"/>
        <v>137.11950788158404</v>
      </c>
    </row>
    <row r="1398" spans="1:7" x14ac:dyDescent="0.3">
      <c r="A1398" s="11" t="s">
        <v>8219</v>
      </c>
      <c r="B1398" s="11">
        <v>58</v>
      </c>
      <c r="C1398">
        <f t="shared" si="42"/>
        <v>18611.827452832658</v>
      </c>
      <c r="E1398" s="11" t="s">
        <v>8221</v>
      </c>
      <c r="F1398" s="11">
        <v>7</v>
      </c>
      <c r="G1398" s="11">
        <f t="shared" si="43"/>
        <v>114.69990003844677</v>
      </c>
    </row>
    <row r="1399" spans="1:7" x14ac:dyDescent="0.3">
      <c r="A1399" s="11" t="s">
        <v>8219</v>
      </c>
      <c r="B1399" s="11">
        <v>456</v>
      </c>
      <c r="C1399">
        <f t="shared" si="42"/>
        <v>68421.390839560365</v>
      </c>
      <c r="E1399" s="11" t="s">
        <v>8221</v>
      </c>
      <c r="F1399" s="11">
        <v>7</v>
      </c>
      <c r="G1399" s="11">
        <f t="shared" si="43"/>
        <v>114.69990003844677</v>
      </c>
    </row>
    <row r="1400" spans="1:7" x14ac:dyDescent="0.3">
      <c r="A1400" s="11" t="s">
        <v>8219</v>
      </c>
      <c r="B1400" s="11">
        <v>15</v>
      </c>
      <c r="C1400">
        <f t="shared" si="42"/>
        <v>32193.392212558058</v>
      </c>
      <c r="E1400" s="11" t="s">
        <v>8221</v>
      </c>
      <c r="F1400" s="11">
        <v>5</v>
      </c>
      <c r="G1400" s="11">
        <f t="shared" si="43"/>
        <v>161.53911572472128</v>
      </c>
    </row>
    <row r="1401" spans="1:7" x14ac:dyDescent="0.3">
      <c r="A1401" s="11" t="s">
        <v>8219</v>
      </c>
      <c r="B1401" s="11">
        <v>191</v>
      </c>
      <c r="C1401">
        <f t="shared" si="42"/>
        <v>11.731800658745628</v>
      </c>
      <c r="E1401" s="11" t="s">
        <v>8221</v>
      </c>
      <c r="F1401" s="11">
        <v>46</v>
      </c>
      <c r="G1401" s="11">
        <f t="shared" si="43"/>
        <v>800.33519415609373</v>
      </c>
    </row>
    <row r="1402" spans="1:7" x14ac:dyDescent="0.3">
      <c r="A1402" s="11" t="s">
        <v>8219</v>
      </c>
      <c r="B1402" s="11">
        <v>17</v>
      </c>
      <c r="C1402">
        <f t="shared" si="42"/>
        <v>31479.691526059203</v>
      </c>
      <c r="E1402" s="11" t="s">
        <v>8221</v>
      </c>
      <c r="F1402" s="11">
        <v>10</v>
      </c>
      <c r="G1402" s="11">
        <f t="shared" si="43"/>
        <v>59.441076509035</v>
      </c>
    </row>
    <row r="1403" spans="1:7" x14ac:dyDescent="0.3">
      <c r="A1403" s="11" t="s">
        <v>8219</v>
      </c>
      <c r="B1403" s="11">
        <v>28</v>
      </c>
      <c r="C1403">
        <f t="shared" si="42"/>
        <v>27697.337750315495</v>
      </c>
      <c r="E1403" s="11" t="s">
        <v>8221</v>
      </c>
      <c r="F1403" s="11">
        <v>19</v>
      </c>
      <c r="G1403" s="11">
        <f t="shared" si="43"/>
        <v>1.6646059207996897</v>
      </c>
    </row>
    <row r="1404" spans="1:7" x14ac:dyDescent="0.3">
      <c r="A1404" s="11" t="s">
        <v>8219</v>
      </c>
      <c r="B1404" s="11">
        <v>18</v>
      </c>
      <c r="C1404">
        <f t="shared" si="42"/>
        <v>31125.841182809774</v>
      </c>
      <c r="E1404" s="11" t="s">
        <v>8221</v>
      </c>
      <c r="F1404" s="11">
        <v>13</v>
      </c>
      <c r="G1404" s="11">
        <f t="shared" si="43"/>
        <v>22.182252979623232</v>
      </c>
    </row>
    <row r="1405" spans="1:7" x14ac:dyDescent="0.3">
      <c r="A1405" s="11" t="s">
        <v>8219</v>
      </c>
      <c r="B1405" s="11">
        <v>61</v>
      </c>
      <c r="C1405">
        <f t="shared" si="42"/>
        <v>17802.276423084375</v>
      </c>
      <c r="E1405" s="11" t="s">
        <v>8221</v>
      </c>
      <c r="F1405" s="11">
        <v>13</v>
      </c>
      <c r="G1405" s="11">
        <f t="shared" si="43"/>
        <v>22.182252979623232</v>
      </c>
    </row>
    <row r="1406" spans="1:7" x14ac:dyDescent="0.3">
      <c r="A1406" s="11" t="s">
        <v>8219</v>
      </c>
      <c r="B1406" s="11">
        <v>108</v>
      </c>
      <c r="C1406">
        <f t="shared" si="42"/>
        <v>7469.3102903612617</v>
      </c>
      <c r="E1406" s="11" t="s">
        <v>8221</v>
      </c>
      <c r="F1406" s="11">
        <v>4</v>
      </c>
      <c r="G1406" s="11">
        <f t="shared" si="43"/>
        <v>187.95872356785856</v>
      </c>
    </row>
    <row r="1407" spans="1:7" x14ac:dyDescent="0.3">
      <c r="A1407" s="11" t="s">
        <v>8219</v>
      </c>
      <c r="B1407" s="11">
        <v>142</v>
      </c>
      <c r="C1407">
        <f t="shared" si="42"/>
        <v>2748.3986198807133</v>
      </c>
      <c r="E1407" s="11" t="s">
        <v>8221</v>
      </c>
      <c r="F1407" s="11">
        <v>0</v>
      </c>
      <c r="G1407" s="11">
        <f t="shared" si="43"/>
        <v>313.63715494040758</v>
      </c>
    </row>
    <row r="1408" spans="1:7" x14ac:dyDescent="0.3">
      <c r="A1408" s="11" t="s">
        <v>8219</v>
      </c>
      <c r="B1408" s="11">
        <v>74</v>
      </c>
      <c r="C1408">
        <f t="shared" si="42"/>
        <v>14502.221960841811</v>
      </c>
      <c r="E1408" s="11" t="s">
        <v>8221</v>
      </c>
      <c r="F1408" s="11">
        <v>3</v>
      </c>
      <c r="G1408" s="11">
        <f t="shared" si="43"/>
        <v>216.3783314109958</v>
      </c>
    </row>
    <row r="1409" spans="1:7" x14ac:dyDescent="0.3">
      <c r="A1409" s="11" t="s">
        <v>8219</v>
      </c>
      <c r="B1409" s="11">
        <v>38</v>
      </c>
      <c r="C1409">
        <f t="shared" si="42"/>
        <v>24468.834317821216</v>
      </c>
      <c r="E1409" s="11" t="s">
        <v>8221</v>
      </c>
      <c r="F1409" s="11">
        <v>1</v>
      </c>
      <c r="G1409" s="11">
        <f t="shared" si="43"/>
        <v>279.21754709727031</v>
      </c>
    </row>
    <row r="1410" spans="1:7" x14ac:dyDescent="0.3">
      <c r="A1410" s="11" t="s">
        <v>8219</v>
      </c>
      <c r="B1410" s="11">
        <v>20</v>
      </c>
      <c r="C1410">
        <f t="shared" si="42"/>
        <v>30424.140496310916</v>
      </c>
      <c r="E1410" s="11" t="s">
        <v>8221</v>
      </c>
      <c r="F1410" s="11">
        <v>9</v>
      </c>
      <c r="G1410" s="11">
        <f t="shared" si="43"/>
        <v>75.860684352172257</v>
      </c>
    </row>
    <row r="1411" spans="1:7" x14ac:dyDescent="0.3">
      <c r="A1411" s="11" t="s">
        <v>8219</v>
      </c>
      <c r="B1411" s="11">
        <v>24</v>
      </c>
      <c r="C1411">
        <f t="shared" ref="C1411:C1474" si="44">(B1411-$J$4)^2</f>
        <v>29044.739123313208</v>
      </c>
      <c r="E1411" s="11" t="s">
        <v>8221</v>
      </c>
      <c r="F1411" s="11">
        <v>1</v>
      </c>
      <c r="G1411" s="11">
        <f t="shared" ref="G1411:G1474" si="45">(F1411-$K$4)^2</f>
        <v>279.21754709727031</v>
      </c>
    </row>
    <row r="1412" spans="1:7" x14ac:dyDescent="0.3">
      <c r="A1412" s="11" t="s">
        <v>8219</v>
      </c>
      <c r="B1412" s="11">
        <v>66</v>
      </c>
      <c r="C1412">
        <f t="shared" si="44"/>
        <v>16493.024706837234</v>
      </c>
      <c r="E1412" s="11" t="s">
        <v>8221</v>
      </c>
      <c r="F1412" s="11">
        <v>1</v>
      </c>
      <c r="G1412" s="11">
        <f t="shared" si="45"/>
        <v>279.21754709727031</v>
      </c>
    </row>
    <row r="1413" spans="1:7" x14ac:dyDescent="0.3">
      <c r="A1413" s="11" t="s">
        <v>8219</v>
      </c>
      <c r="B1413" s="11">
        <v>28</v>
      </c>
      <c r="C1413">
        <f t="shared" si="44"/>
        <v>27697.337750315495</v>
      </c>
      <c r="E1413" s="11" t="s">
        <v>8221</v>
      </c>
      <c r="F1413" s="11">
        <v>4</v>
      </c>
      <c r="G1413" s="11">
        <f t="shared" si="45"/>
        <v>187.95872356785856</v>
      </c>
    </row>
    <row r="1414" spans="1:7" x14ac:dyDescent="0.3">
      <c r="A1414" s="11" t="s">
        <v>8219</v>
      </c>
      <c r="B1414" s="11">
        <v>24</v>
      </c>
      <c r="C1414">
        <f t="shared" si="44"/>
        <v>29044.739123313208</v>
      </c>
      <c r="E1414" s="11" t="s">
        <v>8221</v>
      </c>
      <c r="F1414" s="11">
        <v>17</v>
      </c>
      <c r="G1414" s="11">
        <f t="shared" si="45"/>
        <v>0.50382160707420365</v>
      </c>
    </row>
    <row r="1415" spans="1:7" x14ac:dyDescent="0.3">
      <c r="A1415" s="11" t="s">
        <v>8219</v>
      </c>
      <c r="B1415" s="11">
        <v>73</v>
      </c>
      <c r="C1415">
        <f t="shared" si="44"/>
        <v>14744.072304091238</v>
      </c>
      <c r="E1415" s="11" t="s">
        <v>8221</v>
      </c>
      <c r="F1415" s="11">
        <v>0</v>
      </c>
      <c r="G1415" s="11">
        <f t="shared" si="45"/>
        <v>313.63715494040758</v>
      </c>
    </row>
    <row r="1416" spans="1:7" x14ac:dyDescent="0.3">
      <c r="A1416" s="11" t="s">
        <v>8219</v>
      </c>
      <c r="B1416" s="11">
        <v>3</v>
      </c>
      <c r="C1416">
        <f t="shared" si="44"/>
        <v>36643.596331551191</v>
      </c>
      <c r="E1416" s="11" t="s">
        <v>8221</v>
      </c>
      <c r="F1416" s="11">
        <v>12</v>
      </c>
      <c r="G1416" s="11">
        <f t="shared" si="45"/>
        <v>32.601860822760486</v>
      </c>
    </row>
    <row r="1417" spans="1:7" x14ac:dyDescent="0.3">
      <c r="A1417" s="11" t="s">
        <v>8219</v>
      </c>
      <c r="B1417" s="11">
        <v>20</v>
      </c>
      <c r="C1417">
        <f t="shared" si="44"/>
        <v>30424.140496310916</v>
      </c>
      <c r="E1417" s="11" t="s">
        <v>8221</v>
      </c>
      <c r="F1417" s="11">
        <v>14</v>
      </c>
      <c r="G1417" s="11">
        <f t="shared" si="45"/>
        <v>13.762645136485975</v>
      </c>
    </row>
    <row r="1418" spans="1:7" x14ac:dyDescent="0.3">
      <c r="A1418" s="11" t="s">
        <v>8219</v>
      </c>
      <c r="B1418" s="11">
        <v>21</v>
      </c>
      <c r="C1418">
        <f t="shared" si="44"/>
        <v>30076.290153061491</v>
      </c>
      <c r="E1418" s="11" t="s">
        <v>8221</v>
      </c>
      <c r="F1418" s="11">
        <v>1</v>
      </c>
      <c r="G1418" s="11">
        <f t="shared" si="45"/>
        <v>279.21754709727031</v>
      </c>
    </row>
    <row r="1419" spans="1:7" x14ac:dyDescent="0.3">
      <c r="A1419" s="11" t="s">
        <v>8219</v>
      </c>
      <c r="B1419" s="11">
        <v>94</v>
      </c>
      <c r="C1419">
        <f t="shared" si="44"/>
        <v>10085.215095853253</v>
      </c>
      <c r="E1419" s="11" t="s">
        <v>8221</v>
      </c>
      <c r="F1419" s="11">
        <v>14</v>
      </c>
      <c r="G1419" s="11">
        <f t="shared" si="45"/>
        <v>13.762645136485975</v>
      </c>
    </row>
    <row r="1420" spans="1:7" x14ac:dyDescent="0.3">
      <c r="A1420" s="11" t="s">
        <v>8219</v>
      </c>
      <c r="B1420" s="11">
        <v>139</v>
      </c>
      <c r="C1420">
        <f t="shared" si="44"/>
        <v>3071.9496496289967</v>
      </c>
      <c r="E1420" s="11" t="s">
        <v>8221</v>
      </c>
      <c r="F1420" s="11">
        <v>4</v>
      </c>
      <c r="G1420" s="11">
        <f t="shared" si="45"/>
        <v>187.95872356785856</v>
      </c>
    </row>
    <row r="1421" spans="1:7" x14ac:dyDescent="0.3">
      <c r="A1421" s="11" t="s">
        <v>8219</v>
      </c>
      <c r="B1421" s="11">
        <v>130</v>
      </c>
      <c r="C1421">
        <f t="shared" si="44"/>
        <v>4150.6027388738485</v>
      </c>
      <c r="E1421" s="11" t="s">
        <v>8221</v>
      </c>
      <c r="F1421" s="11">
        <v>2</v>
      </c>
      <c r="G1421" s="11">
        <f t="shared" si="45"/>
        <v>246.79793925413307</v>
      </c>
    </row>
    <row r="1422" spans="1:7" x14ac:dyDescent="0.3">
      <c r="A1422" s="11" t="s">
        <v>8219</v>
      </c>
      <c r="B1422" s="11">
        <v>31</v>
      </c>
      <c r="C1422">
        <f t="shared" si="44"/>
        <v>26707.786720567212</v>
      </c>
      <c r="E1422" s="11" t="s">
        <v>8221</v>
      </c>
      <c r="F1422" s="11">
        <v>1</v>
      </c>
      <c r="G1422" s="11">
        <f t="shared" si="45"/>
        <v>279.21754709727031</v>
      </c>
    </row>
    <row r="1423" spans="1:7" x14ac:dyDescent="0.3">
      <c r="A1423" s="11" t="s">
        <v>8219</v>
      </c>
      <c r="B1423" s="11">
        <v>13</v>
      </c>
      <c r="C1423">
        <f t="shared" si="44"/>
        <v>32915.092899056915</v>
      </c>
      <c r="E1423" s="11" t="s">
        <v>8221</v>
      </c>
      <c r="F1423" s="11">
        <v>2</v>
      </c>
      <c r="G1423" s="11">
        <f t="shared" si="45"/>
        <v>246.79793925413307</v>
      </c>
    </row>
    <row r="1424" spans="1:7" x14ac:dyDescent="0.3">
      <c r="A1424" s="11" t="s">
        <v>8219</v>
      </c>
      <c r="B1424" s="11">
        <v>90</v>
      </c>
      <c r="C1424">
        <f t="shared" si="44"/>
        <v>10904.616468850965</v>
      </c>
      <c r="E1424" s="11" t="s">
        <v>8221</v>
      </c>
      <c r="F1424" s="11">
        <v>1</v>
      </c>
      <c r="G1424" s="11">
        <f t="shared" si="45"/>
        <v>279.21754709727031</v>
      </c>
    </row>
    <row r="1425" spans="1:7" x14ac:dyDescent="0.3">
      <c r="A1425" s="11" t="s">
        <v>8219</v>
      </c>
      <c r="B1425" s="11">
        <v>141</v>
      </c>
      <c r="C1425">
        <f t="shared" si="44"/>
        <v>2854.248963130141</v>
      </c>
      <c r="E1425" s="11" t="s">
        <v>8221</v>
      </c>
      <c r="F1425" s="11">
        <v>1</v>
      </c>
      <c r="G1425" s="11">
        <f t="shared" si="45"/>
        <v>279.21754709727031</v>
      </c>
    </row>
    <row r="1426" spans="1:7" x14ac:dyDescent="0.3">
      <c r="A1426" s="11" t="s">
        <v>8219</v>
      </c>
      <c r="B1426" s="11">
        <v>23</v>
      </c>
      <c r="C1426">
        <f t="shared" si="44"/>
        <v>29386.589466562633</v>
      </c>
      <c r="E1426" s="11" t="s">
        <v>8221</v>
      </c>
      <c r="F1426" s="11">
        <v>4</v>
      </c>
      <c r="G1426" s="11">
        <f t="shared" si="45"/>
        <v>187.95872356785856</v>
      </c>
    </row>
    <row r="1427" spans="1:7" x14ac:dyDescent="0.3">
      <c r="A1427" s="11" t="s">
        <v>8219</v>
      </c>
      <c r="B1427" s="11">
        <v>18</v>
      </c>
      <c r="C1427">
        <f t="shared" si="44"/>
        <v>31125.841182809774</v>
      </c>
      <c r="E1427" s="11" t="s">
        <v>8221</v>
      </c>
      <c r="F1427" s="11">
        <v>3</v>
      </c>
      <c r="G1427" s="11">
        <f t="shared" si="45"/>
        <v>216.3783314109958</v>
      </c>
    </row>
    <row r="1428" spans="1:7" x14ac:dyDescent="0.3">
      <c r="A1428" s="11" t="s">
        <v>8219</v>
      </c>
      <c r="B1428" s="11">
        <v>76</v>
      </c>
      <c r="C1428">
        <f t="shared" si="44"/>
        <v>14024.521274342955</v>
      </c>
      <c r="E1428" s="11" t="s">
        <v>8221</v>
      </c>
      <c r="F1428" s="11">
        <v>38</v>
      </c>
      <c r="G1428" s="11">
        <f t="shared" si="45"/>
        <v>411.69205690119179</v>
      </c>
    </row>
    <row r="1429" spans="1:7" x14ac:dyDescent="0.3">
      <c r="A1429" s="11" t="s">
        <v>8219</v>
      </c>
      <c r="B1429" s="11">
        <v>93</v>
      </c>
      <c r="C1429">
        <f t="shared" si="44"/>
        <v>10287.06543910268</v>
      </c>
      <c r="E1429" s="11" t="s">
        <v>8221</v>
      </c>
      <c r="F1429" s="11">
        <v>4</v>
      </c>
      <c r="G1429" s="11">
        <f t="shared" si="45"/>
        <v>187.95872356785856</v>
      </c>
    </row>
    <row r="1430" spans="1:7" x14ac:dyDescent="0.3">
      <c r="A1430" s="11" t="s">
        <v>8219</v>
      </c>
      <c r="B1430" s="11">
        <v>69</v>
      </c>
      <c r="C1430">
        <f t="shared" si="44"/>
        <v>15731.47367708895</v>
      </c>
      <c r="E1430" s="11" t="s">
        <v>8221</v>
      </c>
      <c r="F1430" s="11">
        <v>0</v>
      </c>
      <c r="G1430" s="11">
        <f t="shared" si="45"/>
        <v>313.63715494040758</v>
      </c>
    </row>
    <row r="1431" spans="1:7" x14ac:dyDescent="0.3">
      <c r="A1431" s="11" t="s">
        <v>8219</v>
      </c>
      <c r="B1431" s="11">
        <v>21</v>
      </c>
      <c r="C1431">
        <f t="shared" si="44"/>
        <v>30076.290153061491</v>
      </c>
      <c r="E1431" s="11" t="s">
        <v>8221</v>
      </c>
      <c r="F1431" s="11">
        <v>2</v>
      </c>
      <c r="G1431" s="11">
        <f t="shared" si="45"/>
        <v>246.79793925413307</v>
      </c>
    </row>
    <row r="1432" spans="1:7" x14ac:dyDescent="0.3">
      <c r="A1432" s="11" t="s">
        <v>8219</v>
      </c>
      <c r="B1432" s="11">
        <v>57</v>
      </c>
      <c r="C1432">
        <f t="shared" si="44"/>
        <v>18885.677796082084</v>
      </c>
      <c r="E1432" s="11" t="s">
        <v>8221</v>
      </c>
      <c r="F1432" s="11">
        <v>0</v>
      </c>
      <c r="G1432" s="11">
        <f t="shared" si="45"/>
        <v>313.63715494040758</v>
      </c>
    </row>
    <row r="1433" spans="1:7" x14ac:dyDescent="0.3">
      <c r="A1433" s="11" t="s">
        <v>8219</v>
      </c>
      <c r="B1433" s="11">
        <v>108</v>
      </c>
      <c r="C1433">
        <f t="shared" si="44"/>
        <v>7469.3102903612617</v>
      </c>
      <c r="E1433" s="11" t="s">
        <v>8221</v>
      </c>
      <c r="F1433" s="11">
        <v>1</v>
      </c>
      <c r="G1433" s="11">
        <f t="shared" si="45"/>
        <v>279.21754709727031</v>
      </c>
    </row>
    <row r="1434" spans="1:7" x14ac:dyDescent="0.3">
      <c r="A1434" s="11" t="s">
        <v>8219</v>
      </c>
      <c r="B1434" s="11">
        <v>83</v>
      </c>
      <c r="C1434">
        <f t="shared" si="44"/>
        <v>12415.568871596959</v>
      </c>
      <c r="E1434" s="11" t="s">
        <v>8221</v>
      </c>
      <c r="F1434" s="11">
        <v>7</v>
      </c>
      <c r="G1434" s="11">
        <f t="shared" si="45"/>
        <v>114.69990003844677</v>
      </c>
    </row>
    <row r="1435" spans="1:7" x14ac:dyDescent="0.3">
      <c r="A1435" s="11" t="s">
        <v>8219</v>
      </c>
      <c r="B1435" s="11">
        <v>96</v>
      </c>
      <c r="C1435">
        <f t="shared" si="44"/>
        <v>9687.5144093543968</v>
      </c>
      <c r="E1435" s="11" t="s">
        <v>8221</v>
      </c>
      <c r="F1435" s="11">
        <v>2</v>
      </c>
      <c r="G1435" s="11">
        <f t="shared" si="45"/>
        <v>246.79793925413307</v>
      </c>
    </row>
    <row r="1436" spans="1:7" x14ac:dyDescent="0.3">
      <c r="A1436" s="11" t="s">
        <v>8219</v>
      </c>
      <c r="B1436" s="11">
        <v>64</v>
      </c>
      <c r="C1436">
        <f t="shared" si="44"/>
        <v>17010.725393336092</v>
      </c>
      <c r="E1436" s="11" t="s">
        <v>8221</v>
      </c>
      <c r="F1436" s="11">
        <v>4</v>
      </c>
      <c r="G1436" s="11">
        <f t="shared" si="45"/>
        <v>187.95872356785856</v>
      </c>
    </row>
    <row r="1437" spans="1:7" x14ac:dyDescent="0.3">
      <c r="A1437" s="11" t="s">
        <v>8219</v>
      </c>
      <c r="B1437" s="11">
        <v>14</v>
      </c>
      <c r="C1437">
        <f t="shared" si="44"/>
        <v>32553.242555807486</v>
      </c>
      <c r="E1437" s="11" t="s">
        <v>8221</v>
      </c>
      <c r="F1437" s="11">
        <v>4</v>
      </c>
      <c r="G1437" s="11">
        <f t="shared" si="45"/>
        <v>187.95872356785856</v>
      </c>
    </row>
    <row r="1438" spans="1:7" x14ac:dyDescent="0.3">
      <c r="A1438" s="11" t="s">
        <v>8219</v>
      </c>
      <c r="B1438" s="11">
        <v>169</v>
      </c>
      <c r="C1438">
        <f t="shared" si="44"/>
        <v>646.43935214615965</v>
      </c>
      <c r="E1438" s="11" t="s">
        <v>8221</v>
      </c>
      <c r="F1438" s="11">
        <v>3</v>
      </c>
      <c r="G1438" s="11">
        <f t="shared" si="45"/>
        <v>216.3783314109958</v>
      </c>
    </row>
    <row r="1439" spans="1:7" x14ac:dyDescent="0.3">
      <c r="A1439" s="11" t="s">
        <v>8219</v>
      </c>
      <c r="B1439" s="11">
        <v>33</v>
      </c>
      <c r="C1439">
        <f t="shared" si="44"/>
        <v>26058.086034068354</v>
      </c>
      <c r="E1439" s="11" t="s">
        <v>8221</v>
      </c>
      <c r="F1439" s="11">
        <v>2</v>
      </c>
      <c r="G1439" s="11">
        <f t="shared" si="45"/>
        <v>246.79793925413307</v>
      </c>
    </row>
    <row r="1440" spans="1:7" x14ac:dyDescent="0.3">
      <c r="A1440" s="11" t="s">
        <v>8219</v>
      </c>
      <c r="B1440" s="11">
        <v>102</v>
      </c>
      <c r="C1440">
        <f t="shared" si="44"/>
        <v>8542.4123498578301</v>
      </c>
      <c r="E1440" s="11" t="s">
        <v>8221</v>
      </c>
      <c r="F1440" s="11">
        <v>197</v>
      </c>
      <c r="G1440" s="11">
        <f t="shared" si="45"/>
        <v>32144.974409842365</v>
      </c>
    </row>
    <row r="1441" spans="1:7" x14ac:dyDescent="0.3">
      <c r="A1441" s="11" t="s">
        <v>8219</v>
      </c>
      <c r="B1441" s="11">
        <v>104</v>
      </c>
      <c r="C1441">
        <f t="shared" si="44"/>
        <v>8176.711663358974</v>
      </c>
      <c r="E1441" s="11" t="s">
        <v>8221</v>
      </c>
      <c r="F1441" s="11">
        <v>0</v>
      </c>
      <c r="G1441" s="11">
        <f t="shared" si="45"/>
        <v>313.63715494040758</v>
      </c>
    </row>
    <row r="1442" spans="1:7" x14ac:dyDescent="0.3">
      <c r="A1442" s="11" t="s">
        <v>8219</v>
      </c>
      <c r="B1442" s="11">
        <v>20</v>
      </c>
      <c r="C1442">
        <f t="shared" si="44"/>
        <v>30424.140496310916</v>
      </c>
      <c r="E1442" s="11" t="s">
        <v>8221</v>
      </c>
      <c r="F1442" s="11">
        <v>1</v>
      </c>
      <c r="G1442" s="11">
        <f t="shared" si="45"/>
        <v>279.21754709727031</v>
      </c>
    </row>
    <row r="1443" spans="1:7" x14ac:dyDescent="0.3">
      <c r="A1443" s="11" t="s">
        <v>8219</v>
      </c>
      <c r="B1443" s="11">
        <v>35</v>
      </c>
      <c r="C1443">
        <f t="shared" si="44"/>
        <v>25416.3853475695</v>
      </c>
      <c r="E1443" s="11" t="s">
        <v>8221</v>
      </c>
      <c r="F1443" s="11">
        <v>4</v>
      </c>
      <c r="G1443" s="11">
        <f t="shared" si="45"/>
        <v>187.95872356785856</v>
      </c>
    </row>
    <row r="1444" spans="1:7" x14ac:dyDescent="0.3">
      <c r="A1444" s="11" t="s">
        <v>8219</v>
      </c>
      <c r="B1444" s="11">
        <v>94</v>
      </c>
      <c r="C1444">
        <f t="shared" si="44"/>
        <v>10085.215095853253</v>
      </c>
      <c r="E1444" s="11" t="s">
        <v>8221</v>
      </c>
      <c r="F1444" s="11">
        <v>0</v>
      </c>
      <c r="G1444" s="11">
        <f t="shared" si="45"/>
        <v>313.63715494040758</v>
      </c>
    </row>
    <row r="1445" spans="1:7" x14ac:dyDescent="0.3">
      <c r="A1445" s="11" t="s">
        <v>8219</v>
      </c>
      <c r="B1445" s="11">
        <v>14</v>
      </c>
      <c r="C1445">
        <f t="shared" si="44"/>
        <v>32553.242555807486</v>
      </c>
      <c r="E1445" s="11" t="s">
        <v>8221</v>
      </c>
      <c r="F1445" s="11">
        <v>7</v>
      </c>
      <c r="G1445" s="11">
        <f t="shared" si="45"/>
        <v>114.69990003844677</v>
      </c>
    </row>
    <row r="1446" spans="1:7" x14ac:dyDescent="0.3">
      <c r="A1446" s="11" t="s">
        <v>8219</v>
      </c>
      <c r="B1446" s="11">
        <v>15</v>
      </c>
      <c r="C1446">
        <f t="shared" si="44"/>
        <v>32193.392212558058</v>
      </c>
      <c r="E1446" s="11" t="s">
        <v>8221</v>
      </c>
      <c r="F1446" s="11">
        <v>11</v>
      </c>
      <c r="G1446" s="11">
        <f t="shared" si="45"/>
        <v>45.021468665897743</v>
      </c>
    </row>
    <row r="1447" spans="1:7" x14ac:dyDescent="0.3">
      <c r="A1447" s="11" t="s">
        <v>8219</v>
      </c>
      <c r="B1447" s="11">
        <v>51</v>
      </c>
      <c r="C1447">
        <f t="shared" si="44"/>
        <v>20570.779855578654</v>
      </c>
      <c r="E1447" s="11" t="s">
        <v>8221</v>
      </c>
      <c r="F1447" s="11">
        <v>0</v>
      </c>
      <c r="G1447" s="11">
        <f t="shared" si="45"/>
        <v>313.63715494040758</v>
      </c>
    </row>
    <row r="1448" spans="1:7" x14ac:dyDescent="0.3">
      <c r="A1448" s="11" t="s">
        <v>8219</v>
      </c>
      <c r="B1448" s="11">
        <v>19</v>
      </c>
      <c r="C1448">
        <f t="shared" si="44"/>
        <v>30773.990839560345</v>
      </c>
      <c r="E1448" s="11" t="s">
        <v>8221</v>
      </c>
      <c r="F1448" s="11">
        <v>6</v>
      </c>
      <c r="G1448" s="11">
        <f t="shared" si="45"/>
        <v>137.11950788158404</v>
      </c>
    </row>
    <row r="1449" spans="1:7" x14ac:dyDescent="0.3">
      <c r="A1449" s="11" t="s">
        <v>8219</v>
      </c>
      <c r="B1449" s="11">
        <v>23</v>
      </c>
      <c r="C1449">
        <f t="shared" si="44"/>
        <v>29386.589466562633</v>
      </c>
      <c r="E1449" s="11" t="s">
        <v>8221</v>
      </c>
      <c r="F1449" s="11">
        <v>0</v>
      </c>
      <c r="G1449" s="11">
        <f t="shared" si="45"/>
        <v>313.63715494040758</v>
      </c>
    </row>
    <row r="1450" spans="1:7" x14ac:dyDescent="0.3">
      <c r="A1450" s="11" t="s">
        <v>8219</v>
      </c>
      <c r="B1450" s="11">
        <v>97</v>
      </c>
      <c r="C1450">
        <f t="shared" si="44"/>
        <v>9491.6640661049696</v>
      </c>
      <c r="E1450" s="11" t="s">
        <v>8221</v>
      </c>
      <c r="F1450" s="11">
        <v>7</v>
      </c>
      <c r="G1450" s="11">
        <f t="shared" si="45"/>
        <v>114.69990003844677</v>
      </c>
    </row>
    <row r="1451" spans="1:7" x14ac:dyDescent="0.3">
      <c r="A1451" s="11" t="s">
        <v>8219</v>
      </c>
      <c r="B1451" s="11">
        <v>76</v>
      </c>
      <c r="C1451">
        <f t="shared" si="44"/>
        <v>14024.521274342955</v>
      </c>
      <c r="E1451" s="11" t="s">
        <v>8221</v>
      </c>
      <c r="F1451" s="11">
        <v>94</v>
      </c>
      <c r="G1451" s="11">
        <f t="shared" si="45"/>
        <v>5820.1940176855041</v>
      </c>
    </row>
    <row r="1452" spans="1:7" x14ac:dyDescent="0.3">
      <c r="A1452" s="11" t="s">
        <v>8219</v>
      </c>
      <c r="B1452" s="11">
        <v>11</v>
      </c>
      <c r="C1452">
        <f t="shared" si="44"/>
        <v>33644.793585555766</v>
      </c>
      <c r="E1452" s="11" t="s">
        <v>8221</v>
      </c>
      <c r="F1452" s="11">
        <v>2</v>
      </c>
      <c r="G1452" s="11">
        <f t="shared" si="45"/>
        <v>246.79793925413307</v>
      </c>
    </row>
    <row r="1453" spans="1:7" x14ac:dyDescent="0.3">
      <c r="A1453" s="11" t="s">
        <v>8219</v>
      </c>
      <c r="B1453" s="11">
        <v>52</v>
      </c>
      <c r="C1453">
        <f t="shared" si="44"/>
        <v>20284.929512329225</v>
      </c>
      <c r="E1453" s="11" t="s">
        <v>8221</v>
      </c>
      <c r="F1453" s="11">
        <v>25</v>
      </c>
      <c r="G1453" s="11">
        <f t="shared" si="45"/>
        <v>53.146958861976145</v>
      </c>
    </row>
    <row r="1454" spans="1:7" x14ac:dyDescent="0.3">
      <c r="A1454" s="11" t="s">
        <v>8219</v>
      </c>
      <c r="B1454" s="11">
        <v>95</v>
      </c>
      <c r="C1454">
        <f t="shared" si="44"/>
        <v>9885.3647526038239</v>
      </c>
      <c r="E1454" s="11" t="s">
        <v>8221</v>
      </c>
      <c r="F1454" s="11">
        <v>17</v>
      </c>
      <c r="G1454" s="11">
        <f t="shared" si="45"/>
        <v>0.50382160707420365</v>
      </c>
    </row>
    <row r="1455" spans="1:7" x14ac:dyDescent="0.3">
      <c r="A1455" s="11" t="s">
        <v>8219</v>
      </c>
      <c r="B1455" s="11">
        <v>35</v>
      </c>
      <c r="C1455">
        <f t="shared" si="44"/>
        <v>25416.3853475695</v>
      </c>
      <c r="E1455" s="11" t="s">
        <v>8221</v>
      </c>
      <c r="F1455" s="11">
        <v>2</v>
      </c>
      <c r="G1455" s="11">
        <f t="shared" si="45"/>
        <v>246.79793925413307</v>
      </c>
    </row>
    <row r="1456" spans="1:7" x14ac:dyDescent="0.3">
      <c r="A1456" s="11" t="s">
        <v>8219</v>
      </c>
      <c r="B1456" s="11">
        <v>21</v>
      </c>
      <c r="C1456">
        <f t="shared" si="44"/>
        <v>30076.290153061491</v>
      </c>
      <c r="E1456" s="11" t="s">
        <v>8221</v>
      </c>
      <c r="F1456" s="11">
        <v>4</v>
      </c>
      <c r="G1456" s="11">
        <f t="shared" si="45"/>
        <v>187.95872356785856</v>
      </c>
    </row>
    <row r="1457" spans="1:7" x14ac:dyDescent="0.3">
      <c r="A1457" s="11" t="s">
        <v>8219</v>
      </c>
      <c r="B1457" s="11">
        <v>93</v>
      </c>
      <c r="C1457">
        <f t="shared" si="44"/>
        <v>10287.06543910268</v>
      </c>
      <c r="E1457" s="11" t="s">
        <v>8221</v>
      </c>
      <c r="F1457" s="11">
        <v>5</v>
      </c>
      <c r="G1457" s="11">
        <f t="shared" si="45"/>
        <v>161.53911572472128</v>
      </c>
    </row>
    <row r="1458" spans="1:7" x14ac:dyDescent="0.3">
      <c r="A1458" s="11" t="s">
        <v>8219</v>
      </c>
      <c r="B1458" s="11">
        <v>11</v>
      </c>
      <c r="C1458">
        <f t="shared" si="44"/>
        <v>33644.793585555766</v>
      </c>
      <c r="E1458" s="11" t="s">
        <v>8221</v>
      </c>
      <c r="F1458" s="11">
        <v>2</v>
      </c>
      <c r="G1458" s="11">
        <f t="shared" si="45"/>
        <v>246.79793925413307</v>
      </c>
    </row>
    <row r="1459" spans="1:7" x14ac:dyDescent="0.3">
      <c r="A1459" s="11" t="s">
        <v>8219</v>
      </c>
      <c r="B1459" s="11">
        <v>21</v>
      </c>
      <c r="C1459">
        <f t="shared" si="44"/>
        <v>30076.290153061491</v>
      </c>
      <c r="E1459" s="11" t="s">
        <v>8221</v>
      </c>
      <c r="F1459" s="11">
        <v>2</v>
      </c>
      <c r="G1459" s="11">
        <f t="shared" si="45"/>
        <v>246.79793925413307</v>
      </c>
    </row>
    <row r="1460" spans="1:7" x14ac:dyDescent="0.3">
      <c r="A1460" s="11" t="s">
        <v>8219</v>
      </c>
      <c r="B1460" s="11">
        <v>54</v>
      </c>
      <c r="C1460">
        <f t="shared" si="44"/>
        <v>19719.228825830371</v>
      </c>
      <c r="E1460" s="11" t="s">
        <v>8221</v>
      </c>
      <c r="F1460" s="11">
        <v>3</v>
      </c>
      <c r="G1460" s="11">
        <f t="shared" si="45"/>
        <v>216.3783314109958</v>
      </c>
    </row>
    <row r="1461" spans="1:7" x14ac:dyDescent="0.3">
      <c r="A1461" s="11" t="s">
        <v>8219</v>
      </c>
      <c r="B1461" s="11">
        <v>31</v>
      </c>
      <c r="C1461">
        <f t="shared" si="44"/>
        <v>26707.786720567212</v>
      </c>
      <c r="E1461" s="11" t="s">
        <v>8221</v>
      </c>
      <c r="F1461" s="11">
        <v>0</v>
      </c>
      <c r="G1461" s="11">
        <f t="shared" si="45"/>
        <v>313.63715494040758</v>
      </c>
    </row>
    <row r="1462" spans="1:7" x14ac:dyDescent="0.3">
      <c r="A1462" s="11" t="s">
        <v>8219</v>
      </c>
      <c r="B1462" s="11">
        <v>132</v>
      </c>
      <c r="C1462">
        <f t="shared" si="44"/>
        <v>3896.9020523749923</v>
      </c>
      <c r="E1462" s="11" t="s">
        <v>8221</v>
      </c>
      <c r="F1462" s="11">
        <v>4</v>
      </c>
      <c r="G1462" s="11">
        <f t="shared" si="45"/>
        <v>187.95872356785856</v>
      </c>
    </row>
    <row r="1463" spans="1:7" x14ac:dyDescent="0.3">
      <c r="A1463" s="11" t="s">
        <v>8219</v>
      </c>
      <c r="B1463" s="11">
        <v>3</v>
      </c>
      <c r="C1463">
        <f t="shared" si="44"/>
        <v>36643.596331551191</v>
      </c>
      <c r="E1463" s="11" t="s">
        <v>8221</v>
      </c>
      <c r="F1463" s="11">
        <v>1</v>
      </c>
      <c r="G1463" s="11">
        <f t="shared" si="45"/>
        <v>279.21754709727031</v>
      </c>
    </row>
    <row r="1464" spans="1:7" x14ac:dyDescent="0.3">
      <c r="A1464" s="11" t="s">
        <v>8219</v>
      </c>
      <c r="B1464" s="11">
        <v>6</v>
      </c>
      <c r="C1464">
        <f t="shared" si="44"/>
        <v>35504.045301802907</v>
      </c>
      <c r="E1464" s="11" t="s">
        <v>8221</v>
      </c>
      <c r="F1464" s="11">
        <v>12</v>
      </c>
      <c r="G1464" s="11">
        <f t="shared" si="45"/>
        <v>32.601860822760486</v>
      </c>
    </row>
    <row r="1465" spans="1:7" x14ac:dyDescent="0.3">
      <c r="A1465" s="11" t="s">
        <v>8219</v>
      </c>
      <c r="B1465" s="11">
        <v>10</v>
      </c>
      <c r="C1465">
        <f t="shared" si="44"/>
        <v>34012.643928805199</v>
      </c>
      <c r="E1465" s="11" t="s">
        <v>8221</v>
      </c>
      <c r="F1465" s="11">
        <v>4</v>
      </c>
      <c r="G1465" s="11">
        <f t="shared" si="45"/>
        <v>187.95872356785856</v>
      </c>
    </row>
    <row r="1466" spans="1:7" x14ac:dyDescent="0.3">
      <c r="A1466" s="11" t="s">
        <v>8219</v>
      </c>
      <c r="B1466" s="11">
        <v>147</v>
      </c>
      <c r="C1466">
        <f t="shared" si="44"/>
        <v>2249.1469036335734</v>
      </c>
      <c r="E1466" s="11" t="s">
        <v>8221</v>
      </c>
      <c r="F1466" s="11">
        <v>91</v>
      </c>
      <c r="G1466" s="11">
        <f t="shared" si="45"/>
        <v>5371.4528412149166</v>
      </c>
    </row>
    <row r="1467" spans="1:7" x14ac:dyDescent="0.3">
      <c r="A1467" s="11" t="s">
        <v>8219</v>
      </c>
      <c r="B1467" s="11">
        <v>199</v>
      </c>
      <c r="C1467">
        <f t="shared" si="44"/>
        <v>20.929054663322361</v>
      </c>
      <c r="E1467" s="11" t="s">
        <v>8221</v>
      </c>
      <c r="F1467" s="11">
        <v>1</v>
      </c>
      <c r="G1467" s="11">
        <f t="shared" si="45"/>
        <v>279.21754709727031</v>
      </c>
    </row>
    <row r="1468" spans="1:7" x14ac:dyDescent="0.3">
      <c r="A1468" s="11" t="s">
        <v>8219</v>
      </c>
      <c r="B1468" s="11">
        <v>50</v>
      </c>
      <c r="C1468">
        <f t="shared" si="44"/>
        <v>20858.630198828079</v>
      </c>
      <c r="E1468" s="11" t="s">
        <v>8221</v>
      </c>
      <c r="F1468" s="11">
        <v>1</v>
      </c>
      <c r="G1468" s="11">
        <f t="shared" si="45"/>
        <v>279.21754709727031</v>
      </c>
    </row>
    <row r="1469" spans="1:7" x14ac:dyDescent="0.3">
      <c r="A1469" s="11" t="s">
        <v>8219</v>
      </c>
      <c r="B1469" s="11">
        <v>21</v>
      </c>
      <c r="C1469">
        <f t="shared" si="44"/>
        <v>30076.290153061491</v>
      </c>
      <c r="E1469" s="11" t="s">
        <v>8221</v>
      </c>
      <c r="F1469" s="11">
        <v>0</v>
      </c>
      <c r="G1469" s="11">
        <f t="shared" si="45"/>
        <v>313.63715494040758</v>
      </c>
    </row>
    <row r="1470" spans="1:7" x14ac:dyDescent="0.3">
      <c r="A1470" s="11" t="s">
        <v>8219</v>
      </c>
      <c r="B1470" s="11">
        <v>24</v>
      </c>
      <c r="C1470">
        <f t="shared" si="44"/>
        <v>29044.739123313208</v>
      </c>
      <c r="E1470" s="11" t="s">
        <v>8221</v>
      </c>
      <c r="F1470" s="11">
        <v>13</v>
      </c>
      <c r="G1470" s="11">
        <f t="shared" si="45"/>
        <v>22.182252979623232</v>
      </c>
    </row>
    <row r="1471" spans="1:7" x14ac:dyDescent="0.3">
      <c r="A1471" s="11" t="s">
        <v>8219</v>
      </c>
      <c r="B1471" s="11">
        <v>32</v>
      </c>
      <c r="C1471">
        <f t="shared" si="44"/>
        <v>26381.936377317783</v>
      </c>
      <c r="E1471" s="11" t="s">
        <v>8221</v>
      </c>
      <c r="F1471" s="11">
        <v>2</v>
      </c>
      <c r="G1471" s="11">
        <f t="shared" si="45"/>
        <v>246.79793925413307</v>
      </c>
    </row>
    <row r="1472" spans="1:7" x14ac:dyDescent="0.3">
      <c r="A1472" s="11" t="s">
        <v>8219</v>
      </c>
      <c r="B1472" s="11">
        <v>62</v>
      </c>
      <c r="C1472">
        <f t="shared" si="44"/>
        <v>17536.426079834946</v>
      </c>
      <c r="E1472" s="11" t="s">
        <v>8221</v>
      </c>
      <c r="F1472" s="11">
        <v>0</v>
      </c>
      <c r="G1472" s="11">
        <f t="shared" si="45"/>
        <v>313.63715494040758</v>
      </c>
    </row>
    <row r="1473" spans="1:7" x14ac:dyDescent="0.3">
      <c r="A1473" s="11" t="s">
        <v>8219</v>
      </c>
      <c r="B1473" s="11">
        <v>9</v>
      </c>
      <c r="C1473">
        <f t="shared" si="44"/>
        <v>34382.494272054624</v>
      </c>
      <c r="E1473" s="11" t="s">
        <v>8221</v>
      </c>
      <c r="F1473" s="11">
        <v>21</v>
      </c>
      <c r="G1473" s="11">
        <f t="shared" si="45"/>
        <v>10.825390234525177</v>
      </c>
    </row>
    <row r="1474" spans="1:7" x14ac:dyDescent="0.3">
      <c r="A1474" s="11" t="s">
        <v>8219</v>
      </c>
      <c r="B1474" s="11">
        <v>38</v>
      </c>
      <c r="C1474">
        <f t="shared" si="44"/>
        <v>24468.834317821216</v>
      </c>
      <c r="E1474" s="11" t="s">
        <v>8221</v>
      </c>
      <c r="F1474" s="11">
        <v>9</v>
      </c>
      <c r="G1474" s="11">
        <f t="shared" si="45"/>
        <v>75.860684352172257</v>
      </c>
    </row>
    <row r="1475" spans="1:7" x14ac:dyDescent="0.3">
      <c r="A1475" s="11" t="s">
        <v>8219</v>
      </c>
      <c r="B1475" s="11">
        <v>54</v>
      </c>
      <c r="C1475">
        <f t="shared" ref="C1475:C1538" si="46">(B1475-$J$4)^2</f>
        <v>19719.228825830371</v>
      </c>
      <c r="E1475" s="11" t="s">
        <v>8221</v>
      </c>
      <c r="F1475" s="11">
        <v>6</v>
      </c>
      <c r="G1475" s="11">
        <f t="shared" ref="G1475:G1531" si="47">(F1475-$K$4)^2</f>
        <v>137.11950788158404</v>
      </c>
    </row>
    <row r="1476" spans="1:7" x14ac:dyDescent="0.3">
      <c r="A1476" s="11" t="s">
        <v>8219</v>
      </c>
      <c r="B1476" s="11">
        <v>37</v>
      </c>
      <c r="C1476">
        <f t="shared" si="46"/>
        <v>24782.684661070645</v>
      </c>
      <c r="E1476" s="11" t="s">
        <v>8221</v>
      </c>
      <c r="F1476" s="11">
        <v>4</v>
      </c>
      <c r="G1476" s="11">
        <f t="shared" si="47"/>
        <v>187.95872356785856</v>
      </c>
    </row>
    <row r="1477" spans="1:7" x14ac:dyDescent="0.3">
      <c r="A1477" s="11" t="s">
        <v>8219</v>
      </c>
      <c r="B1477" s="11">
        <v>39</v>
      </c>
      <c r="C1477">
        <f t="shared" si="46"/>
        <v>24156.983974571787</v>
      </c>
      <c r="E1477" s="11" t="s">
        <v>8221</v>
      </c>
      <c r="F1477" s="11">
        <v>7</v>
      </c>
      <c r="G1477" s="11">
        <f t="shared" si="47"/>
        <v>114.69990003844677</v>
      </c>
    </row>
    <row r="1478" spans="1:7" x14ac:dyDescent="0.3">
      <c r="A1478" s="11" t="s">
        <v>8219</v>
      </c>
      <c r="B1478" s="11">
        <v>34</v>
      </c>
      <c r="C1478">
        <f t="shared" si="46"/>
        <v>25736.235690818929</v>
      </c>
      <c r="E1478" s="11" t="s">
        <v>8221</v>
      </c>
      <c r="F1478" s="11">
        <v>5</v>
      </c>
      <c r="G1478" s="11">
        <f t="shared" si="47"/>
        <v>161.53911572472128</v>
      </c>
    </row>
    <row r="1479" spans="1:7" x14ac:dyDescent="0.3">
      <c r="A1479" s="11" t="s">
        <v>8219</v>
      </c>
      <c r="B1479" s="11">
        <v>55</v>
      </c>
      <c r="C1479">
        <f t="shared" si="46"/>
        <v>19439.378482580942</v>
      </c>
      <c r="E1479" s="11" t="s">
        <v>8221</v>
      </c>
      <c r="F1479" s="11">
        <v>0</v>
      </c>
      <c r="G1479" s="11">
        <f t="shared" si="47"/>
        <v>313.63715494040758</v>
      </c>
    </row>
    <row r="1480" spans="1:7" x14ac:dyDescent="0.3">
      <c r="A1480" s="11" t="s">
        <v>8219</v>
      </c>
      <c r="B1480" s="11">
        <v>32</v>
      </c>
      <c r="C1480">
        <f t="shared" si="46"/>
        <v>26381.936377317783</v>
      </c>
      <c r="E1480" s="11" t="s">
        <v>8221</v>
      </c>
      <c r="F1480" s="11">
        <v>3</v>
      </c>
      <c r="G1480" s="11">
        <f t="shared" si="47"/>
        <v>216.3783314109958</v>
      </c>
    </row>
    <row r="1481" spans="1:7" x14ac:dyDescent="0.3">
      <c r="A1481" s="11" t="s">
        <v>8219</v>
      </c>
      <c r="B1481" s="11">
        <v>25</v>
      </c>
      <c r="C1481">
        <f t="shared" si="46"/>
        <v>28704.888780063779</v>
      </c>
      <c r="E1481" s="11" t="s">
        <v>8221</v>
      </c>
      <c r="F1481" s="11">
        <v>9</v>
      </c>
      <c r="G1481" s="11">
        <f t="shared" si="47"/>
        <v>75.860684352172257</v>
      </c>
    </row>
    <row r="1482" spans="1:7" x14ac:dyDescent="0.3">
      <c r="A1482" s="11" t="s">
        <v>8219</v>
      </c>
      <c r="B1482" s="11">
        <v>33</v>
      </c>
      <c r="C1482">
        <f t="shared" si="46"/>
        <v>26058.086034068354</v>
      </c>
      <c r="E1482" s="11" t="s">
        <v>8221</v>
      </c>
      <c r="F1482" s="11">
        <v>6</v>
      </c>
      <c r="G1482" s="11">
        <f t="shared" si="47"/>
        <v>137.11950788158404</v>
      </c>
    </row>
    <row r="1483" spans="1:7" x14ac:dyDescent="0.3">
      <c r="A1483" s="11" t="s">
        <v>8219</v>
      </c>
      <c r="B1483" s="11">
        <v>108</v>
      </c>
      <c r="C1483">
        <f t="shared" si="46"/>
        <v>7469.3102903612617</v>
      </c>
      <c r="E1483" s="11" t="s">
        <v>8221</v>
      </c>
      <c r="F1483" s="11">
        <v>4</v>
      </c>
      <c r="G1483" s="11">
        <f t="shared" si="47"/>
        <v>187.95872356785856</v>
      </c>
    </row>
    <row r="1484" spans="1:7" x14ac:dyDescent="0.3">
      <c r="A1484" s="11" t="s">
        <v>8219</v>
      </c>
      <c r="B1484" s="11">
        <v>20</v>
      </c>
      <c r="C1484">
        <f t="shared" si="46"/>
        <v>30424.140496310916</v>
      </c>
      <c r="E1484" s="11" t="s">
        <v>8221</v>
      </c>
      <c r="F1484" s="11">
        <v>1</v>
      </c>
      <c r="G1484" s="11">
        <f t="shared" si="47"/>
        <v>279.21754709727031</v>
      </c>
    </row>
    <row r="1485" spans="1:7" x14ac:dyDescent="0.3">
      <c r="A1485" s="11" t="s">
        <v>8219</v>
      </c>
      <c r="B1485" s="11">
        <v>98</v>
      </c>
      <c r="C1485">
        <f t="shared" si="46"/>
        <v>9297.8137228555406</v>
      </c>
      <c r="E1485" s="11" t="s">
        <v>8221</v>
      </c>
      <c r="F1485" s="11">
        <v>17</v>
      </c>
      <c r="G1485" s="11">
        <f t="shared" si="47"/>
        <v>0.50382160707420365</v>
      </c>
    </row>
    <row r="1486" spans="1:7" x14ac:dyDescent="0.3">
      <c r="A1486" s="11" t="s">
        <v>8219</v>
      </c>
      <c r="B1486" s="11">
        <v>196</v>
      </c>
      <c r="C1486">
        <f t="shared" si="46"/>
        <v>2.4800844116060872</v>
      </c>
      <c r="E1486" s="11" t="s">
        <v>8221</v>
      </c>
      <c r="F1486" s="11">
        <v>1</v>
      </c>
      <c r="G1486" s="11">
        <f t="shared" si="47"/>
        <v>279.21754709727031</v>
      </c>
    </row>
    <row r="1487" spans="1:7" x14ac:dyDescent="0.3">
      <c r="A1487" s="11" t="s">
        <v>8219</v>
      </c>
      <c r="B1487" s="11">
        <v>39</v>
      </c>
      <c r="C1487">
        <f t="shared" si="46"/>
        <v>24156.983974571787</v>
      </c>
      <c r="E1487" s="11" t="s">
        <v>8221</v>
      </c>
      <c r="F1487" s="11">
        <v>13</v>
      </c>
      <c r="G1487" s="11">
        <f t="shared" si="47"/>
        <v>22.182252979623232</v>
      </c>
    </row>
    <row r="1488" spans="1:7" x14ac:dyDescent="0.3">
      <c r="A1488" s="11" t="s">
        <v>8219</v>
      </c>
      <c r="B1488" s="11">
        <v>128</v>
      </c>
      <c r="C1488">
        <f t="shared" si="46"/>
        <v>4412.3034253727037</v>
      </c>
      <c r="E1488" s="11" t="s">
        <v>8221</v>
      </c>
      <c r="F1488" s="11">
        <v>6</v>
      </c>
      <c r="G1488" s="11">
        <f t="shared" si="47"/>
        <v>137.11950788158404</v>
      </c>
    </row>
    <row r="1489" spans="1:7" x14ac:dyDescent="0.3">
      <c r="A1489" s="11" t="s">
        <v>8219</v>
      </c>
      <c r="B1489" s="11">
        <v>71</v>
      </c>
      <c r="C1489">
        <f t="shared" si="46"/>
        <v>15233.772990590094</v>
      </c>
      <c r="E1489" s="11" t="s">
        <v>8221</v>
      </c>
      <c r="F1489" s="11">
        <v>0</v>
      </c>
      <c r="G1489" s="11">
        <f t="shared" si="47"/>
        <v>313.63715494040758</v>
      </c>
    </row>
    <row r="1490" spans="1:7" x14ac:dyDescent="0.3">
      <c r="A1490" s="11" t="s">
        <v>8219</v>
      </c>
      <c r="B1490" s="11">
        <v>47</v>
      </c>
      <c r="C1490">
        <f t="shared" si="46"/>
        <v>21734.181228576363</v>
      </c>
      <c r="E1490" s="11" t="s">
        <v>8221</v>
      </c>
      <c r="F1490" s="11">
        <v>2</v>
      </c>
      <c r="G1490" s="11">
        <f t="shared" si="47"/>
        <v>246.79793925413307</v>
      </c>
    </row>
    <row r="1491" spans="1:7" x14ac:dyDescent="0.3">
      <c r="A1491" s="11" t="s">
        <v>8219</v>
      </c>
      <c r="B1491" s="11">
        <v>17</v>
      </c>
      <c r="C1491">
        <f t="shared" si="46"/>
        <v>31479.691526059203</v>
      </c>
      <c r="E1491" s="11" t="s">
        <v>8221</v>
      </c>
      <c r="F1491" s="11">
        <v>2</v>
      </c>
      <c r="G1491" s="11">
        <f t="shared" si="47"/>
        <v>246.79793925413307</v>
      </c>
    </row>
    <row r="1492" spans="1:7" x14ac:dyDescent="0.3">
      <c r="A1492" s="11" t="s">
        <v>8219</v>
      </c>
      <c r="B1492" s="11">
        <v>91</v>
      </c>
      <c r="C1492">
        <f t="shared" si="46"/>
        <v>10696.766125601536</v>
      </c>
      <c r="E1492" s="11" t="s">
        <v>8221</v>
      </c>
      <c r="F1492" s="11">
        <v>21</v>
      </c>
      <c r="G1492" s="11">
        <f t="shared" si="47"/>
        <v>10.825390234525177</v>
      </c>
    </row>
    <row r="1493" spans="1:7" x14ac:dyDescent="0.3">
      <c r="A1493" s="11" t="s">
        <v>8219</v>
      </c>
      <c r="B1493" s="11">
        <v>43</v>
      </c>
      <c r="C1493">
        <f t="shared" si="46"/>
        <v>22929.582601574075</v>
      </c>
      <c r="E1493" s="11" t="s">
        <v>8221</v>
      </c>
      <c r="F1493" s="11">
        <v>13</v>
      </c>
      <c r="G1493" s="11">
        <f t="shared" si="47"/>
        <v>22.182252979623232</v>
      </c>
    </row>
    <row r="1494" spans="1:7" x14ac:dyDescent="0.3">
      <c r="A1494" s="11" t="s">
        <v>8219</v>
      </c>
      <c r="B1494" s="11">
        <v>17</v>
      </c>
      <c r="C1494">
        <f t="shared" si="46"/>
        <v>31479.691526059203</v>
      </c>
      <c r="E1494" s="11" t="s">
        <v>8221</v>
      </c>
      <c r="F1494" s="11">
        <v>0</v>
      </c>
      <c r="G1494" s="11">
        <f t="shared" si="47"/>
        <v>313.63715494040758</v>
      </c>
    </row>
    <row r="1495" spans="1:7" x14ac:dyDescent="0.3">
      <c r="A1495" s="11" t="s">
        <v>8219</v>
      </c>
      <c r="B1495" s="11">
        <v>33</v>
      </c>
      <c r="C1495">
        <f t="shared" si="46"/>
        <v>26058.086034068354</v>
      </c>
      <c r="E1495" s="11" t="s">
        <v>8221</v>
      </c>
      <c r="F1495" s="11">
        <v>6</v>
      </c>
      <c r="G1495" s="11">
        <f t="shared" si="47"/>
        <v>137.11950788158404</v>
      </c>
    </row>
    <row r="1496" spans="1:7" x14ac:dyDescent="0.3">
      <c r="A1496" s="11" t="s">
        <v>8219</v>
      </c>
      <c r="B1496" s="11">
        <v>87</v>
      </c>
      <c r="C1496">
        <f t="shared" si="46"/>
        <v>11540.167498599249</v>
      </c>
      <c r="E1496" s="11" t="s">
        <v>8221</v>
      </c>
      <c r="F1496" s="11">
        <v>0</v>
      </c>
      <c r="G1496" s="11">
        <f t="shared" si="47"/>
        <v>313.63715494040758</v>
      </c>
    </row>
    <row r="1497" spans="1:7" x14ac:dyDescent="0.3">
      <c r="A1497" s="11" t="s">
        <v>8219</v>
      </c>
      <c r="B1497" s="11">
        <v>113</v>
      </c>
      <c r="C1497">
        <f t="shared" si="46"/>
        <v>6630.0585741141222</v>
      </c>
      <c r="E1497" s="11" t="s">
        <v>8221</v>
      </c>
      <c r="F1497" s="11">
        <v>1</v>
      </c>
      <c r="G1497" s="11">
        <f t="shared" si="47"/>
        <v>279.21754709727031</v>
      </c>
    </row>
    <row r="1498" spans="1:7" x14ac:dyDescent="0.3">
      <c r="A1498" s="11" t="s">
        <v>8219</v>
      </c>
      <c r="B1498" s="11">
        <v>14</v>
      </c>
      <c r="C1498">
        <f t="shared" si="46"/>
        <v>32553.242555807486</v>
      </c>
      <c r="E1498" s="11" t="s">
        <v>8221</v>
      </c>
      <c r="F1498" s="11">
        <v>0</v>
      </c>
      <c r="G1498" s="11">
        <f t="shared" si="47"/>
        <v>313.63715494040758</v>
      </c>
    </row>
    <row r="1499" spans="1:7" x14ac:dyDescent="0.3">
      <c r="A1499" s="11" t="s">
        <v>8219</v>
      </c>
      <c r="B1499" s="11">
        <v>30</v>
      </c>
      <c r="C1499">
        <f t="shared" si="46"/>
        <v>27035.637063816637</v>
      </c>
      <c r="E1499" s="11" t="s">
        <v>8221</v>
      </c>
      <c r="F1499" s="11">
        <v>12</v>
      </c>
      <c r="G1499" s="11">
        <f t="shared" si="47"/>
        <v>32.601860822760486</v>
      </c>
    </row>
    <row r="1500" spans="1:7" x14ac:dyDescent="0.3">
      <c r="A1500" s="11" t="s">
        <v>8219</v>
      </c>
      <c r="B1500" s="11">
        <v>16</v>
      </c>
      <c r="C1500">
        <f t="shared" si="46"/>
        <v>31835.541869308629</v>
      </c>
      <c r="E1500" s="11" t="s">
        <v>8221</v>
      </c>
      <c r="F1500" s="11">
        <v>2</v>
      </c>
      <c r="G1500" s="11">
        <f t="shared" si="47"/>
        <v>246.79793925413307</v>
      </c>
    </row>
    <row r="1501" spans="1:7" x14ac:dyDescent="0.3">
      <c r="A1501" s="11" t="s">
        <v>8219</v>
      </c>
      <c r="B1501" s="11">
        <v>46</v>
      </c>
      <c r="C1501">
        <f t="shared" si="46"/>
        <v>22030.031571825792</v>
      </c>
      <c r="E1501" s="11" t="s">
        <v>8221</v>
      </c>
      <c r="F1501" s="11">
        <v>6</v>
      </c>
      <c r="G1501" s="11">
        <f t="shared" si="47"/>
        <v>137.11950788158404</v>
      </c>
    </row>
    <row r="1502" spans="1:7" x14ac:dyDescent="0.3">
      <c r="A1502" s="11" t="s">
        <v>8219</v>
      </c>
      <c r="B1502" s="11">
        <v>24</v>
      </c>
      <c r="C1502">
        <f t="shared" si="46"/>
        <v>29044.739123313208</v>
      </c>
      <c r="E1502" s="11" t="s">
        <v>8221</v>
      </c>
      <c r="F1502" s="11">
        <v>1</v>
      </c>
      <c r="G1502" s="11">
        <f t="shared" si="47"/>
        <v>279.21754709727031</v>
      </c>
    </row>
    <row r="1503" spans="1:7" x14ac:dyDescent="0.3">
      <c r="A1503" s="11" t="s">
        <v>8219</v>
      </c>
      <c r="B1503" s="11">
        <v>97</v>
      </c>
      <c r="C1503">
        <f t="shared" si="46"/>
        <v>9491.6640661049696</v>
      </c>
      <c r="E1503" s="11" t="s">
        <v>8221</v>
      </c>
      <c r="F1503" s="11">
        <v>1</v>
      </c>
      <c r="G1503" s="11">
        <f t="shared" si="47"/>
        <v>279.21754709727031</v>
      </c>
    </row>
    <row r="1504" spans="1:7" x14ac:dyDescent="0.3">
      <c r="A1504" s="11" t="s">
        <v>8219</v>
      </c>
      <c r="B1504" s="11">
        <v>59</v>
      </c>
      <c r="C1504">
        <f t="shared" si="46"/>
        <v>18339.977109583229</v>
      </c>
      <c r="E1504" s="11" t="s">
        <v>8221</v>
      </c>
      <c r="F1504" s="11">
        <v>5</v>
      </c>
      <c r="G1504" s="11">
        <f t="shared" si="47"/>
        <v>161.53911572472128</v>
      </c>
    </row>
    <row r="1505" spans="1:7" x14ac:dyDescent="0.3">
      <c r="A1505" s="11" t="s">
        <v>8219</v>
      </c>
      <c r="B1505" s="11">
        <v>1095</v>
      </c>
      <c r="C1505">
        <f t="shared" si="46"/>
        <v>811035.02150317596</v>
      </c>
      <c r="E1505" s="11" t="s">
        <v>8221</v>
      </c>
      <c r="F1505" s="11">
        <v>0</v>
      </c>
      <c r="G1505" s="11">
        <f t="shared" si="47"/>
        <v>313.63715494040758</v>
      </c>
    </row>
    <row r="1506" spans="1:7" x14ac:dyDescent="0.3">
      <c r="A1506" s="11" t="s">
        <v>8219</v>
      </c>
      <c r="B1506" s="11">
        <v>218</v>
      </c>
      <c r="C1506">
        <f t="shared" si="46"/>
        <v>555.77253292419209</v>
      </c>
      <c r="E1506" s="11" t="s">
        <v>8221</v>
      </c>
      <c r="F1506" s="11">
        <v>3</v>
      </c>
      <c r="G1506" s="11">
        <f t="shared" si="47"/>
        <v>216.3783314109958</v>
      </c>
    </row>
    <row r="1507" spans="1:7" x14ac:dyDescent="0.3">
      <c r="A1507" s="11" t="s">
        <v>8219</v>
      </c>
      <c r="B1507" s="11">
        <v>111</v>
      </c>
      <c r="C1507">
        <f t="shared" si="46"/>
        <v>6959.7592606129783</v>
      </c>
      <c r="E1507" s="11" t="s">
        <v>8221</v>
      </c>
      <c r="F1507" s="11">
        <v>8</v>
      </c>
      <c r="G1507" s="11">
        <f t="shared" si="47"/>
        <v>94.280292195309514</v>
      </c>
    </row>
    <row r="1508" spans="1:7" x14ac:dyDescent="0.3">
      <c r="A1508" s="11" t="s">
        <v>8219</v>
      </c>
      <c r="B1508" s="11">
        <v>56</v>
      </c>
      <c r="C1508">
        <f t="shared" si="46"/>
        <v>19161.528139331513</v>
      </c>
      <c r="E1508" s="11" t="s">
        <v>8221</v>
      </c>
      <c r="F1508" s="11">
        <v>3</v>
      </c>
      <c r="G1508" s="11">
        <f t="shared" si="47"/>
        <v>216.3783314109958</v>
      </c>
    </row>
    <row r="1509" spans="1:7" x14ac:dyDescent="0.3">
      <c r="A1509" s="11" t="s">
        <v>8219</v>
      </c>
      <c r="B1509" s="11">
        <v>265</v>
      </c>
      <c r="C1509">
        <f t="shared" si="46"/>
        <v>4980.8064002010806</v>
      </c>
      <c r="E1509" s="11" t="s">
        <v>8221</v>
      </c>
      <c r="F1509" s="11">
        <v>8</v>
      </c>
      <c r="G1509" s="11">
        <f t="shared" si="47"/>
        <v>94.280292195309514</v>
      </c>
    </row>
    <row r="1510" spans="1:7" x14ac:dyDescent="0.3">
      <c r="A1510" s="11" t="s">
        <v>8219</v>
      </c>
      <c r="B1510" s="11">
        <v>28</v>
      </c>
      <c r="C1510">
        <f t="shared" si="46"/>
        <v>27697.337750315495</v>
      </c>
      <c r="E1510" s="11" t="s">
        <v>8221</v>
      </c>
      <c r="F1510" s="11">
        <v>1</v>
      </c>
      <c r="G1510" s="11">
        <f t="shared" si="47"/>
        <v>279.21754709727031</v>
      </c>
    </row>
    <row r="1511" spans="1:7" x14ac:dyDescent="0.3">
      <c r="A1511" s="11" t="s">
        <v>8219</v>
      </c>
      <c r="B1511" s="11">
        <v>364</v>
      </c>
      <c r="C1511">
        <f t="shared" si="46"/>
        <v>28755.622418507719</v>
      </c>
      <c r="E1511" s="11" t="s">
        <v>8221</v>
      </c>
      <c r="F1511" s="11">
        <v>4</v>
      </c>
      <c r="G1511" s="11">
        <f t="shared" si="47"/>
        <v>187.95872356785856</v>
      </c>
    </row>
    <row r="1512" spans="1:7" x14ac:dyDescent="0.3">
      <c r="A1512" s="11" t="s">
        <v>8219</v>
      </c>
      <c r="B1512" s="11">
        <v>27</v>
      </c>
      <c r="C1512">
        <f t="shared" si="46"/>
        <v>28031.188093564924</v>
      </c>
      <c r="E1512" s="11" t="s">
        <v>8221</v>
      </c>
      <c r="F1512" s="11">
        <v>8</v>
      </c>
      <c r="G1512" s="11">
        <f t="shared" si="47"/>
        <v>94.280292195309514</v>
      </c>
    </row>
    <row r="1513" spans="1:7" x14ac:dyDescent="0.3">
      <c r="A1513" s="11" t="s">
        <v>8219</v>
      </c>
      <c r="B1513" s="11">
        <v>93</v>
      </c>
      <c r="C1513">
        <f t="shared" si="46"/>
        <v>10287.06543910268</v>
      </c>
      <c r="E1513" s="11" t="s">
        <v>8221</v>
      </c>
      <c r="F1513" s="11">
        <v>1</v>
      </c>
      <c r="G1513" s="11">
        <f t="shared" si="47"/>
        <v>279.21754709727031</v>
      </c>
    </row>
    <row r="1514" spans="1:7" x14ac:dyDescent="0.3">
      <c r="A1514" s="11" t="s">
        <v>8219</v>
      </c>
      <c r="B1514" s="11">
        <v>64</v>
      </c>
      <c r="C1514">
        <f t="shared" si="46"/>
        <v>17010.725393336092</v>
      </c>
      <c r="E1514" s="11" t="s">
        <v>8221</v>
      </c>
      <c r="F1514" s="11">
        <v>5</v>
      </c>
      <c r="G1514" s="11">
        <f t="shared" si="47"/>
        <v>161.53911572472128</v>
      </c>
    </row>
    <row r="1515" spans="1:7" x14ac:dyDescent="0.3">
      <c r="A1515" s="11" t="s">
        <v>8219</v>
      </c>
      <c r="B1515" s="11">
        <v>22</v>
      </c>
      <c r="C1515">
        <f t="shared" si="46"/>
        <v>29730.439809812062</v>
      </c>
      <c r="E1515" s="11" t="s">
        <v>8221</v>
      </c>
      <c r="F1515" s="11">
        <v>0</v>
      </c>
      <c r="G1515" s="11">
        <f t="shared" si="47"/>
        <v>313.63715494040758</v>
      </c>
    </row>
    <row r="1516" spans="1:7" x14ac:dyDescent="0.3">
      <c r="A1516" s="11" t="s">
        <v>8219</v>
      </c>
      <c r="B1516" s="11">
        <v>59</v>
      </c>
      <c r="C1516">
        <f t="shared" si="46"/>
        <v>18339.977109583229</v>
      </c>
      <c r="E1516" s="11" t="s">
        <v>8221</v>
      </c>
      <c r="F1516" s="11">
        <v>0</v>
      </c>
      <c r="G1516" s="11">
        <f t="shared" si="47"/>
        <v>313.63715494040758</v>
      </c>
    </row>
    <row r="1517" spans="1:7" x14ac:dyDescent="0.3">
      <c r="A1517" s="11" t="s">
        <v>8219</v>
      </c>
      <c r="B1517" s="11">
        <v>249</v>
      </c>
      <c r="C1517">
        <f t="shared" si="46"/>
        <v>2978.4118921919271</v>
      </c>
      <c r="E1517" s="11" t="s">
        <v>8221</v>
      </c>
      <c r="F1517" s="11">
        <v>1</v>
      </c>
      <c r="G1517" s="11">
        <f t="shared" si="47"/>
        <v>279.21754709727031</v>
      </c>
    </row>
    <row r="1518" spans="1:7" x14ac:dyDescent="0.3">
      <c r="A1518" s="11" t="s">
        <v>8219</v>
      </c>
      <c r="B1518" s="11">
        <v>392</v>
      </c>
      <c r="C1518">
        <f t="shared" si="46"/>
        <v>39035.812807523733</v>
      </c>
      <c r="E1518" s="11" t="s">
        <v>8221</v>
      </c>
      <c r="F1518" s="11">
        <v>0</v>
      </c>
      <c r="G1518" s="11">
        <f t="shared" si="47"/>
        <v>313.63715494040758</v>
      </c>
    </row>
    <row r="1519" spans="1:7" x14ac:dyDescent="0.3">
      <c r="A1519" s="11" t="s">
        <v>8219</v>
      </c>
      <c r="B1519" s="11">
        <v>115</v>
      </c>
      <c r="C1519">
        <f t="shared" si="46"/>
        <v>6308.3578876152669</v>
      </c>
      <c r="E1519" s="11" t="s">
        <v>8221</v>
      </c>
      <c r="F1519" s="11">
        <v>0</v>
      </c>
      <c r="G1519" s="11">
        <f t="shared" si="47"/>
        <v>313.63715494040758</v>
      </c>
    </row>
    <row r="1520" spans="1:7" x14ac:dyDescent="0.3">
      <c r="A1520" s="11" t="s">
        <v>8219</v>
      </c>
      <c r="B1520" s="11">
        <v>433</v>
      </c>
      <c r="C1520">
        <f t="shared" si="46"/>
        <v>56917.948734297192</v>
      </c>
      <c r="E1520" s="11" t="s">
        <v>8221</v>
      </c>
      <c r="F1520" s="11">
        <v>6</v>
      </c>
      <c r="G1520" s="11">
        <f t="shared" si="47"/>
        <v>137.11950788158404</v>
      </c>
    </row>
    <row r="1521" spans="1:7" x14ac:dyDescent="0.3">
      <c r="A1521" s="11" t="s">
        <v>8219</v>
      </c>
      <c r="B1521" s="11">
        <v>20</v>
      </c>
      <c r="C1521">
        <f t="shared" si="46"/>
        <v>30424.140496310916</v>
      </c>
      <c r="E1521" s="11" t="s">
        <v>8221</v>
      </c>
      <c r="F1521" s="11">
        <v>6</v>
      </c>
      <c r="G1521" s="11">
        <f t="shared" si="47"/>
        <v>137.11950788158404</v>
      </c>
    </row>
    <row r="1522" spans="1:7" x14ac:dyDescent="0.3">
      <c r="A1522" s="11" t="s">
        <v>8219</v>
      </c>
      <c r="B1522" s="11">
        <v>8</v>
      </c>
      <c r="C1522">
        <f t="shared" si="46"/>
        <v>34754.34461530405</v>
      </c>
      <c r="E1522" s="11" t="s">
        <v>8221</v>
      </c>
      <c r="F1522" s="11">
        <v>14</v>
      </c>
      <c r="G1522" s="11">
        <f t="shared" si="47"/>
        <v>13.762645136485975</v>
      </c>
    </row>
    <row r="1523" spans="1:7" x14ac:dyDescent="0.3">
      <c r="A1523" s="11" t="s">
        <v>8219</v>
      </c>
      <c r="B1523" s="11">
        <v>175</v>
      </c>
      <c r="C1523">
        <f t="shared" si="46"/>
        <v>377.33729264959214</v>
      </c>
      <c r="E1523" s="11" t="s">
        <v>8221</v>
      </c>
      <c r="F1523" s="11">
        <v>6</v>
      </c>
      <c r="G1523" s="11">
        <f t="shared" si="47"/>
        <v>137.11950788158404</v>
      </c>
    </row>
    <row r="1524" spans="1:7" x14ac:dyDescent="0.3">
      <c r="A1524" s="11" t="s">
        <v>8219</v>
      </c>
      <c r="B1524" s="11">
        <v>104</v>
      </c>
      <c r="C1524">
        <f t="shared" si="46"/>
        <v>8176.711663358974</v>
      </c>
      <c r="E1524" s="11" t="s">
        <v>8221</v>
      </c>
      <c r="F1524" s="11">
        <v>33</v>
      </c>
      <c r="G1524" s="11">
        <f t="shared" si="47"/>
        <v>233.79009611687809</v>
      </c>
    </row>
    <row r="1525" spans="1:7" x14ac:dyDescent="0.3">
      <c r="A1525" s="11" t="s">
        <v>8219</v>
      </c>
      <c r="B1525" s="11">
        <v>17</v>
      </c>
      <c r="C1525">
        <f t="shared" si="46"/>
        <v>31479.691526059203</v>
      </c>
      <c r="E1525" s="11" t="s">
        <v>8221</v>
      </c>
      <c r="F1525" s="11">
        <v>4</v>
      </c>
      <c r="G1525" s="11">
        <f t="shared" si="47"/>
        <v>187.95872356785856</v>
      </c>
    </row>
    <row r="1526" spans="1:7" x14ac:dyDescent="0.3">
      <c r="A1526" s="11" t="s">
        <v>8219</v>
      </c>
      <c r="B1526" s="11">
        <v>277</v>
      </c>
      <c r="C1526">
        <f t="shared" si="46"/>
        <v>6818.6022812079455</v>
      </c>
      <c r="E1526" s="11" t="s">
        <v>8221</v>
      </c>
      <c r="F1526" s="11">
        <v>1</v>
      </c>
      <c r="G1526" s="11">
        <f t="shared" si="47"/>
        <v>279.21754709727031</v>
      </c>
    </row>
    <row r="1527" spans="1:7" x14ac:dyDescent="0.3">
      <c r="A1527" s="11" t="s">
        <v>8219</v>
      </c>
      <c r="B1527" s="11">
        <v>118</v>
      </c>
      <c r="C1527">
        <f t="shared" si="46"/>
        <v>5840.8068578669827</v>
      </c>
      <c r="E1527" s="11" t="s">
        <v>8221</v>
      </c>
      <c r="F1527" s="11">
        <v>0</v>
      </c>
      <c r="G1527" s="11">
        <f t="shared" si="47"/>
        <v>313.63715494040758</v>
      </c>
    </row>
    <row r="1528" spans="1:7" x14ac:dyDescent="0.3">
      <c r="A1528" s="11" t="s">
        <v>8219</v>
      </c>
      <c r="B1528" s="11">
        <v>97</v>
      </c>
      <c r="C1528">
        <f t="shared" si="46"/>
        <v>9491.6640661049696</v>
      </c>
      <c r="E1528" s="11" t="s">
        <v>8221</v>
      </c>
      <c r="F1528" s="11">
        <v>6</v>
      </c>
      <c r="G1528" s="11">
        <f t="shared" si="47"/>
        <v>137.11950788158404</v>
      </c>
    </row>
    <row r="1529" spans="1:7" x14ac:dyDescent="0.3">
      <c r="A1529" s="11" t="s">
        <v>8219</v>
      </c>
      <c r="B1529" s="11">
        <v>20</v>
      </c>
      <c r="C1529">
        <f t="shared" si="46"/>
        <v>30424.140496310916</v>
      </c>
      <c r="E1529" s="11" t="s">
        <v>8221</v>
      </c>
      <c r="F1529" s="11">
        <v>6</v>
      </c>
      <c r="G1529" s="11">
        <f t="shared" si="47"/>
        <v>137.11950788158404</v>
      </c>
    </row>
    <row r="1530" spans="1:7" x14ac:dyDescent="0.3">
      <c r="A1530" s="11" t="s">
        <v>8219</v>
      </c>
      <c r="B1530" s="11">
        <v>26</v>
      </c>
      <c r="C1530">
        <f t="shared" si="46"/>
        <v>28367.03843681435</v>
      </c>
      <c r="E1530" s="11" t="s">
        <v>8221</v>
      </c>
      <c r="F1530" s="11">
        <v>1</v>
      </c>
      <c r="G1530" s="11">
        <f t="shared" si="47"/>
        <v>279.21754709727031</v>
      </c>
    </row>
    <row r="1531" spans="1:7" x14ac:dyDescent="0.3">
      <c r="A1531" s="11" t="s">
        <v>8219</v>
      </c>
      <c r="B1531" s="11">
        <v>128</v>
      </c>
      <c r="C1531">
        <f t="shared" si="46"/>
        <v>4412.3034253727037</v>
      </c>
      <c r="E1531" s="11" t="s">
        <v>8221</v>
      </c>
      <c r="F1531" s="11">
        <v>3</v>
      </c>
      <c r="G1531" s="11">
        <f t="shared" si="47"/>
        <v>216.3783314109958</v>
      </c>
    </row>
    <row r="1532" spans="1:7" x14ac:dyDescent="0.3">
      <c r="A1532" s="11" t="s">
        <v>8219</v>
      </c>
      <c r="B1532" s="11">
        <v>15</v>
      </c>
      <c r="C1532">
        <f t="shared" si="46"/>
        <v>32193.392212558058</v>
      </c>
    </row>
    <row r="1533" spans="1:7" x14ac:dyDescent="0.3">
      <c r="A1533" s="11" t="s">
        <v>8219</v>
      </c>
      <c r="B1533" s="11">
        <v>25</v>
      </c>
      <c r="C1533">
        <f t="shared" si="46"/>
        <v>28704.888780063779</v>
      </c>
    </row>
    <row r="1534" spans="1:7" x14ac:dyDescent="0.3">
      <c r="A1534" s="11" t="s">
        <v>8219</v>
      </c>
      <c r="B1534" s="11">
        <v>55</v>
      </c>
      <c r="C1534">
        <f t="shared" si="46"/>
        <v>19439.378482580942</v>
      </c>
    </row>
    <row r="1535" spans="1:7" x14ac:dyDescent="0.3">
      <c r="A1535" s="11" t="s">
        <v>8219</v>
      </c>
      <c r="B1535" s="11">
        <v>107</v>
      </c>
      <c r="C1535">
        <f t="shared" si="46"/>
        <v>7643.1606336106897</v>
      </c>
    </row>
    <row r="1536" spans="1:7" x14ac:dyDescent="0.3">
      <c r="A1536" s="11" t="s">
        <v>8219</v>
      </c>
      <c r="B1536" s="11">
        <v>557</v>
      </c>
      <c r="C1536">
        <f t="shared" si="46"/>
        <v>131460.50617136815</v>
      </c>
    </row>
    <row r="1537" spans="1:3" x14ac:dyDescent="0.3">
      <c r="A1537" s="11" t="s">
        <v>8219</v>
      </c>
      <c r="B1537" s="11">
        <v>40</v>
      </c>
      <c r="C1537">
        <f t="shared" si="46"/>
        <v>23847.133631322358</v>
      </c>
    </row>
    <row r="1538" spans="1:3" x14ac:dyDescent="0.3">
      <c r="A1538" s="11" t="s">
        <v>8219</v>
      </c>
      <c r="B1538" s="11">
        <v>36</v>
      </c>
      <c r="C1538">
        <f t="shared" si="46"/>
        <v>25098.535004320071</v>
      </c>
    </row>
    <row r="1539" spans="1:3" x14ac:dyDescent="0.3">
      <c r="A1539" s="11" t="s">
        <v>8219</v>
      </c>
      <c r="B1539" s="11">
        <v>159</v>
      </c>
      <c r="C1539">
        <f t="shared" ref="C1539:C1602" si="48">(B1539-$J$4)^2</f>
        <v>1254.9427846404387</v>
      </c>
    </row>
    <row r="1540" spans="1:3" x14ac:dyDescent="0.3">
      <c r="A1540" s="11" t="s">
        <v>8219</v>
      </c>
      <c r="B1540" s="11">
        <v>41</v>
      </c>
      <c r="C1540">
        <f t="shared" si="48"/>
        <v>23539.283288072933</v>
      </c>
    </row>
    <row r="1541" spans="1:3" x14ac:dyDescent="0.3">
      <c r="A1541" s="11" t="s">
        <v>8219</v>
      </c>
      <c r="B1541" s="11">
        <v>226</v>
      </c>
      <c r="C1541">
        <f t="shared" si="48"/>
        <v>996.96978692876883</v>
      </c>
    </row>
    <row r="1542" spans="1:3" x14ac:dyDescent="0.3">
      <c r="A1542" s="11" t="s">
        <v>8219</v>
      </c>
      <c r="B1542" s="11">
        <v>30</v>
      </c>
      <c r="C1542">
        <f t="shared" si="48"/>
        <v>27035.637063816637</v>
      </c>
    </row>
    <row r="1543" spans="1:3" x14ac:dyDescent="0.3">
      <c r="A1543" s="11" t="s">
        <v>8219</v>
      </c>
      <c r="B1543" s="11">
        <v>103</v>
      </c>
      <c r="C1543">
        <f t="shared" si="48"/>
        <v>8358.5620066084011</v>
      </c>
    </row>
    <row r="1544" spans="1:3" x14ac:dyDescent="0.3">
      <c r="A1544" s="11" t="s">
        <v>8219</v>
      </c>
      <c r="B1544" s="11">
        <v>62</v>
      </c>
      <c r="C1544">
        <f t="shared" si="48"/>
        <v>17536.426079834946</v>
      </c>
    </row>
    <row r="1545" spans="1:3" x14ac:dyDescent="0.3">
      <c r="A1545" s="11" t="s">
        <v>8219</v>
      </c>
      <c r="B1545" s="11">
        <v>6</v>
      </c>
      <c r="C1545">
        <f t="shared" si="48"/>
        <v>35504.045301802907</v>
      </c>
    </row>
    <row r="1546" spans="1:3" x14ac:dyDescent="0.3">
      <c r="A1546" s="11" t="s">
        <v>8219</v>
      </c>
      <c r="B1546" s="11">
        <v>182</v>
      </c>
      <c r="C1546">
        <f t="shared" si="48"/>
        <v>154.38488990359681</v>
      </c>
    </row>
    <row r="1547" spans="1:3" x14ac:dyDescent="0.3">
      <c r="A1547" s="11" t="s">
        <v>8219</v>
      </c>
      <c r="B1547" s="11">
        <v>145</v>
      </c>
      <c r="C1547">
        <f t="shared" si="48"/>
        <v>2442.8475901324296</v>
      </c>
    </row>
    <row r="1548" spans="1:3" x14ac:dyDescent="0.3">
      <c r="A1548" s="11" t="s">
        <v>8219</v>
      </c>
      <c r="B1548" s="11">
        <v>25</v>
      </c>
      <c r="C1548">
        <f t="shared" si="48"/>
        <v>28704.888780063779</v>
      </c>
    </row>
    <row r="1549" spans="1:3" x14ac:dyDescent="0.3">
      <c r="A1549" s="11" t="s">
        <v>8219</v>
      </c>
      <c r="B1549" s="11">
        <v>320</v>
      </c>
      <c r="C1549">
        <f t="shared" si="48"/>
        <v>15769.037521482545</v>
      </c>
    </row>
    <row r="1550" spans="1:3" x14ac:dyDescent="0.3">
      <c r="A1550" s="11" t="s">
        <v>8219</v>
      </c>
      <c r="B1550" s="11">
        <v>99</v>
      </c>
      <c r="C1550">
        <f t="shared" si="48"/>
        <v>9105.9633796061134</v>
      </c>
    </row>
    <row r="1551" spans="1:3" x14ac:dyDescent="0.3">
      <c r="A1551" s="11" t="s">
        <v>8219</v>
      </c>
      <c r="B1551" s="11">
        <v>348</v>
      </c>
      <c r="C1551">
        <f t="shared" si="48"/>
        <v>23585.227910498565</v>
      </c>
    </row>
    <row r="1552" spans="1:3" x14ac:dyDescent="0.3">
      <c r="A1552" s="11" t="s">
        <v>8219</v>
      </c>
      <c r="B1552" s="11">
        <v>41</v>
      </c>
      <c r="C1552">
        <f t="shared" si="48"/>
        <v>23539.283288072933</v>
      </c>
    </row>
    <row r="1553" spans="1:3" x14ac:dyDescent="0.3">
      <c r="A1553" s="11" t="s">
        <v>8219</v>
      </c>
      <c r="B1553" s="11">
        <v>29</v>
      </c>
      <c r="C1553">
        <f t="shared" si="48"/>
        <v>27365.487407066066</v>
      </c>
    </row>
    <row r="1554" spans="1:3" x14ac:dyDescent="0.3">
      <c r="A1554" s="11" t="s">
        <v>8219</v>
      </c>
      <c r="B1554" s="11">
        <v>25</v>
      </c>
      <c r="C1554">
        <f t="shared" si="48"/>
        <v>28704.888780063779</v>
      </c>
    </row>
    <row r="1555" spans="1:3" x14ac:dyDescent="0.3">
      <c r="A1555" s="11" t="s">
        <v>8219</v>
      </c>
      <c r="B1555" s="11">
        <v>23</v>
      </c>
      <c r="C1555">
        <f t="shared" si="48"/>
        <v>29386.589466562633</v>
      </c>
    </row>
    <row r="1556" spans="1:3" x14ac:dyDescent="0.3">
      <c r="A1556" s="11" t="s">
        <v>8219</v>
      </c>
      <c r="B1556" s="11">
        <v>1260</v>
      </c>
      <c r="C1556">
        <f t="shared" si="48"/>
        <v>1135449.71486702</v>
      </c>
    </row>
    <row r="1557" spans="1:3" x14ac:dyDescent="0.3">
      <c r="A1557" s="11" t="s">
        <v>8219</v>
      </c>
      <c r="B1557" s="11">
        <v>307</v>
      </c>
      <c r="C1557">
        <f t="shared" si="48"/>
        <v>12673.091983725108</v>
      </c>
    </row>
    <row r="1558" spans="1:3" x14ac:dyDescent="0.3">
      <c r="A1558" s="11" t="s">
        <v>8219</v>
      </c>
      <c r="B1558" s="11">
        <v>329</v>
      </c>
      <c r="C1558">
        <f t="shared" si="48"/>
        <v>18110.384432237694</v>
      </c>
    </row>
    <row r="1559" spans="1:3" x14ac:dyDescent="0.3">
      <c r="A1559" s="11" t="s">
        <v>8219</v>
      </c>
      <c r="B1559" s="11">
        <v>32</v>
      </c>
      <c r="C1559">
        <f t="shared" si="48"/>
        <v>26381.936377317783</v>
      </c>
    </row>
    <row r="1560" spans="1:3" x14ac:dyDescent="0.3">
      <c r="A1560" s="11" t="s">
        <v>8219</v>
      </c>
      <c r="B1560" s="11">
        <v>27</v>
      </c>
      <c r="C1560">
        <f t="shared" si="48"/>
        <v>28031.188093564924</v>
      </c>
    </row>
    <row r="1561" spans="1:3" x14ac:dyDescent="0.3">
      <c r="A1561" s="11" t="s">
        <v>8219</v>
      </c>
      <c r="B1561" s="11">
        <v>236</v>
      </c>
      <c r="C1561">
        <f t="shared" si="48"/>
        <v>1728.4663544344899</v>
      </c>
    </row>
    <row r="1562" spans="1:3" x14ac:dyDescent="0.3">
      <c r="A1562" s="11" t="s">
        <v>8219</v>
      </c>
      <c r="B1562" s="11">
        <v>42</v>
      </c>
      <c r="C1562">
        <f t="shared" si="48"/>
        <v>23233.432944823504</v>
      </c>
    </row>
    <row r="1563" spans="1:3" x14ac:dyDescent="0.3">
      <c r="A1563" s="11" t="s">
        <v>8219</v>
      </c>
      <c r="B1563" s="11">
        <v>95</v>
      </c>
      <c r="C1563">
        <f t="shared" si="48"/>
        <v>9885.3647526038239</v>
      </c>
    </row>
    <row r="1564" spans="1:3" x14ac:dyDescent="0.3">
      <c r="A1564" s="11" t="s">
        <v>8219</v>
      </c>
      <c r="B1564" s="11">
        <v>37</v>
      </c>
      <c r="C1564">
        <f t="shared" si="48"/>
        <v>24782.684661070645</v>
      </c>
    </row>
    <row r="1565" spans="1:3" x14ac:dyDescent="0.3">
      <c r="A1565" s="11" t="s">
        <v>8219</v>
      </c>
      <c r="B1565" s="11">
        <v>128</v>
      </c>
      <c r="C1565">
        <f t="shared" si="48"/>
        <v>4412.3034253727037</v>
      </c>
    </row>
    <row r="1566" spans="1:3" x14ac:dyDescent="0.3">
      <c r="A1566" s="11" t="s">
        <v>8219</v>
      </c>
      <c r="B1566" s="11">
        <v>156</v>
      </c>
      <c r="C1566">
        <f t="shared" si="48"/>
        <v>1476.4938143887225</v>
      </c>
    </row>
    <row r="1567" spans="1:3" x14ac:dyDescent="0.3">
      <c r="A1567" s="11" t="s">
        <v>8219</v>
      </c>
      <c r="B1567" s="11">
        <v>64</v>
      </c>
      <c r="C1567">
        <f t="shared" si="48"/>
        <v>17010.725393336092</v>
      </c>
    </row>
    <row r="1568" spans="1:3" x14ac:dyDescent="0.3">
      <c r="A1568" s="11" t="s">
        <v>8219</v>
      </c>
      <c r="B1568" s="11">
        <v>58</v>
      </c>
      <c r="C1568">
        <f t="shared" si="48"/>
        <v>18611.827452832658</v>
      </c>
    </row>
    <row r="1569" spans="1:3" x14ac:dyDescent="0.3">
      <c r="A1569" s="11" t="s">
        <v>8219</v>
      </c>
      <c r="B1569" s="11">
        <v>20</v>
      </c>
      <c r="C1569">
        <f t="shared" si="48"/>
        <v>30424.140496310916</v>
      </c>
    </row>
    <row r="1570" spans="1:3" x14ac:dyDescent="0.3">
      <c r="A1570" s="11" t="s">
        <v>8219</v>
      </c>
      <c r="B1570" s="11">
        <v>47</v>
      </c>
      <c r="C1570">
        <f t="shared" si="48"/>
        <v>21734.181228576363</v>
      </c>
    </row>
    <row r="1571" spans="1:3" x14ac:dyDescent="0.3">
      <c r="A1571" s="11" t="s">
        <v>8219</v>
      </c>
      <c r="B1571" s="11">
        <v>54</v>
      </c>
      <c r="C1571">
        <f t="shared" si="48"/>
        <v>19719.228825830371</v>
      </c>
    </row>
    <row r="1572" spans="1:3" x14ac:dyDescent="0.3">
      <c r="A1572" s="11" t="s">
        <v>8219</v>
      </c>
      <c r="B1572" s="11">
        <v>9</v>
      </c>
      <c r="C1572">
        <f t="shared" si="48"/>
        <v>34382.494272054624</v>
      </c>
    </row>
    <row r="1573" spans="1:3" x14ac:dyDescent="0.3">
      <c r="A1573" s="11" t="s">
        <v>8219</v>
      </c>
      <c r="B1573" s="11">
        <v>213</v>
      </c>
      <c r="C1573">
        <f t="shared" si="48"/>
        <v>345.02424917133163</v>
      </c>
    </row>
    <row r="1574" spans="1:3" x14ac:dyDescent="0.3">
      <c r="A1574" s="11" t="s">
        <v>8219</v>
      </c>
      <c r="B1574" s="11">
        <v>57</v>
      </c>
      <c r="C1574">
        <f t="shared" si="48"/>
        <v>18885.677796082084</v>
      </c>
    </row>
    <row r="1575" spans="1:3" x14ac:dyDescent="0.3">
      <c r="A1575" s="11" t="s">
        <v>8219</v>
      </c>
      <c r="B1575" s="11">
        <v>25</v>
      </c>
      <c r="C1575">
        <f t="shared" si="48"/>
        <v>28704.888780063779</v>
      </c>
    </row>
    <row r="1576" spans="1:3" x14ac:dyDescent="0.3">
      <c r="A1576" s="11" t="s">
        <v>8219</v>
      </c>
      <c r="B1576" s="11">
        <v>104</v>
      </c>
      <c r="C1576">
        <f t="shared" si="48"/>
        <v>8176.711663358974</v>
      </c>
    </row>
    <row r="1577" spans="1:3" x14ac:dyDescent="0.3">
      <c r="A1577" s="11" t="s">
        <v>8219</v>
      </c>
      <c r="B1577" s="11">
        <v>34</v>
      </c>
      <c r="C1577">
        <f t="shared" si="48"/>
        <v>25736.235690818929</v>
      </c>
    </row>
    <row r="1578" spans="1:3" x14ac:dyDescent="0.3">
      <c r="A1578" s="11" t="s">
        <v>8219</v>
      </c>
      <c r="B1578" s="11">
        <v>67</v>
      </c>
      <c r="C1578">
        <f t="shared" si="48"/>
        <v>16237.174363587807</v>
      </c>
    </row>
    <row r="1579" spans="1:3" x14ac:dyDescent="0.3">
      <c r="A1579" s="11" t="s">
        <v>8219</v>
      </c>
      <c r="B1579" s="11">
        <v>241</v>
      </c>
      <c r="C1579">
        <f t="shared" si="48"/>
        <v>2169.2146381873504</v>
      </c>
    </row>
    <row r="1580" spans="1:3" x14ac:dyDescent="0.3">
      <c r="A1580" s="11" t="s">
        <v>8219</v>
      </c>
      <c r="B1580" s="11">
        <v>123</v>
      </c>
      <c r="C1580">
        <f t="shared" si="48"/>
        <v>5101.5551416198432</v>
      </c>
    </row>
    <row r="1581" spans="1:3" x14ac:dyDescent="0.3">
      <c r="A1581" s="11" t="s">
        <v>8219</v>
      </c>
      <c r="B1581" s="11">
        <v>302</v>
      </c>
      <c r="C1581">
        <f t="shared" si="48"/>
        <v>11572.343699972247</v>
      </c>
    </row>
    <row r="1582" spans="1:3" x14ac:dyDescent="0.3">
      <c r="A1582" s="11" t="s">
        <v>8219</v>
      </c>
      <c r="B1582" s="11">
        <v>89</v>
      </c>
      <c r="C1582">
        <f t="shared" si="48"/>
        <v>11114.466812100392</v>
      </c>
    </row>
    <row r="1583" spans="1:3" x14ac:dyDescent="0.3">
      <c r="A1583" s="11" t="s">
        <v>8219</v>
      </c>
      <c r="B1583" s="11">
        <v>41</v>
      </c>
      <c r="C1583">
        <f t="shared" si="48"/>
        <v>23539.283288072933</v>
      </c>
    </row>
    <row r="1584" spans="1:3" x14ac:dyDescent="0.3">
      <c r="A1584" s="11" t="s">
        <v>8219</v>
      </c>
      <c r="B1584" s="11">
        <v>69</v>
      </c>
      <c r="C1584">
        <f t="shared" si="48"/>
        <v>15731.47367708895</v>
      </c>
    </row>
    <row r="1585" spans="1:3" x14ac:dyDescent="0.3">
      <c r="A1585" s="11" t="s">
        <v>8219</v>
      </c>
      <c r="B1585" s="11">
        <v>52</v>
      </c>
      <c r="C1585">
        <f t="shared" si="48"/>
        <v>20284.929512329225</v>
      </c>
    </row>
    <row r="1586" spans="1:3" x14ac:dyDescent="0.3">
      <c r="A1586" s="11" t="s">
        <v>8219</v>
      </c>
      <c r="B1586" s="11">
        <v>57</v>
      </c>
      <c r="C1586">
        <f t="shared" si="48"/>
        <v>18885.677796082084</v>
      </c>
    </row>
    <row r="1587" spans="1:3" x14ac:dyDescent="0.3">
      <c r="A1587" s="11" t="s">
        <v>8219</v>
      </c>
      <c r="B1587" s="11">
        <v>74</v>
      </c>
      <c r="C1587">
        <f t="shared" si="48"/>
        <v>14502.221960841811</v>
      </c>
    </row>
    <row r="1588" spans="1:3" x14ac:dyDescent="0.3">
      <c r="A1588" s="11" t="s">
        <v>8219</v>
      </c>
      <c r="B1588" s="11">
        <v>63</v>
      </c>
      <c r="C1588">
        <f t="shared" si="48"/>
        <v>17272.575736585517</v>
      </c>
    </row>
    <row r="1589" spans="1:3" x14ac:dyDescent="0.3">
      <c r="A1589" s="11" t="s">
        <v>8219</v>
      </c>
      <c r="B1589" s="11">
        <v>72</v>
      </c>
      <c r="C1589">
        <f t="shared" si="48"/>
        <v>14987.922647340667</v>
      </c>
    </row>
    <row r="1590" spans="1:3" x14ac:dyDescent="0.3">
      <c r="A1590" s="11" t="s">
        <v>8219</v>
      </c>
      <c r="B1590" s="11">
        <v>71</v>
      </c>
      <c r="C1590">
        <f t="shared" si="48"/>
        <v>15233.772990590094</v>
      </c>
    </row>
    <row r="1591" spans="1:3" x14ac:dyDescent="0.3">
      <c r="A1591" s="11" t="s">
        <v>8219</v>
      </c>
      <c r="B1591" s="11">
        <v>21</v>
      </c>
      <c r="C1591">
        <f t="shared" si="48"/>
        <v>30076.290153061491</v>
      </c>
    </row>
    <row r="1592" spans="1:3" x14ac:dyDescent="0.3">
      <c r="A1592" s="11" t="s">
        <v>8219</v>
      </c>
      <c r="B1592" s="11">
        <v>930</v>
      </c>
      <c r="C1592">
        <f t="shared" si="48"/>
        <v>541070.32813933154</v>
      </c>
    </row>
    <row r="1593" spans="1:3" x14ac:dyDescent="0.3">
      <c r="A1593" s="11" t="s">
        <v>8219</v>
      </c>
      <c r="B1593" s="11">
        <v>55</v>
      </c>
      <c r="C1593">
        <f t="shared" si="48"/>
        <v>19439.378482580942</v>
      </c>
    </row>
    <row r="1594" spans="1:3" x14ac:dyDescent="0.3">
      <c r="A1594" s="11" t="s">
        <v>8219</v>
      </c>
      <c r="B1594" s="11">
        <v>61</v>
      </c>
      <c r="C1594">
        <f t="shared" si="48"/>
        <v>17802.276423084375</v>
      </c>
    </row>
    <row r="1595" spans="1:3" x14ac:dyDescent="0.3">
      <c r="A1595" s="11" t="s">
        <v>8219</v>
      </c>
      <c r="B1595" s="11">
        <v>82</v>
      </c>
      <c r="C1595">
        <f t="shared" si="48"/>
        <v>12639.419214846388</v>
      </c>
    </row>
    <row r="1596" spans="1:3" x14ac:dyDescent="0.3">
      <c r="A1596" s="11" t="s">
        <v>8219</v>
      </c>
      <c r="B1596" s="11">
        <v>71</v>
      </c>
      <c r="C1596">
        <f t="shared" si="48"/>
        <v>15233.772990590094</v>
      </c>
    </row>
    <row r="1597" spans="1:3" x14ac:dyDescent="0.3">
      <c r="A1597" s="11" t="s">
        <v>8219</v>
      </c>
      <c r="B1597" s="11">
        <v>117</v>
      </c>
      <c r="C1597">
        <f t="shared" si="48"/>
        <v>5994.6572011164108</v>
      </c>
    </row>
    <row r="1598" spans="1:3" x14ac:dyDescent="0.3">
      <c r="A1598" s="11" t="s">
        <v>8219</v>
      </c>
      <c r="B1598" s="11">
        <v>29</v>
      </c>
      <c r="C1598">
        <f t="shared" si="48"/>
        <v>27365.487407066066</v>
      </c>
    </row>
    <row r="1599" spans="1:3" x14ac:dyDescent="0.3">
      <c r="A1599" s="11" t="s">
        <v>8219</v>
      </c>
      <c r="B1599" s="11">
        <v>74</v>
      </c>
      <c r="C1599">
        <f t="shared" si="48"/>
        <v>14502.221960841811</v>
      </c>
    </row>
    <row r="1600" spans="1:3" x14ac:dyDescent="0.3">
      <c r="A1600" s="11" t="s">
        <v>8219</v>
      </c>
      <c r="B1600" s="11">
        <v>23</v>
      </c>
      <c r="C1600">
        <f t="shared" si="48"/>
        <v>29386.589466562633</v>
      </c>
    </row>
    <row r="1601" spans="1:3" x14ac:dyDescent="0.3">
      <c r="A1601" s="11" t="s">
        <v>8219</v>
      </c>
      <c r="B1601" s="11">
        <v>60</v>
      </c>
      <c r="C1601">
        <f t="shared" si="48"/>
        <v>18070.1267663338</v>
      </c>
    </row>
    <row r="1602" spans="1:3" x14ac:dyDescent="0.3">
      <c r="A1602" s="11" t="s">
        <v>8219</v>
      </c>
      <c r="B1602" s="11">
        <v>55</v>
      </c>
      <c r="C1602">
        <f t="shared" si="48"/>
        <v>19439.378482580942</v>
      </c>
    </row>
    <row r="1603" spans="1:3" x14ac:dyDescent="0.3">
      <c r="A1603" s="11" t="s">
        <v>8219</v>
      </c>
      <c r="B1603" s="11">
        <v>51</v>
      </c>
      <c r="C1603">
        <f t="shared" ref="C1603:C1666" si="49">(B1603-$J$4)^2</f>
        <v>20570.779855578654</v>
      </c>
    </row>
    <row r="1604" spans="1:3" x14ac:dyDescent="0.3">
      <c r="A1604" s="11" t="s">
        <v>8219</v>
      </c>
      <c r="B1604" s="11">
        <v>78</v>
      </c>
      <c r="C1604">
        <f t="shared" si="49"/>
        <v>13554.820587844099</v>
      </c>
    </row>
    <row r="1605" spans="1:3" x14ac:dyDescent="0.3">
      <c r="A1605" s="11" t="s">
        <v>8219</v>
      </c>
      <c r="B1605" s="11">
        <v>62</v>
      </c>
      <c r="C1605">
        <f t="shared" si="49"/>
        <v>17536.426079834946</v>
      </c>
    </row>
    <row r="1606" spans="1:3" x14ac:dyDescent="0.3">
      <c r="A1606" s="11" t="s">
        <v>8219</v>
      </c>
      <c r="B1606" s="11">
        <v>45</v>
      </c>
      <c r="C1606">
        <f t="shared" si="49"/>
        <v>22327.881915075221</v>
      </c>
    </row>
    <row r="1607" spans="1:3" x14ac:dyDescent="0.3">
      <c r="A1607" s="11" t="s">
        <v>8219</v>
      </c>
      <c r="B1607" s="11">
        <v>15</v>
      </c>
      <c r="C1607">
        <f t="shared" si="49"/>
        <v>32193.392212558058</v>
      </c>
    </row>
    <row r="1608" spans="1:3" x14ac:dyDescent="0.3">
      <c r="A1608" s="11" t="s">
        <v>8219</v>
      </c>
      <c r="B1608" s="11">
        <v>151</v>
      </c>
      <c r="C1608">
        <f t="shared" si="49"/>
        <v>1885.745530635862</v>
      </c>
    </row>
    <row r="1609" spans="1:3" x14ac:dyDescent="0.3">
      <c r="A1609" s="11" t="s">
        <v>8219</v>
      </c>
      <c r="B1609" s="11">
        <v>68</v>
      </c>
      <c r="C1609">
        <f t="shared" si="49"/>
        <v>15983.324020338378</v>
      </c>
    </row>
    <row r="1610" spans="1:3" x14ac:dyDescent="0.3">
      <c r="A1610" s="11" t="s">
        <v>8219</v>
      </c>
      <c r="B1610" s="11">
        <v>46</v>
      </c>
      <c r="C1610">
        <f t="shared" si="49"/>
        <v>22030.031571825792</v>
      </c>
    </row>
    <row r="1611" spans="1:3" x14ac:dyDescent="0.3">
      <c r="A1611" s="11" t="s">
        <v>8219</v>
      </c>
      <c r="B1611" s="11">
        <v>24</v>
      </c>
      <c r="C1611">
        <f t="shared" si="49"/>
        <v>29044.739123313208</v>
      </c>
    </row>
    <row r="1612" spans="1:3" x14ac:dyDescent="0.3">
      <c r="A1612" s="11" t="s">
        <v>8219</v>
      </c>
      <c r="B1612" s="11">
        <v>70</v>
      </c>
      <c r="C1612">
        <f t="shared" si="49"/>
        <v>15481.623333839523</v>
      </c>
    </row>
    <row r="1613" spans="1:3" x14ac:dyDescent="0.3">
      <c r="A1613" s="11" t="s">
        <v>8219</v>
      </c>
      <c r="B1613" s="11">
        <v>244</v>
      </c>
      <c r="C1613">
        <f t="shared" si="49"/>
        <v>2457.6636084390666</v>
      </c>
    </row>
    <row r="1614" spans="1:3" x14ac:dyDescent="0.3">
      <c r="A1614" s="11" t="s">
        <v>8219</v>
      </c>
      <c r="B1614" s="11">
        <v>82</v>
      </c>
      <c r="C1614">
        <f t="shared" si="49"/>
        <v>12639.419214846388</v>
      </c>
    </row>
    <row r="1615" spans="1:3" x14ac:dyDescent="0.3">
      <c r="A1615" s="11" t="s">
        <v>8219</v>
      </c>
      <c r="B1615" s="11">
        <v>226</v>
      </c>
      <c r="C1615">
        <f t="shared" si="49"/>
        <v>996.96978692876883</v>
      </c>
    </row>
    <row r="1616" spans="1:3" x14ac:dyDescent="0.3">
      <c r="A1616" s="11" t="s">
        <v>8219</v>
      </c>
      <c r="B1616" s="11">
        <v>60</v>
      </c>
      <c r="C1616">
        <f t="shared" si="49"/>
        <v>18070.1267663338</v>
      </c>
    </row>
    <row r="1617" spans="1:3" x14ac:dyDescent="0.3">
      <c r="A1617" s="11" t="s">
        <v>8219</v>
      </c>
      <c r="B1617" s="11">
        <v>322</v>
      </c>
      <c r="C1617">
        <f t="shared" si="49"/>
        <v>16275.336834983689</v>
      </c>
    </row>
    <row r="1618" spans="1:3" x14ac:dyDescent="0.3">
      <c r="A1618" s="11" t="s">
        <v>8219</v>
      </c>
      <c r="B1618" s="11">
        <v>94</v>
      </c>
      <c r="C1618">
        <f t="shared" si="49"/>
        <v>10085.215095853253</v>
      </c>
    </row>
    <row r="1619" spans="1:3" x14ac:dyDescent="0.3">
      <c r="A1619" s="11" t="s">
        <v>8219</v>
      </c>
      <c r="B1619" s="11">
        <v>47</v>
      </c>
      <c r="C1619">
        <f t="shared" si="49"/>
        <v>21734.181228576363</v>
      </c>
    </row>
    <row r="1620" spans="1:3" x14ac:dyDescent="0.3">
      <c r="A1620" s="11" t="s">
        <v>8219</v>
      </c>
      <c r="B1620" s="11">
        <v>115</v>
      </c>
      <c r="C1620">
        <f t="shared" si="49"/>
        <v>6308.3578876152669</v>
      </c>
    </row>
    <row r="1621" spans="1:3" x14ac:dyDescent="0.3">
      <c r="A1621" s="11" t="s">
        <v>8219</v>
      </c>
      <c r="B1621" s="11">
        <v>134</v>
      </c>
      <c r="C1621">
        <f t="shared" si="49"/>
        <v>3651.2013658761366</v>
      </c>
    </row>
    <row r="1622" spans="1:3" x14ac:dyDescent="0.3">
      <c r="A1622" s="11" t="s">
        <v>8219</v>
      </c>
      <c r="B1622" s="11">
        <v>35</v>
      </c>
      <c r="C1622">
        <f t="shared" si="49"/>
        <v>25416.3853475695</v>
      </c>
    </row>
    <row r="1623" spans="1:3" x14ac:dyDescent="0.3">
      <c r="A1623" s="11" t="s">
        <v>8219</v>
      </c>
      <c r="B1623" s="11">
        <v>104</v>
      </c>
      <c r="C1623">
        <f t="shared" si="49"/>
        <v>8176.711663358974</v>
      </c>
    </row>
    <row r="1624" spans="1:3" x14ac:dyDescent="0.3">
      <c r="A1624" s="11" t="s">
        <v>8219</v>
      </c>
      <c r="B1624" s="11">
        <v>184</v>
      </c>
      <c r="C1624">
        <f t="shared" si="49"/>
        <v>108.68420340474098</v>
      </c>
    </row>
    <row r="1625" spans="1:3" x14ac:dyDescent="0.3">
      <c r="A1625" s="11" t="s">
        <v>8219</v>
      </c>
      <c r="B1625" s="11">
        <v>119</v>
      </c>
      <c r="C1625">
        <f t="shared" si="49"/>
        <v>5688.9565146175546</v>
      </c>
    </row>
    <row r="1626" spans="1:3" x14ac:dyDescent="0.3">
      <c r="A1626" s="11" t="s">
        <v>8219</v>
      </c>
      <c r="B1626" s="11">
        <v>59</v>
      </c>
      <c r="C1626">
        <f t="shared" si="49"/>
        <v>18339.977109583229</v>
      </c>
    </row>
    <row r="1627" spans="1:3" x14ac:dyDescent="0.3">
      <c r="A1627" s="11" t="s">
        <v>8219</v>
      </c>
      <c r="B1627" s="11">
        <v>113</v>
      </c>
      <c r="C1627">
        <f t="shared" si="49"/>
        <v>6630.0585741141222</v>
      </c>
    </row>
    <row r="1628" spans="1:3" x14ac:dyDescent="0.3">
      <c r="A1628" s="11" t="s">
        <v>8219</v>
      </c>
      <c r="B1628" s="11">
        <v>84</v>
      </c>
      <c r="C1628">
        <f t="shared" si="49"/>
        <v>12193.718528347532</v>
      </c>
    </row>
    <row r="1629" spans="1:3" x14ac:dyDescent="0.3">
      <c r="A1629" s="11" t="s">
        <v>8219</v>
      </c>
      <c r="B1629" s="11">
        <v>74</v>
      </c>
      <c r="C1629">
        <f t="shared" si="49"/>
        <v>14502.221960841811</v>
      </c>
    </row>
    <row r="1630" spans="1:3" x14ac:dyDescent="0.3">
      <c r="A1630" s="11" t="s">
        <v>8219</v>
      </c>
      <c r="B1630" s="11">
        <v>216</v>
      </c>
      <c r="C1630">
        <f t="shared" si="49"/>
        <v>465.47321942304791</v>
      </c>
    </row>
    <row r="1631" spans="1:3" x14ac:dyDescent="0.3">
      <c r="A1631" s="11" t="s">
        <v>8219</v>
      </c>
      <c r="B1631" s="11">
        <v>39</v>
      </c>
      <c r="C1631">
        <f t="shared" si="49"/>
        <v>24156.983974571787</v>
      </c>
    </row>
    <row r="1632" spans="1:3" x14ac:dyDescent="0.3">
      <c r="A1632" s="11" t="s">
        <v>8219</v>
      </c>
      <c r="B1632" s="11">
        <v>21</v>
      </c>
      <c r="C1632">
        <f t="shared" si="49"/>
        <v>30076.290153061491</v>
      </c>
    </row>
    <row r="1633" spans="1:3" x14ac:dyDescent="0.3">
      <c r="A1633" s="11" t="s">
        <v>8219</v>
      </c>
      <c r="B1633" s="11">
        <v>30</v>
      </c>
      <c r="C1633">
        <f t="shared" si="49"/>
        <v>27035.637063816637</v>
      </c>
    </row>
    <row r="1634" spans="1:3" x14ac:dyDescent="0.3">
      <c r="A1634" s="11" t="s">
        <v>8219</v>
      </c>
      <c r="B1634" s="11">
        <v>37</v>
      </c>
      <c r="C1634">
        <f t="shared" si="49"/>
        <v>24782.684661070645</v>
      </c>
    </row>
    <row r="1635" spans="1:3" x14ac:dyDescent="0.3">
      <c r="A1635" s="11" t="s">
        <v>8219</v>
      </c>
      <c r="B1635" s="11">
        <v>202</v>
      </c>
      <c r="C1635">
        <f t="shared" si="49"/>
        <v>57.378024915038637</v>
      </c>
    </row>
    <row r="1636" spans="1:3" x14ac:dyDescent="0.3">
      <c r="A1636" s="11" t="s">
        <v>8219</v>
      </c>
      <c r="B1636" s="11">
        <v>37</v>
      </c>
      <c r="C1636">
        <f t="shared" si="49"/>
        <v>24782.684661070645</v>
      </c>
    </row>
    <row r="1637" spans="1:3" x14ac:dyDescent="0.3">
      <c r="A1637" s="11" t="s">
        <v>8219</v>
      </c>
      <c r="B1637" s="11">
        <v>28</v>
      </c>
      <c r="C1637">
        <f t="shared" si="49"/>
        <v>27697.337750315495</v>
      </c>
    </row>
    <row r="1638" spans="1:3" x14ac:dyDescent="0.3">
      <c r="A1638" s="11" t="s">
        <v>8219</v>
      </c>
      <c r="B1638" s="11">
        <v>26</v>
      </c>
      <c r="C1638">
        <f t="shared" si="49"/>
        <v>28367.03843681435</v>
      </c>
    </row>
    <row r="1639" spans="1:3" x14ac:dyDescent="0.3">
      <c r="A1639" s="11" t="s">
        <v>8219</v>
      </c>
      <c r="B1639" s="11">
        <v>61</v>
      </c>
      <c r="C1639">
        <f t="shared" si="49"/>
        <v>17802.276423084375</v>
      </c>
    </row>
    <row r="1640" spans="1:3" x14ac:dyDescent="0.3">
      <c r="A1640" s="11" t="s">
        <v>8219</v>
      </c>
      <c r="B1640" s="11">
        <v>115</v>
      </c>
      <c r="C1640">
        <f t="shared" si="49"/>
        <v>6308.3578876152669</v>
      </c>
    </row>
    <row r="1641" spans="1:3" x14ac:dyDescent="0.3">
      <c r="A1641" s="11" t="s">
        <v>8219</v>
      </c>
      <c r="B1641" s="11">
        <v>181</v>
      </c>
      <c r="C1641">
        <f t="shared" si="49"/>
        <v>180.23523315302472</v>
      </c>
    </row>
    <row r="1642" spans="1:3" x14ac:dyDescent="0.3">
      <c r="A1642" s="11" t="s">
        <v>8219</v>
      </c>
      <c r="B1642" s="11">
        <v>110</v>
      </c>
      <c r="C1642">
        <f t="shared" si="49"/>
        <v>7127.6096038624064</v>
      </c>
    </row>
    <row r="1643" spans="1:3" x14ac:dyDescent="0.3">
      <c r="A1643" s="11" t="s">
        <v>8219</v>
      </c>
      <c r="B1643" s="11">
        <v>269</v>
      </c>
      <c r="C1643">
        <f t="shared" si="49"/>
        <v>5561.4050272033692</v>
      </c>
    </row>
    <row r="1644" spans="1:3" x14ac:dyDescent="0.3">
      <c r="A1644" s="11" t="s">
        <v>8219</v>
      </c>
      <c r="B1644" s="11">
        <v>79</v>
      </c>
      <c r="C1644">
        <f t="shared" si="49"/>
        <v>13322.970244594671</v>
      </c>
    </row>
    <row r="1645" spans="1:3" x14ac:dyDescent="0.3">
      <c r="A1645" s="11" t="s">
        <v>8219</v>
      </c>
      <c r="B1645" s="11">
        <v>104</v>
      </c>
      <c r="C1645">
        <f t="shared" si="49"/>
        <v>8176.711663358974</v>
      </c>
    </row>
    <row r="1646" spans="1:3" x14ac:dyDescent="0.3">
      <c r="A1646" s="11" t="s">
        <v>8219</v>
      </c>
      <c r="B1646" s="11">
        <v>34</v>
      </c>
      <c r="C1646">
        <f t="shared" si="49"/>
        <v>25736.235690818929</v>
      </c>
    </row>
    <row r="1647" spans="1:3" x14ac:dyDescent="0.3">
      <c r="A1647" s="11" t="s">
        <v>8219</v>
      </c>
      <c r="B1647" s="11">
        <v>167</v>
      </c>
      <c r="C1647">
        <f t="shared" si="49"/>
        <v>752.14003864501547</v>
      </c>
    </row>
    <row r="1648" spans="1:3" x14ac:dyDescent="0.3">
      <c r="A1648" s="11" t="s">
        <v>8219</v>
      </c>
      <c r="B1648" s="11">
        <v>183</v>
      </c>
      <c r="C1648">
        <f t="shared" si="49"/>
        <v>130.53454665416891</v>
      </c>
    </row>
    <row r="1649" spans="1:3" x14ac:dyDescent="0.3">
      <c r="A1649" s="11" t="s">
        <v>8219</v>
      </c>
      <c r="B1649" s="11">
        <v>71</v>
      </c>
      <c r="C1649">
        <f t="shared" si="49"/>
        <v>15233.772990590094</v>
      </c>
    </row>
    <row r="1650" spans="1:3" x14ac:dyDescent="0.3">
      <c r="A1650" s="11" t="s">
        <v>8219</v>
      </c>
      <c r="B1650" s="11">
        <v>69</v>
      </c>
      <c r="C1650">
        <f t="shared" si="49"/>
        <v>15731.47367708895</v>
      </c>
    </row>
    <row r="1651" spans="1:3" x14ac:dyDescent="0.3">
      <c r="A1651" s="11" t="s">
        <v>8219</v>
      </c>
      <c r="B1651" s="11">
        <v>270</v>
      </c>
      <c r="C1651">
        <f t="shared" si="49"/>
        <v>5711.5546839539411</v>
      </c>
    </row>
    <row r="1652" spans="1:3" x14ac:dyDescent="0.3">
      <c r="A1652" s="11" t="s">
        <v>8219</v>
      </c>
      <c r="B1652" s="11">
        <v>193</v>
      </c>
      <c r="C1652">
        <f t="shared" si="49"/>
        <v>2.0311141598898117</v>
      </c>
    </row>
    <row r="1653" spans="1:3" x14ac:dyDescent="0.3">
      <c r="A1653" s="11" t="s">
        <v>8219</v>
      </c>
      <c r="B1653" s="11">
        <v>57</v>
      </c>
      <c r="C1653">
        <f t="shared" si="49"/>
        <v>18885.677796082084</v>
      </c>
    </row>
    <row r="1654" spans="1:3" x14ac:dyDescent="0.3">
      <c r="A1654" s="11" t="s">
        <v>8219</v>
      </c>
      <c r="B1654" s="11">
        <v>200</v>
      </c>
      <c r="C1654">
        <f t="shared" si="49"/>
        <v>31.078711413894453</v>
      </c>
    </row>
    <row r="1655" spans="1:3" x14ac:dyDescent="0.3">
      <c r="A1655" s="11" t="s">
        <v>8219</v>
      </c>
      <c r="B1655" s="11">
        <v>88</v>
      </c>
      <c r="C1655">
        <f t="shared" si="49"/>
        <v>11326.31715534982</v>
      </c>
    </row>
    <row r="1656" spans="1:3" x14ac:dyDescent="0.3">
      <c r="A1656" s="11" t="s">
        <v>8219</v>
      </c>
      <c r="B1656" s="11">
        <v>213</v>
      </c>
      <c r="C1656">
        <f t="shared" si="49"/>
        <v>345.02424917133163</v>
      </c>
    </row>
    <row r="1657" spans="1:3" x14ac:dyDescent="0.3">
      <c r="A1657" s="11" t="s">
        <v>8219</v>
      </c>
      <c r="B1657" s="11">
        <v>20</v>
      </c>
      <c r="C1657">
        <f t="shared" si="49"/>
        <v>30424.140496310916</v>
      </c>
    </row>
    <row r="1658" spans="1:3" x14ac:dyDescent="0.3">
      <c r="A1658" s="11" t="s">
        <v>8219</v>
      </c>
      <c r="B1658" s="11">
        <v>50</v>
      </c>
      <c r="C1658">
        <f t="shared" si="49"/>
        <v>20858.630198828079</v>
      </c>
    </row>
    <row r="1659" spans="1:3" x14ac:dyDescent="0.3">
      <c r="A1659" s="11" t="s">
        <v>8219</v>
      </c>
      <c r="B1659" s="11">
        <v>115</v>
      </c>
      <c r="C1659">
        <f t="shared" si="49"/>
        <v>6308.3578876152669</v>
      </c>
    </row>
    <row r="1660" spans="1:3" x14ac:dyDescent="0.3">
      <c r="A1660" s="11" t="s">
        <v>8219</v>
      </c>
      <c r="B1660" s="11">
        <v>186</v>
      </c>
      <c r="C1660">
        <f t="shared" si="49"/>
        <v>70.983516905885168</v>
      </c>
    </row>
    <row r="1661" spans="1:3" x14ac:dyDescent="0.3">
      <c r="A1661" s="11" t="s">
        <v>8219</v>
      </c>
      <c r="B1661" s="11">
        <v>18</v>
      </c>
      <c r="C1661">
        <f t="shared" si="49"/>
        <v>31125.841182809774</v>
      </c>
    </row>
    <row r="1662" spans="1:3" x14ac:dyDescent="0.3">
      <c r="A1662" s="11" t="s">
        <v>8219</v>
      </c>
      <c r="B1662" s="11">
        <v>176</v>
      </c>
      <c r="C1662">
        <f t="shared" si="49"/>
        <v>339.48694940016424</v>
      </c>
    </row>
    <row r="1663" spans="1:3" x14ac:dyDescent="0.3">
      <c r="A1663" s="11" t="s">
        <v>8219</v>
      </c>
      <c r="B1663" s="11">
        <v>41</v>
      </c>
      <c r="C1663">
        <f t="shared" si="49"/>
        <v>23539.283288072933</v>
      </c>
    </row>
    <row r="1664" spans="1:3" x14ac:dyDescent="0.3">
      <c r="A1664" s="11" t="s">
        <v>8219</v>
      </c>
      <c r="B1664" s="11">
        <v>75</v>
      </c>
      <c r="C1664">
        <f t="shared" si="49"/>
        <v>14262.371617592384</v>
      </c>
    </row>
    <row r="1665" spans="1:3" x14ac:dyDescent="0.3">
      <c r="A1665" s="11" t="s">
        <v>8219</v>
      </c>
      <c r="B1665" s="11">
        <v>97</v>
      </c>
      <c r="C1665">
        <f t="shared" si="49"/>
        <v>9491.6640661049696</v>
      </c>
    </row>
    <row r="1666" spans="1:3" x14ac:dyDescent="0.3">
      <c r="A1666" s="11" t="s">
        <v>8219</v>
      </c>
      <c r="B1666" s="11">
        <v>73</v>
      </c>
      <c r="C1666">
        <f t="shared" si="49"/>
        <v>14744.072304091238</v>
      </c>
    </row>
    <row r="1667" spans="1:3" x14ac:dyDescent="0.3">
      <c r="A1667" s="11" t="s">
        <v>8219</v>
      </c>
      <c r="B1667" s="11">
        <v>49</v>
      </c>
      <c r="C1667">
        <f t="shared" ref="C1667:C1730" si="50">(B1667-$J$4)^2</f>
        <v>21148.480542077508</v>
      </c>
    </row>
    <row r="1668" spans="1:3" x14ac:dyDescent="0.3">
      <c r="A1668" s="11" t="s">
        <v>8219</v>
      </c>
      <c r="B1668" s="11">
        <v>134</v>
      </c>
      <c r="C1668">
        <f t="shared" si="50"/>
        <v>3651.2013658761366</v>
      </c>
    </row>
    <row r="1669" spans="1:3" x14ac:dyDescent="0.3">
      <c r="A1669" s="11" t="s">
        <v>8219</v>
      </c>
      <c r="B1669" s="11">
        <v>68</v>
      </c>
      <c r="C1669">
        <f t="shared" si="50"/>
        <v>15983.324020338378</v>
      </c>
    </row>
    <row r="1670" spans="1:3" x14ac:dyDescent="0.3">
      <c r="A1670" s="11" t="s">
        <v>8219</v>
      </c>
      <c r="B1670" s="11">
        <v>49</v>
      </c>
      <c r="C1670">
        <f t="shared" si="50"/>
        <v>21148.480542077508</v>
      </c>
    </row>
    <row r="1671" spans="1:3" x14ac:dyDescent="0.3">
      <c r="A1671" s="11" t="s">
        <v>8219</v>
      </c>
      <c r="B1671" s="11">
        <v>63</v>
      </c>
      <c r="C1671">
        <f t="shared" si="50"/>
        <v>17272.575736585517</v>
      </c>
    </row>
    <row r="1672" spans="1:3" x14ac:dyDescent="0.3">
      <c r="A1672" s="11" t="s">
        <v>8219</v>
      </c>
      <c r="B1672" s="11">
        <v>163</v>
      </c>
      <c r="C1672">
        <f t="shared" si="50"/>
        <v>987.5414116427271</v>
      </c>
    </row>
    <row r="1673" spans="1:3" x14ac:dyDescent="0.3">
      <c r="A1673" s="11" t="s">
        <v>8219</v>
      </c>
      <c r="B1673" s="11">
        <v>288</v>
      </c>
      <c r="C1673">
        <f t="shared" si="50"/>
        <v>8756.2485054642384</v>
      </c>
    </row>
    <row r="1674" spans="1:3" x14ac:dyDescent="0.3">
      <c r="A1674" s="11" t="s">
        <v>8219</v>
      </c>
      <c r="B1674" s="11">
        <v>42</v>
      </c>
      <c r="C1674">
        <f t="shared" si="50"/>
        <v>23233.432944823504</v>
      </c>
    </row>
    <row r="1675" spans="1:3" x14ac:dyDescent="0.3">
      <c r="A1675" s="11" t="s">
        <v>8219</v>
      </c>
      <c r="B1675" s="11">
        <v>70</v>
      </c>
      <c r="C1675">
        <f t="shared" si="50"/>
        <v>15481.623333839523</v>
      </c>
    </row>
    <row r="1676" spans="1:3" x14ac:dyDescent="0.3">
      <c r="A1676" s="11" t="s">
        <v>8219</v>
      </c>
      <c r="B1676" s="11">
        <v>30</v>
      </c>
      <c r="C1676">
        <f t="shared" si="50"/>
        <v>27035.637063816637</v>
      </c>
    </row>
    <row r="1677" spans="1:3" x14ac:dyDescent="0.3">
      <c r="A1677" s="11" t="s">
        <v>8219</v>
      </c>
      <c r="B1677" s="11">
        <v>51</v>
      </c>
      <c r="C1677">
        <f t="shared" si="50"/>
        <v>20570.779855578654</v>
      </c>
    </row>
    <row r="1678" spans="1:3" x14ac:dyDescent="0.3">
      <c r="A1678" s="11" t="s">
        <v>8219</v>
      </c>
      <c r="B1678" s="11">
        <v>145</v>
      </c>
      <c r="C1678">
        <f t="shared" si="50"/>
        <v>2442.8475901324296</v>
      </c>
    </row>
    <row r="1679" spans="1:3" x14ac:dyDescent="0.3">
      <c r="A1679" s="11" t="s">
        <v>8219</v>
      </c>
      <c r="B1679" s="11">
        <v>21</v>
      </c>
      <c r="C1679">
        <f t="shared" si="50"/>
        <v>30076.290153061491</v>
      </c>
    </row>
    <row r="1680" spans="1:3" x14ac:dyDescent="0.3">
      <c r="A1680" s="11" t="s">
        <v>8219</v>
      </c>
      <c r="B1680" s="11">
        <v>286</v>
      </c>
      <c r="C1680">
        <f t="shared" si="50"/>
        <v>8385.9491919630946</v>
      </c>
    </row>
    <row r="1681" spans="1:3" x14ac:dyDescent="0.3">
      <c r="A1681" s="11" t="s">
        <v>8219</v>
      </c>
      <c r="B1681" s="11">
        <v>12</v>
      </c>
      <c r="C1681">
        <f t="shared" si="50"/>
        <v>33278.943242306341</v>
      </c>
    </row>
    <row r="1682" spans="1:3" x14ac:dyDescent="0.3">
      <c r="A1682" s="11" t="s">
        <v>8219</v>
      </c>
      <c r="B1682" s="11">
        <v>100</v>
      </c>
      <c r="C1682">
        <f t="shared" si="50"/>
        <v>8916.1130363566845</v>
      </c>
    </row>
    <row r="1683" spans="1:3" x14ac:dyDescent="0.3">
      <c r="A1683" s="11" t="s">
        <v>8219</v>
      </c>
      <c r="B1683" s="11">
        <v>100</v>
      </c>
      <c r="C1683">
        <f t="shared" si="50"/>
        <v>8916.1130363566845</v>
      </c>
    </row>
    <row r="1684" spans="1:3" x14ac:dyDescent="0.3">
      <c r="A1684" s="11" t="s">
        <v>8219</v>
      </c>
      <c r="B1684" s="11">
        <v>34</v>
      </c>
      <c r="C1684">
        <f t="shared" si="50"/>
        <v>25736.235690818929</v>
      </c>
    </row>
    <row r="1685" spans="1:3" x14ac:dyDescent="0.3">
      <c r="A1685" s="11" t="s">
        <v>8219</v>
      </c>
      <c r="B1685" s="11">
        <v>63</v>
      </c>
      <c r="C1685">
        <f t="shared" si="50"/>
        <v>17272.575736585517</v>
      </c>
    </row>
    <row r="1686" spans="1:3" x14ac:dyDescent="0.3">
      <c r="A1686" s="11" t="s">
        <v>8219</v>
      </c>
      <c r="B1686" s="11">
        <v>30</v>
      </c>
      <c r="C1686">
        <f t="shared" si="50"/>
        <v>27035.637063816637</v>
      </c>
    </row>
    <row r="1687" spans="1:3" x14ac:dyDescent="0.3">
      <c r="A1687" s="11" t="s">
        <v>8219</v>
      </c>
      <c r="B1687" s="11">
        <v>47</v>
      </c>
      <c r="C1687">
        <f t="shared" si="50"/>
        <v>21734.181228576363</v>
      </c>
    </row>
    <row r="1688" spans="1:3" x14ac:dyDescent="0.3">
      <c r="A1688" s="11" t="s">
        <v>8219</v>
      </c>
      <c r="B1688" s="11">
        <v>237</v>
      </c>
      <c r="C1688">
        <f t="shared" si="50"/>
        <v>1812.6160111850618</v>
      </c>
    </row>
    <row r="1689" spans="1:3" x14ac:dyDescent="0.3">
      <c r="A1689" s="11" t="s">
        <v>8219</v>
      </c>
      <c r="B1689" s="11">
        <v>47</v>
      </c>
      <c r="C1689">
        <f t="shared" si="50"/>
        <v>21734.181228576363</v>
      </c>
    </row>
    <row r="1690" spans="1:3" x14ac:dyDescent="0.3">
      <c r="A1690" s="11" t="s">
        <v>8219</v>
      </c>
      <c r="B1690" s="11">
        <v>15</v>
      </c>
      <c r="C1690">
        <f t="shared" si="50"/>
        <v>32193.392212558058</v>
      </c>
    </row>
    <row r="1691" spans="1:3" x14ac:dyDescent="0.3">
      <c r="A1691" s="11" t="s">
        <v>8219</v>
      </c>
      <c r="B1691" s="11">
        <v>81</v>
      </c>
      <c r="C1691">
        <f t="shared" si="50"/>
        <v>12865.269558095815</v>
      </c>
    </row>
    <row r="1692" spans="1:3" x14ac:dyDescent="0.3">
      <c r="A1692" s="11" t="s">
        <v>8219</v>
      </c>
      <c r="B1692" s="11">
        <v>122</v>
      </c>
      <c r="C1692">
        <f t="shared" si="50"/>
        <v>5245.4054848692713</v>
      </c>
    </row>
    <row r="1693" spans="1:3" x14ac:dyDescent="0.3">
      <c r="A1693" s="11" t="s">
        <v>8219</v>
      </c>
      <c r="B1693" s="11">
        <v>34</v>
      </c>
      <c r="C1693">
        <f t="shared" si="50"/>
        <v>25736.235690818929</v>
      </c>
    </row>
    <row r="1694" spans="1:3" x14ac:dyDescent="0.3">
      <c r="A1694" s="11" t="s">
        <v>8219</v>
      </c>
      <c r="B1694" s="11">
        <v>207</v>
      </c>
      <c r="C1694">
        <f t="shared" si="50"/>
        <v>158.12630866789911</v>
      </c>
    </row>
    <row r="1695" spans="1:3" x14ac:dyDescent="0.3">
      <c r="A1695" s="11" t="s">
        <v>8219</v>
      </c>
      <c r="B1695" s="11">
        <v>25</v>
      </c>
      <c r="C1695">
        <f t="shared" si="50"/>
        <v>28704.888780063779</v>
      </c>
    </row>
    <row r="1696" spans="1:3" x14ac:dyDescent="0.3">
      <c r="A1696" s="11" t="s">
        <v>8219</v>
      </c>
      <c r="B1696" s="11">
        <v>72</v>
      </c>
      <c r="C1696">
        <f t="shared" si="50"/>
        <v>14987.922647340667</v>
      </c>
    </row>
    <row r="1697" spans="1:3" x14ac:dyDescent="0.3">
      <c r="A1697" s="11" t="s">
        <v>8219</v>
      </c>
      <c r="B1697" s="11">
        <v>14</v>
      </c>
      <c r="C1697">
        <f t="shared" si="50"/>
        <v>32553.242555807486</v>
      </c>
    </row>
    <row r="1698" spans="1:3" x14ac:dyDescent="0.3">
      <c r="A1698" s="11" t="s">
        <v>8219</v>
      </c>
      <c r="B1698" s="11">
        <v>15</v>
      </c>
      <c r="C1698">
        <f t="shared" si="50"/>
        <v>32193.392212558058</v>
      </c>
    </row>
    <row r="1699" spans="1:3" x14ac:dyDescent="0.3">
      <c r="A1699" s="11" t="s">
        <v>8219</v>
      </c>
      <c r="B1699" s="11">
        <v>91</v>
      </c>
      <c r="C1699">
        <f t="shared" si="50"/>
        <v>10696.766125601536</v>
      </c>
    </row>
    <row r="1700" spans="1:3" x14ac:dyDescent="0.3">
      <c r="A1700" s="11" t="s">
        <v>8219</v>
      </c>
      <c r="B1700" s="11">
        <v>24</v>
      </c>
      <c r="C1700">
        <f t="shared" si="50"/>
        <v>29044.739123313208</v>
      </c>
    </row>
    <row r="1701" spans="1:3" x14ac:dyDescent="0.3">
      <c r="A1701" s="11" t="s">
        <v>8219</v>
      </c>
      <c r="B1701" s="11">
        <v>27</v>
      </c>
      <c r="C1701">
        <f t="shared" si="50"/>
        <v>28031.188093564924</v>
      </c>
    </row>
    <row r="1702" spans="1:3" x14ac:dyDescent="0.3">
      <c r="A1702" s="11" t="s">
        <v>8219</v>
      </c>
      <c r="B1702" s="11">
        <v>47</v>
      </c>
      <c r="C1702">
        <f t="shared" si="50"/>
        <v>21734.181228576363</v>
      </c>
    </row>
    <row r="1703" spans="1:3" x14ac:dyDescent="0.3">
      <c r="A1703" s="11" t="s">
        <v>8219</v>
      </c>
      <c r="B1703" s="11">
        <v>44</v>
      </c>
      <c r="C1703">
        <f t="shared" si="50"/>
        <v>22627.73225832465</v>
      </c>
    </row>
    <row r="1704" spans="1:3" x14ac:dyDescent="0.3">
      <c r="A1704" s="11" t="s">
        <v>8219</v>
      </c>
      <c r="B1704" s="11">
        <v>72</v>
      </c>
      <c r="C1704">
        <f t="shared" si="50"/>
        <v>14987.922647340667</v>
      </c>
    </row>
    <row r="1705" spans="1:3" x14ac:dyDescent="0.3">
      <c r="A1705" s="11" t="s">
        <v>8219</v>
      </c>
      <c r="B1705" s="11">
        <v>63</v>
      </c>
      <c r="C1705">
        <f t="shared" si="50"/>
        <v>17272.575736585517</v>
      </c>
    </row>
    <row r="1706" spans="1:3" x14ac:dyDescent="0.3">
      <c r="A1706" s="11" t="s">
        <v>8219</v>
      </c>
      <c r="B1706" s="11">
        <v>88</v>
      </c>
      <c r="C1706">
        <f t="shared" si="50"/>
        <v>11326.31715534982</v>
      </c>
    </row>
    <row r="1707" spans="1:3" x14ac:dyDescent="0.3">
      <c r="A1707" s="11" t="s">
        <v>8219</v>
      </c>
      <c r="B1707" s="11">
        <v>70</v>
      </c>
      <c r="C1707">
        <f t="shared" si="50"/>
        <v>15481.623333839523</v>
      </c>
    </row>
    <row r="1708" spans="1:3" x14ac:dyDescent="0.3">
      <c r="A1708" s="11" t="s">
        <v>8219</v>
      </c>
      <c r="B1708" s="11">
        <v>50</v>
      </c>
      <c r="C1708">
        <f t="shared" si="50"/>
        <v>20858.630198828079</v>
      </c>
    </row>
    <row r="1709" spans="1:3" x14ac:dyDescent="0.3">
      <c r="A1709" s="11" t="s">
        <v>8219</v>
      </c>
      <c r="B1709" s="11">
        <v>35</v>
      </c>
      <c r="C1709">
        <f t="shared" si="50"/>
        <v>25416.3853475695</v>
      </c>
    </row>
    <row r="1710" spans="1:3" x14ac:dyDescent="0.3">
      <c r="A1710" s="11" t="s">
        <v>8219</v>
      </c>
      <c r="B1710" s="11">
        <v>175</v>
      </c>
      <c r="C1710">
        <f t="shared" si="50"/>
        <v>377.33729264959214</v>
      </c>
    </row>
    <row r="1711" spans="1:3" x14ac:dyDescent="0.3">
      <c r="A1711" s="11" t="s">
        <v>8219</v>
      </c>
      <c r="B1711" s="11">
        <v>20</v>
      </c>
      <c r="C1711">
        <f t="shared" si="50"/>
        <v>30424.140496310916</v>
      </c>
    </row>
    <row r="1712" spans="1:3" x14ac:dyDescent="0.3">
      <c r="A1712" s="11" t="s">
        <v>8219</v>
      </c>
      <c r="B1712" s="11">
        <v>54</v>
      </c>
      <c r="C1712">
        <f t="shared" si="50"/>
        <v>19719.228825830371</v>
      </c>
    </row>
    <row r="1713" spans="1:3" x14ac:dyDescent="0.3">
      <c r="A1713" s="11" t="s">
        <v>8219</v>
      </c>
      <c r="B1713" s="11">
        <v>20</v>
      </c>
      <c r="C1713">
        <f t="shared" si="50"/>
        <v>30424.140496310916</v>
      </c>
    </row>
    <row r="1714" spans="1:3" x14ac:dyDescent="0.3">
      <c r="A1714" s="11" t="s">
        <v>8219</v>
      </c>
      <c r="B1714" s="11">
        <v>57</v>
      </c>
      <c r="C1714">
        <f t="shared" si="50"/>
        <v>18885.677796082084</v>
      </c>
    </row>
    <row r="1715" spans="1:3" x14ac:dyDescent="0.3">
      <c r="A1715" s="11" t="s">
        <v>8219</v>
      </c>
      <c r="B1715" s="11">
        <v>31</v>
      </c>
      <c r="C1715">
        <f t="shared" si="50"/>
        <v>26707.786720567212</v>
      </c>
    </row>
    <row r="1716" spans="1:3" x14ac:dyDescent="0.3">
      <c r="A1716" s="11" t="s">
        <v>8219</v>
      </c>
      <c r="B1716" s="11">
        <v>31</v>
      </c>
      <c r="C1716">
        <f t="shared" si="50"/>
        <v>26707.786720567212</v>
      </c>
    </row>
    <row r="1717" spans="1:3" x14ac:dyDescent="0.3">
      <c r="A1717" s="11" t="s">
        <v>8219</v>
      </c>
      <c r="B1717" s="11">
        <v>45</v>
      </c>
      <c r="C1717">
        <f t="shared" si="50"/>
        <v>22327.881915075221</v>
      </c>
    </row>
    <row r="1718" spans="1:3" x14ac:dyDescent="0.3">
      <c r="A1718" s="11" t="s">
        <v>8219</v>
      </c>
      <c r="B1718" s="11">
        <v>41</v>
      </c>
      <c r="C1718">
        <f t="shared" si="50"/>
        <v>23539.283288072933</v>
      </c>
    </row>
    <row r="1719" spans="1:3" x14ac:dyDescent="0.3">
      <c r="A1719" s="11" t="s">
        <v>8219</v>
      </c>
      <c r="B1719" s="11">
        <v>29</v>
      </c>
      <c r="C1719">
        <f t="shared" si="50"/>
        <v>27365.487407066066</v>
      </c>
    </row>
    <row r="1720" spans="1:3" x14ac:dyDescent="0.3">
      <c r="A1720" s="11" t="s">
        <v>8219</v>
      </c>
      <c r="B1720" s="11">
        <v>58</v>
      </c>
      <c r="C1720">
        <f t="shared" si="50"/>
        <v>18611.827452832658</v>
      </c>
    </row>
    <row r="1721" spans="1:3" x14ac:dyDescent="0.3">
      <c r="A1721" s="11" t="s">
        <v>8219</v>
      </c>
      <c r="B1721" s="11">
        <v>89</v>
      </c>
      <c r="C1721">
        <f t="shared" si="50"/>
        <v>11114.466812100392</v>
      </c>
    </row>
    <row r="1722" spans="1:3" x14ac:dyDescent="0.3">
      <c r="A1722" s="11" t="s">
        <v>8219</v>
      </c>
      <c r="B1722" s="11">
        <v>125</v>
      </c>
      <c r="C1722">
        <f t="shared" si="50"/>
        <v>4819.854455120988</v>
      </c>
    </row>
    <row r="1723" spans="1:3" x14ac:dyDescent="0.3">
      <c r="A1723" s="11" t="s">
        <v>8219</v>
      </c>
      <c r="B1723" s="11">
        <v>18</v>
      </c>
      <c r="C1723">
        <f t="shared" si="50"/>
        <v>31125.841182809774</v>
      </c>
    </row>
    <row r="1724" spans="1:3" x14ac:dyDescent="0.3">
      <c r="A1724" s="11" t="s">
        <v>8219</v>
      </c>
      <c r="B1724" s="11">
        <v>32</v>
      </c>
      <c r="C1724">
        <f t="shared" si="50"/>
        <v>26381.936377317783</v>
      </c>
    </row>
    <row r="1725" spans="1:3" x14ac:dyDescent="0.3">
      <c r="A1725" s="11" t="s">
        <v>8219</v>
      </c>
      <c r="B1725" s="11">
        <v>16</v>
      </c>
      <c r="C1725">
        <f t="shared" si="50"/>
        <v>31835.541869308629</v>
      </c>
    </row>
    <row r="1726" spans="1:3" x14ac:dyDescent="0.3">
      <c r="A1726" s="11" t="s">
        <v>8219</v>
      </c>
      <c r="B1726" s="11">
        <v>38</v>
      </c>
      <c r="C1726">
        <f t="shared" si="50"/>
        <v>24468.834317821216</v>
      </c>
    </row>
    <row r="1727" spans="1:3" x14ac:dyDescent="0.3">
      <c r="A1727" s="11" t="s">
        <v>8219</v>
      </c>
      <c r="B1727" s="11">
        <v>15</v>
      </c>
      <c r="C1727">
        <f t="shared" si="50"/>
        <v>32193.392212558058</v>
      </c>
    </row>
    <row r="1728" spans="1:3" x14ac:dyDescent="0.3">
      <c r="A1728" s="11" t="s">
        <v>8219</v>
      </c>
      <c r="B1728" s="11">
        <v>23</v>
      </c>
      <c r="C1728">
        <f t="shared" si="50"/>
        <v>29386.589466562633</v>
      </c>
    </row>
    <row r="1729" spans="1:3" x14ac:dyDescent="0.3">
      <c r="A1729" s="11" t="s">
        <v>8219</v>
      </c>
      <c r="B1729" s="11">
        <v>49</v>
      </c>
      <c r="C1729">
        <f t="shared" si="50"/>
        <v>21148.480542077508</v>
      </c>
    </row>
    <row r="1730" spans="1:3" x14ac:dyDescent="0.3">
      <c r="A1730" s="11" t="s">
        <v>8219</v>
      </c>
      <c r="B1730" s="11">
        <v>10</v>
      </c>
      <c r="C1730">
        <f t="shared" si="50"/>
        <v>34012.643928805199</v>
      </c>
    </row>
    <row r="1731" spans="1:3" x14ac:dyDescent="0.3">
      <c r="A1731" s="11" t="s">
        <v>8219</v>
      </c>
      <c r="B1731" s="11">
        <v>15</v>
      </c>
      <c r="C1731">
        <f t="shared" ref="C1731:C1794" si="51">(B1731-$J$4)^2</f>
        <v>32193.392212558058</v>
      </c>
    </row>
    <row r="1732" spans="1:3" x14ac:dyDescent="0.3">
      <c r="A1732" s="11" t="s">
        <v>8219</v>
      </c>
      <c r="B1732" s="11">
        <v>57</v>
      </c>
      <c r="C1732">
        <f t="shared" si="51"/>
        <v>18885.677796082084</v>
      </c>
    </row>
    <row r="1733" spans="1:3" x14ac:dyDescent="0.3">
      <c r="A1733" s="11" t="s">
        <v>8219</v>
      </c>
      <c r="B1733" s="11">
        <v>33</v>
      </c>
      <c r="C1733">
        <f t="shared" si="51"/>
        <v>26058.086034068354</v>
      </c>
    </row>
    <row r="1734" spans="1:3" x14ac:dyDescent="0.3">
      <c r="A1734" s="11" t="s">
        <v>8219</v>
      </c>
      <c r="B1734" s="11">
        <v>9</v>
      </c>
      <c r="C1734">
        <f t="shared" si="51"/>
        <v>34382.494272054624</v>
      </c>
    </row>
    <row r="1735" spans="1:3" x14ac:dyDescent="0.3">
      <c r="A1735" s="11" t="s">
        <v>8219</v>
      </c>
      <c r="B1735" s="11">
        <v>26</v>
      </c>
      <c r="C1735">
        <f t="shared" si="51"/>
        <v>28367.03843681435</v>
      </c>
    </row>
    <row r="1736" spans="1:3" x14ac:dyDescent="0.3">
      <c r="A1736" s="11" t="s">
        <v>8219</v>
      </c>
      <c r="B1736" s="11">
        <v>69</v>
      </c>
      <c r="C1736">
        <f t="shared" si="51"/>
        <v>15731.47367708895</v>
      </c>
    </row>
    <row r="1737" spans="1:3" x14ac:dyDescent="0.3">
      <c r="A1737" s="11" t="s">
        <v>8219</v>
      </c>
      <c r="B1737" s="11">
        <v>65</v>
      </c>
      <c r="C1737">
        <f t="shared" si="51"/>
        <v>16750.875050086663</v>
      </c>
    </row>
    <row r="1738" spans="1:3" x14ac:dyDescent="0.3">
      <c r="A1738" s="11" t="s">
        <v>8219</v>
      </c>
      <c r="B1738" s="11">
        <v>83</v>
      </c>
      <c r="C1738">
        <f t="shared" si="51"/>
        <v>12415.568871596959</v>
      </c>
    </row>
    <row r="1739" spans="1:3" x14ac:dyDescent="0.3">
      <c r="A1739" s="11" t="s">
        <v>8219</v>
      </c>
      <c r="B1739" s="11">
        <v>111</v>
      </c>
      <c r="C1739">
        <f t="shared" si="51"/>
        <v>6959.7592606129783</v>
      </c>
    </row>
    <row r="1740" spans="1:3" x14ac:dyDescent="0.3">
      <c r="A1740" s="11" t="s">
        <v>8219</v>
      </c>
      <c r="B1740" s="11">
        <v>46</v>
      </c>
      <c r="C1740">
        <f t="shared" si="51"/>
        <v>22030.031571825792</v>
      </c>
    </row>
    <row r="1741" spans="1:3" x14ac:dyDescent="0.3">
      <c r="A1741" s="11" t="s">
        <v>8219</v>
      </c>
      <c r="B1741" s="11">
        <v>63</v>
      </c>
      <c r="C1741">
        <f t="shared" si="51"/>
        <v>17272.575736585517</v>
      </c>
    </row>
    <row r="1742" spans="1:3" x14ac:dyDescent="0.3">
      <c r="A1742" s="11" t="s">
        <v>8219</v>
      </c>
      <c r="B1742" s="11">
        <v>9</v>
      </c>
      <c r="C1742">
        <f t="shared" si="51"/>
        <v>34382.494272054624</v>
      </c>
    </row>
    <row r="1743" spans="1:3" x14ac:dyDescent="0.3">
      <c r="A1743" s="11" t="s">
        <v>8219</v>
      </c>
      <c r="B1743" s="11">
        <v>34</v>
      </c>
      <c r="C1743">
        <f t="shared" si="51"/>
        <v>25736.235690818929</v>
      </c>
    </row>
    <row r="1744" spans="1:3" x14ac:dyDescent="0.3">
      <c r="A1744" s="11" t="s">
        <v>8219</v>
      </c>
      <c r="B1744" s="11">
        <v>112</v>
      </c>
      <c r="C1744">
        <f t="shared" si="51"/>
        <v>6793.9089173635502</v>
      </c>
    </row>
    <row r="1745" spans="1:3" x14ac:dyDescent="0.3">
      <c r="A1745" s="11" t="s">
        <v>8219</v>
      </c>
      <c r="B1745" s="11">
        <v>47</v>
      </c>
      <c r="C1745">
        <f t="shared" si="51"/>
        <v>21734.181228576363</v>
      </c>
    </row>
    <row r="1746" spans="1:3" x14ac:dyDescent="0.3">
      <c r="A1746" s="11" t="s">
        <v>8219</v>
      </c>
      <c r="B1746" s="11">
        <v>38</v>
      </c>
      <c r="C1746">
        <f t="shared" si="51"/>
        <v>24468.834317821216</v>
      </c>
    </row>
    <row r="1747" spans="1:3" x14ac:dyDescent="0.3">
      <c r="A1747" s="11" t="s">
        <v>8219</v>
      </c>
      <c r="B1747" s="11">
        <v>28</v>
      </c>
      <c r="C1747">
        <f t="shared" si="51"/>
        <v>27697.337750315495</v>
      </c>
    </row>
    <row r="1748" spans="1:3" x14ac:dyDescent="0.3">
      <c r="A1748" s="11" t="s">
        <v>8219</v>
      </c>
      <c r="B1748" s="11">
        <v>78</v>
      </c>
      <c r="C1748">
        <f t="shared" si="51"/>
        <v>13554.820587844099</v>
      </c>
    </row>
    <row r="1749" spans="1:3" x14ac:dyDescent="0.3">
      <c r="A1749" s="11" t="s">
        <v>8219</v>
      </c>
      <c r="B1749" s="11">
        <v>23</v>
      </c>
      <c r="C1749">
        <f t="shared" si="51"/>
        <v>29386.589466562633</v>
      </c>
    </row>
    <row r="1750" spans="1:3" x14ac:dyDescent="0.3">
      <c r="A1750" s="11" t="s">
        <v>8219</v>
      </c>
      <c r="B1750" s="11">
        <v>40</v>
      </c>
      <c r="C1750">
        <f t="shared" si="51"/>
        <v>23847.133631322358</v>
      </c>
    </row>
    <row r="1751" spans="1:3" x14ac:dyDescent="0.3">
      <c r="A1751" s="11" t="s">
        <v>8219</v>
      </c>
      <c r="B1751" s="11">
        <v>13</v>
      </c>
      <c r="C1751">
        <f t="shared" si="51"/>
        <v>32915.092899056915</v>
      </c>
    </row>
    <row r="1752" spans="1:3" x14ac:dyDescent="0.3">
      <c r="A1752" s="11" t="s">
        <v>8219</v>
      </c>
      <c r="B1752" s="11">
        <v>18</v>
      </c>
      <c r="C1752">
        <f t="shared" si="51"/>
        <v>31125.841182809774</v>
      </c>
    </row>
    <row r="1753" spans="1:3" x14ac:dyDescent="0.3">
      <c r="A1753" s="11" t="s">
        <v>8219</v>
      </c>
      <c r="B1753" s="11">
        <v>22</v>
      </c>
      <c r="C1753">
        <f t="shared" si="51"/>
        <v>29730.439809812062</v>
      </c>
    </row>
    <row r="1754" spans="1:3" x14ac:dyDescent="0.3">
      <c r="A1754" s="11" t="s">
        <v>8219</v>
      </c>
      <c r="B1754" s="11">
        <v>79</v>
      </c>
      <c r="C1754">
        <f t="shared" si="51"/>
        <v>13322.970244594671</v>
      </c>
    </row>
    <row r="1755" spans="1:3" x14ac:dyDescent="0.3">
      <c r="A1755" s="11" t="s">
        <v>8219</v>
      </c>
      <c r="B1755" s="11">
        <v>14</v>
      </c>
      <c r="C1755">
        <f t="shared" si="51"/>
        <v>32553.242555807486</v>
      </c>
    </row>
    <row r="1756" spans="1:3" x14ac:dyDescent="0.3">
      <c r="A1756" s="11" t="s">
        <v>8219</v>
      </c>
      <c r="B1756" s="11">
        <v>51</v>
      </c>
      <c r="C1756">
        <f t="shared" si="51"/>
        <v>20570.779855578654</v>
      </c>
    </row>
    <row r="1757" spans="1:3" x14ac:dyDescent="0.3">
      <c r="A1757" s="11" t="s">
        <v>8219</v>
      </c>
      <c r="B1757" s="11">
        <v>54</v>
      </c>
      <c r="C1757">
        <f t="shared" si="51"/>
        <v>19719.228825830371</v>
      </c>
    </row>
    <row r="1758" spans="1:3" x14ac:dyDescent="0.3">
      <c r="A1758" s="11" t="s">
        <v>8219</v>
      </c>
      <c r="B1758" s="11">
        <v>70</v>
      </c>
      <c r="C1758">
        <f t="shared" si="51"/>
        <v>15481.623333839523</v>
      </c>
    </row>
    <row r="1759" spans="1:3" x14ac:dyDescent="0.3">
      <c r="A1759" s="11" t="s">
        <v>8219</v>
      </c>
      <c r="B1759" s="11">
        <v>44</v>
      </c>
      <c r="C1759">
        <f t="shared" si="51"/>
        <v>22627.73225832465</v>
      </c>
    </row>
    <row r="1760" spans="1:3" x14ac:dyDescent="0.3">
      <c r="A1760" s="11" t="s">
        <v>8219</v>
      </c>
      <c r="B1760" s="11">
        <v>55</v>
      </c>
      <c r="C1760">
        <f t="shared" si="51"/>
        <v>19439.378482580942</v>
      </c>
    </row>
    <row r="1761" spans="1:3" x14ac:dyDescent="0.3">
      <c r="A1761" s="11" t="s">
        <v>8219</v>
      </c>
      <c r="B1761" s="11">
        <v>15</v>
      </c>
      <c r="C1761">
        <f t="shared" si="51"/>
        <v>32193.392212558058</v>
      </c>
    </row>
    <row r="1762" spans="1:3" x14ac:dyDescent="0.3">
      <c r="A1762" s="11" t="s">
        <v>8219</v>
      </c>
      <c r="B1762" s="11">
        <v>27</v>
      </c>
      <c r="C1762">
        <f t="shared" si="51"/>
        <v>28031.188093564924</v>
      </c>
    </row>
    <row r="1763" spans="1:3" x14ac:dyDescent="0.3">
      <c r="A1763" s="11" t="s">
        <v>8219</v>
      </c>
      <c r="B1763" s="11">
        <v>21</v>
      </c>
      <c r="C1763">
        <f t="shared" si="51"/>
        <v>30076.290153061491</v>
      </c>
    </row>
    <row r="1764" spans="1:3" x14ac:dyDescent="0.3">
      <c r="A1764" s="11" t="s">
        <v>8219</v>
      </c>
      <c r="B1764" s="11">
        <v>162</v>
      </c>
      <c r="C1764">
        <f t="shared" si="51"/>
        <v>1051.3917548921549</v>
      </c>
    </row>
    <row r="1765" spans="1:3" x14ac:dyDescent="0.3">
      <c r="A1765" s="11" t="s">
        <v>8219</v>
      </c>
      <c r="B1765" s="11">
        <v>23</v>
      </c>
      <c r="C1765">
        <f t="shared" si="51"/>
        <v>29386.589466562633</v>
      </c>
    </row>
    <row r="1766" spans="1:3" x14ac:dyDescent="0.3">
      <c r="A1766" s="11" t="s">
        <v>8219</v>
      </c>
      <c r="B1766" s="11">
        <v>72</v>
      </c>
      <c r="C1766">
        <f t="shared" si="51"/>
        <v>14987.922647340667</v>
      </c>
    </row>
    <row r="1767" spans="1:3" x14ac:dyDescent="0.3">
      <c r="A1767" s="11" t="s">
        <v>8219</v>
      </c>
      <c r="B1767" s="11">
        <v>68</v>
      </c>
      <c r="C1767">
        <f t="shared" si="51"/>
        <v>15983.324020338378</v>
      </c>
    </row>
    <row r="1768" spans="1:3" x14ac:dyDescent="0.3">
      <c r="A1768" s="11" t="s">
        <v>8219</v>
      </c>
      <c r="B1768" s="11">
        <v>20</v>
      </c>
      <c r="C1768">
        <f t="shared" si="51"/>
        <v>30424.140496310916</v>
      </c>
    </row>
    <row r="1769" spans="1:3" x14ac:dyDescent="0.3">
      <c r="A1769" s="11" t="s">
        <v>8219</v>
      </c>
      <c r="B1769" s="11">
        <v>26</v>
      </c>
      <c r="C1769">
        <f t="shared" si="51"/>
        <v>28367.03843681435</v>
      </c>
    </row>
    <row r="1770" spans="1:3" x14ac:dyDescent="0.3">
      <c r="A1770" s="11" t="s">
        <v>8219</v>
      </c>
      <c r="B1770" s="11">
        <v>72</v>
      </c>
      <c r="C1770">
        <f t="shared" si="51"/>
        <v>14987.922647340667</v>
      </c>
    </row>
    <row r="1771" spans="1:3" x14ac:dyDescent="0.3">
      <c r="A1771" s="11" t="s">
        <v>8219</v>
      </c>
      <c r="B1771" s="11">
        <v>3</v>
      </c>
      <c r="C1771">
        <f t="shared" si="51"/>
        <v>36643.596331551191</v>
      </c>
    </row>
    <row r="1772" spans="1:3" x14ac:dyDescent="0.3">
      <c r="A1772" s="11" t="s">
        <v>8219</v>
      </c>
      <c r="B1772" s="11">
        <v>18</v>
      </c>
      <c r="C1772">
        <f t="shared" si="51"/>
        <v>31125.841182809774</v>
      </c>
    </row>
    <row r="1773" spans="1:3" x14ac:dyDescent="0.3">
      <c r="A1773" s="11" t="s">
        <v>8219</v>
      </c>
      <c r="B1773" s="11">
        <v>30</v>
      </c>
      <c r="C1773">
        <f t="shared" si="51"/>
        <v>27035.637063816637</v>
      </c>
    </row>
    <row r="1774" spans="1:3" x14ac:dyDescent="0.3">
      <c r="A1774" s="11" t="s">
        <v>8219</v>
      </c>
      <c r="B1774" s="11">
        <v>23</v>
      </c>
      <c r="C1774">
        <f t="shared" si="51"/>
        <v>29386.589466562633</v>
      </c>
    </row>
    <row r="1775" spans="1:3" x14ac:dyDescent="0.3">
      <c r="A1775" s="11" t="s">
        <v>8219</v>
      </c>
      <c r="B1775" s="11">
        <v>54</v>
      </c>
      <c r="C1775">
        <f t="shared" si="51"/>
        <v>19719.228825830371</v>
      </c>
    </row>
    <row r="1776" spans="1:3" x14ac:dyDescent="0.3">
      <c r="A1776" s="11" t="s">
        <v>8219</v>
      </c>
      <c r="B1776" s="11">
        <v>26</v>
      </c>
      <c r="C1776">
        <f t="shared" si="51"/>
        <v>28367.03843681435</v>
      </c>
    </row>
    <row r="1777" spans="1:3" x14ac:dyDescent="0.3">
      <c r="A1777" s="11" t="s">
        <v>8219</v>
      </c>
      <c r="B1777" s="11">
        <v>9</v>
      </c>
      <c r="C1777">
        <f t="shared" si="51"/>
        <v>34382.494272054624</v>
      </c>
    </row>
    <row r="1778" spans="1:3" x14ac:dyDescent="0.3">
      <c r="A1778" s="11" t="s">
        <v>8219</v>
      </c>
      <c r="B1778" s="11">
        <v>27</v>
      </c>
      <c r="C1778">
        <f t="shared" si="51"/>
        <v>28031.188093564924</v>
      </c>
    </row>
    <row r="1779" spans="1:3" x14ac:dyDescent="0.3">
      <c r="A1779" s="11" t="s">
        <v>8219</v>
      </c>
      <c r="B1779" s="11">
        <v>30</v>
      </c>
      <c r="C1779">
        <f t="shared" si="51"/>
        <v>27035.637063816637</v>
      </c>
    </row>
    <row r="1780" spans="1:3" x14ac:dyDescent="0.3">
      <c r="A1780" s="11" t="s">
        <v>8219</v>
      </c>
      <c r="B1780" s="11">
        <v>52</v>
      </c>
      <c r="C1780">
        <f t="shared" si="51"/>
        <v>20284.929512329225</v>
      </c>
    </row>
    <row r="1781" spans="1:3" x14ac:dyDescent="0.3">
      <c r="A1781" s="11" t="s">
        <v>8219</v>
      </c>
      <c r="B1781" s="11">
        <v>17</v>
      </c>
      <c r="C1781">
        <f t="shared" si="51"/>
        <v>31479.691526059203</v>
      </c>
    </row>
    <row r="1782" spans="1:3" x14ac:dyDescent="0.3">
      <c r="A1782" s="11" t="s">
        <v>8219</v>
      </c>
      <c r="B1782" s="11">
        <v>19</v>
      </c>
      <c r="C1782">
        <f t="shared" si="51"/>
        <v>30773.990839560345</v>
      </c>
    </row>
    <row r="1783" spans="1:3" x14ac:dyDescent="0.3">
      <c r="A1783" s="11" t="s">
        <v>8219</v>
      </c>
      <c r="B1783" s="11">
        <v>77</v>
      </c>
      <c r="C1783">
        <f t="shared" si="51"/>
        <v>13788.670931093528</v>
      </c>
    </row>
    <row r="1784" spans="1:3" x14ac:dyDescent="0.3">
      <c r="A1784" s="11" t="s">
        <v>8219</v>
      </c>
      <c r="B1784" s="11">
        <v>21</v>
      </c>
      <c r="C1784">
        <f t="shared" si="51"/>
        <v>30076.290153061491</v>
      </c>
    </row>
    <row r="1785" spans="1:3" x14ac:dyDescent="0.3">
      <c r="A1785" s="11" t="s">
        <v>8219</v>
      </c>
      <c r="B1785" s="11">
        <v>38</v>
      </c>
      <c r="C1785">
        <f t="shared" si="51"/>
        <v>24468.834317821216</v>
      </c>
    </row>
    <row r="1786" spans="1:3" x14ac:dyDescent="0.3">
      <c r="A1786" s="11" t="s">
        <v>8219</v>
      </c>
      <c r="B1786" s="11">
        <v>28</v>
      </c>
      <c r="C1786">
        <f t="shared" si="51"/>
        <v>27697.337750315495</v>
      </c>
    </row>
    <row r="1787" spans="1:3" x14ac:dyDescent="0.3">
      <c r="A1787" s="11" t="s">
        <v>8219</v>
      </c>
      <c r="B1787" s="11">
        <v>48</v>
      </c>
      <c r="C1787">
        <f t="shared" si="51"/>
        <v>21440.330885326937</v>
      </c>
    </row>
    <row r="1788" spans="1:3" x14ac:dyDescent="0.3">
      <c r="A1788" s="11" t="s">
        <v>8219</v>
      </c>
      <c r="B1788" s="11">
        <v>46</v>
      </c>
      <c r="C1788">
        <f t="shared" si="51"/>
        <v>22030.031571825792</v>
      </c>
    </row>
    <row r="1789" spans="1:3" x14ac:dyDescent="0.3">
      <c r="A1789" s="11" t="s">
        <v>8219</v>
      </c>
      <c r="B1789" s="11">
        <v>30</v>
      </c>
      <c r="C1789">
        <f t="shared" si="51"/>
        <v>27035.637063816637</v>
      </c>
    </row>
    <row r="1790" spans="1:3" x14ac:dyDescent="0.3">
      <c r="A1790" s="11" t="s">
        <v>8219</v>
      </c>
      <c r="B1790" s="11">
        <v>64</v>
      </c>
      <c r="C1790">
        <f t="shared" si="51"/>
        <v>17010.725393336092</v>
      </c>
    </row>
    <row r="1791" spans="1:3" x14ac:dyDescent="0.3">
      <c r="A1791" s="11" t="s">
        <v>8219</v>
      </c>
      <c r="B1791" s="11">
        <v>15</v>
      </c>
      <c r="C1791">
        <f t="shared" si="51"/>
        <v>32193.392212558058</v>
      </c>
    </row>
    <row r="1792" spans="1:3" x14ac:dyDescent="0.3">
      <c r="A1792" s="11" t="s">
        <v>8219</v>
      </c>
      <c r="B1792" s="11">
        <v>41</v>
      </c>
      <c r="C1792">
        <f t="shared" si="51"/>
        <v>23539.283288072933</v>
      </c>
    </row>
    <row r="1793" spans="1:3" x14ac:dyDescent="0.3">
      <c r="A1793" s="11" t="s">
        <v>8219</v>
      </c>
      <c r="B1793" s="11">
        <v>35</v>
      </c>
      <c r="C1793">
        <f t="shared" si="51"/>
        <v>25416.3853475695</v>
      </c>
    </row>
    <row r="1794" spans="1:3" x14ac:dyDescent="0.3">
      <c r="A1794" s="11" t="s">
        <v>8219</v>
      </c>
      <c r="B1794" s="11">
        <v>45</v>
      </c>
      <c r="C1794">
        <f t="shared" si="51"/>
        <v>22327.881915075221</v>
      </c>
    </row>
    <row r="1795" spans="1:3" x14ac:dyDescent="0.3">
      <c r="A1795" s="11" t="s">
        <v>8219</v>
      </c>
      <c r="B1795" s="11">
        <v>62</v>
      </c>
      <c r="C1795">
        <f t="shared" ref="C1795:C1858" si="52">(B1795-$J$4)^2</f>
        <v>17536.426079834946</v>
      </c>
    </row>
    <row r="1796" spans="1:3" x14ac:dyDescent="0.3">
      <c r="A1796" s="11" t="s">
        <v>8219</v>
      </c>
      <c r="B1796" s="11">
        <v>22</v>
      </c>
      <c r="C1796">
        <f t="shared" si="52"/>
        <v>29730.439809812062</v>
      </c>
    </row>
    <row r="1797" spans="1:3" x14ac:dyDescent="0.3">
      <c r="A1797" s="11" t="s">
        <v>8219</v>
      </c>
      <c r="B1797" s="11">
        <v>18</v>
      </c>
      <c r="C1797">
        <f t="shared" si="52"/>
        <v>31125.841182809774</v>
      </c>
    </row>
    <row r="1798" spans="1:3" x14ac:dyDescent="0.3">
      <c r="A1798" s="11" t="s">
        <v>8219</v>
      </c>
      <c r="B1798" s="11">
        <v>12</v>
      </c>
      <c r="C1798">
        <f t="shared" si="52"/>
        <v>33278.943242306341</v>
      </c>
    </row>
    <row r="1799" spans="1:3" x14ac:dyDescent="0.3">
      <c r="A1799" s="11" t="s">
        <v>8219</v>
      </c>
      <c r="B1799" s="11">
        <v>44</v>
      </c>
      <c r="C1799">
        <f t="shared" si="52"/>
        <v>22627.73225832465</v>
      </c>
    </row>
    <row r="1800" spans="1:3" x14ac:dyDescent="0.3">
      <c r="A1800" s="11" t="s">
        <v>8219</v>
      </c>
      <c r="B1800" s="11">
        <v>27</v>
      </c>
      <c r="C1800">
        <f t="shared" si="52"/>
        <v>28031.188093564924</v>
      </c>
    </row>
    <row r="1801" spans="1:3" x14ac:dyDescent="0.3">
      <c r="A1801" s="11" t="s">
        <v>8219</v>
      </c>
      <c r="B1801" s="11">
        <v>38</v>
      </c>
      <c r="C1801">
        <f t="shared" si="52"/>
        <v>24468.834317821216</v>
      </c>
    </row>
    <row r="1802" spans="1:3" x14ac:dyDescent="0.3">
      <c r="A1802" s="11" t="s">
        <v>8219</v>
      </c>
      <c r="B1802" s="11">
        <v>28</v>
      </c>
      <c r="C1802">
        <f t="shared" si="52"/>
        <v>27697.337750315495</v>
      </c>
    </row>
    <row r="1803" spans="1:3" x14ac:dyDescent="0.3">
      <c r="A1803" s="11" t="s">
        <v>8219</v>
      </c>
      <c r="B1803" s="11">
        <v>24</v>
      </c>
      <c r="C1803">
        <f t="shared" si="52"/>
        <v>29044.739123313208</v>
      </c>
    </row>
    <row r="1804" spans="1:3" x14ac:dyDescent="0.3">
      <c r="A1804" s="11" t="s">
        <v>8219</v>
      </c>
      <c r="B1804" s="11">
        <v>65</v>
      </c>
      <c r="C1804">
        <f t="shared" si="52"/>
        <v>16750.875050086663</v>
      </c>
    </row>
    <row r="1805" spans="1:3" x14ac:dyDescent="0.3">
      <c r="A1805" s="11" t="s">
        <v>8219</v>
      </c>
      <c r="B1805" s="11">
        <v>46</v>
      </c>
      <c r="C1805">
        <f t="shared" si="52"/>
        <v>22030.031571825792</v>
      </c>
    </row>
    <row r="1806" spans="1:3" x14ac:dyDescent="0.3">
      <c r="A1806" s="11" t="s">
        <v>8219</v>
      </c>
      <c r="B1806" s="11">
        <v>85</v>
      </c>
      <c r="C1806">
        <f t="shared" si="52"/>
        <v>11973.868185098105</v>
      </c>
    </row>
    <row r="1807" spans="1:3" x14ac:dyDescent="0.3">
      <c r="A1807" s="11" t="s">
        <v>8219</v>
      </c>
      <c r="B1807" s="11">
        <v>66</v>
      </c>
      <c r="C1807">
        <f t="shared" si="52"/>
        <v>16493.024706837234</v>
      </c>
    </row>
    <row r="1808" spans="1:3" x14ac:dyDescent="0.3">
      <c r="A1808" s="11" t="s">
        <v>8219</v>
      </c>
      <c r="B1808" s="11">
        <v>165</v>
      </c>
      <c r="C1808">
        <f t="shared" si="52"/>
        <v>865.84072514387128</v>
      </c>
    </row>
    <row r="1809" spans="1:3" x14ac:dyDescent="0.3">
      <c r="A1809" s="11" t="s">
        <v>8219</v>
      </c>
      <c r="B1809" s="11">
        <v>17</v>
      </c>
      <c r="C1809">
        <f t="shared" si="52"/>
        <v>31479.691526059203</v>
      </c>
    </row>
    <row r="1810" spans="1:3" x14ac:dyDescent="0.3">
      <c r="A1810" s="11" t="s">
        <v>8219</v>
      </c>
      <c r="B1810" s="11">
        <v>3</v>
      </c>
      <c r="C1810">
        <f t="shared" si="52"/>
        <v>36643.596331551191</v>
      </c>
    </row>
    <row r="1811" spans="1:3" x14ac:dyDescent="0.3">
      <c r="A1811" s="11" t="s">
        <v>8219</v>
      </c>
      <c r="B1811" s="11">
        <v>17</v>
      </c>
      <c r="C1811">
        <f t="shared" si="52"/>
        <v>31479.691526059203</v>
      </c>
    </row>
    <row r="1812" spans="1:3" x14ac:dyDescent="0.3">
      <c r="A1812" s="11" t="s">
        <v>8219</v>
      </c>
      <c r="B1812" s="11">
        <v>91</v>
      </c>
      <c r="C1812">
        <f t="shared" si="52"/>
        <v>10696.766125601536</v>
      </c>
    </row>
    <row r="1813" spans="1:3" x14ac:dyDescent="0.3">
      <c r="A1813" s="11" t="s">
        <v>8219</v>
      </c>
      <c r="B1813" s="11">
        <v>67</v>
      </c>
      <c r="C1813">
        <f t="shared" si="52"/>
        <v>16237.174363587807</v>
      </c>
    </row>
    <row r="1814" spans="1:3" x14ac:dyDescent="0.3">
      <c r="A1814" s="11" t="s">
        <v>8219</v>
      </c>
      <c r="B1814" s="11">
        <v>18</v>
      </c>
      <c r="C1814">
        <f t="shared" si="52"/>
        <v>31125.841182809774</v>
      </c>
    </row>
    <row r="1815" spans="1:3" x14ac:dyDescent="0.3">
      <c r="A1815" s="11" t="s">
        <v>8219</v>
      </c>
      <c r="B1815" s="11">
        <v>21</v>
      </c>
      <c r="C1815">
        <f t="shared" si="52"/>
        <v>30076.290153061491</v>
      </c>
    </row>
    <row r="1816" spans="1:3" x14ac:dyDescent="0.3">
      <c r="A1816" s="11" t="s">
        <v>8219</v>
      </c>
      <c r="B1816" s="11">
        <v>40</v>
      </c>
      <c r="C1816">
        <f t="shared" si="52"/>
        <v>23847.133631322358</v>
      </c>
    </row>
    <row r="1817" spans="1:3" x14ac:dyDescent="0.3">
      <c r="A1817" s="11" t="s">
        <v>8219</v>
      </c>
      <c r="B1817" s="11">
        <v>78</v>
      </c>
      <c r="C1817">
        <f t="shared" si="52"/>
        <v>13554.820587844099</v>
      </c>
    </row>
    <row r="1818" spans="1:3" x14ac:dyDescent="0.3">
      <c r="A1818" s="11" t="s">
        <v>8219</v>
      </c>
      <c r="B1818" s="11">
        <v>26</v>
      </c>
      <c r="C1818">
        <f t="shared" si="52"/>
        <v>28367.03843681435</v>
      </c>
    </row>
    <row r="1819" spans="1:3" x14ac:dyDescent="0.3">
      <c r="A1819" s="11" t="s">
        <v>8219</v>
      </c>
      <c r="B1819" s="11">
        <v>14</v>
      </c>
      <c r="C1819">
        <f t="shared" si="52"/>
        <v>32553.242555807486</v>
      </c>
    </row>
    <row r="1820" spans="1:3" x14ac:dyDescent="0.3">
      <c r="A1820" s="11" t="s">
        <v>8219</v>
      </c>
      <c r="B1820" s="11">
        <v>44</v>
      </c>
      <c r="C1820">
        <f t="shared" si="52"/>
        <v>22627.73225832465</v>
      </c>
    </row>
    <row r="1821" spans="1:3" x14ac:dyDescent="0.3">
      <c r="A1821" s="11" t="s">
        <v>8219</v>
      </c>
      <c r="B1821" s="11">
        <v>9</v>
      </c>
      <c r="C1821">
        <f t="shared" si="52"/>
        <v>34382.494272054624</v>
      </c>
    </row>
    <row r="1822" spans="1:3" x14ac:dyDescent="0.3">
      <c r="A1822" s="11" t="s">
        <v>8219</v>
      </c>
      <c r="B1822" s="11">
        <v>30</v>
      </c>
      <c r="C1822">
        <f t="shared" si="52"/>
        <v>27035.637063816637</v>
      </c>
    </row>
    <row r="1823" spans="1:3" x14ac:dyDescent="0.3">
      <c r="A1823" s="11" t="s">
        <v>8219</v>
      </c>
      <c r="B1823" s="11">
        <v>45</v>
      </c>
      <c r="C1823">
        <f t="shared" si="52"/>
        <v>22327.881915075221</v>
      </c>
    </row>
    <row r="1824" spans="1:3" x14ac:dyDescent="0.3">
      <c r="A1824" s="11" t="s">
        <v>8219</v>
      </c>
      <c r="B1824" s="11">
        <v>56</v>
      </c>
      <c r="C1824">
        <f t="shared" si="52"/>
        <v>19161.528139331513</v>
      </c>
    </row>
    <row r="1825" spans="1:3" x14ac:dyDescent="0.3">
      <c r="A1825" s="11" t="s">
        <v>8219</v>
      </c>
      <c r="B1825" s="11">
        <v>46</v>
      </c>
      <c r="C1825">
        <f t="shared" si="52"/>
        <v>22030.031571825792</v>
      </c>
    </row>
    <row r="1826" spans="1:3" x14ac:dyDescent="0.3">
      <c r="A1826" s="11" t="s">
        <v>8219</v>
      </c>
      <c r="B1826" s="11">
        <v>34</v>
      </c>
      <c r="C1826">
        <f t="shared" si="52"/>
        <v>25736.235690818929</v>
      </c>
    </row>
    <row r="1827" spans="1:3" x14ac:dyDescent="0.3">
      <c r="A1827" s="11" t="s">
        <v>8219</v>
      </c>
      <c r="B1827" s="11">
        <v>98</v>
      </c>
      <c r="C1827">
        <f t="shared" si="52"/>
        <v>9297.8137228555406</v>
      </c>
    </row>
    <row r="1828" spans="1:3" x14ac:dyDescent="0.3">
      <c r="A1828" s="11" t="s">
        <v>8219</v>
      </c>
      <c r="B1828" s="11">
        <v>46</v>
      </c>
      <c r="C1828">
        <f t="shared" si="52"/>
        <v>22030.031571825792</v>
      </c>
    </row>
    <row r="1829" spans="1:3" x14ac:dyDescent="0.3">
      <c r="A1829" s="11" t="s">
        <v>8219</v>
      </c>
      <c r="B1829" s="11">
        <v>10</v>
      </c>
      <c r="C1829">
        <f t="shared" si="52"/>
        <v>34012.643928805199</v>
      </c>
    </row>
    <row r="1830" spans="1:3" x14ac:dyDescent="0.3">
      <c r="A1830" s="11" t="s">
        <v>8219</v>
      </c>
      <c r="B1830" s="11">
        <v>76</v>
      </c>
      <c r="C1830">
        <f t="shared" si="52"/>
        <v>14024.521274342955</v>
      </c>
    </row>
    <row r="1831" spans="1:3" x14ac:dyDescent="0.3">
      <c r="A1831" s="11" t="s">
        <v>8219</v>
      </c>
      <c r="B1831" s="11">
        <v>104</v>
      </c>
      <c r="C1831">
        <f t="shared" si="52"/>
        <v>8176.711663358974</v>
      </c>
    </row>
    <row r="1832" spans="1:3" x14ac:dyDescent="0.3">
      <c r="A1832" s="11" t="s">
        <v>8219</v>
      </c>
      <c r="B1832" s="11">
        <v>87</v>
      </c>
      <c r="C1832">
        <f t="shared" si="52"/>
        <v>11540.167498599249</v>
      </c>
    </row>
    <row r="1833" spans="1:3" x14ac:dyDescent="0.3">
      <c r="A1833" s="11" t="s">
        <v>8219</v>
      </c>
      <c r="B1833" s="11">
        <v>29</v>
      </c>
      <c r="C1833">
        <f t="shared" si="52"/>
        <v>27365.487407066066</v>
      </c>
    </row>
    <row r="1834" spans="1:3" x14ac:dyDescent="0.3">
      <c r="A1834" s="11" t="s">
        <v>8219</v>
      </c>
      <c r="B1834" s="11">
        <v>51</v>
      </c>
      <c r="C1834">
        <f t="shared" si="52"/>
        <v>20570.779855578654</v>
      </c>
    </row>
    <row r="1835" spans="1:3" x14ac:dyDescent="0.3">
      <c r="A1835" s="11" t="s">
        <v>8219</v>
      </c>
      <c r="B1835" s="11">
        <v>12</v>
      </c>
      <c r="C1835">
        <f t="shared" si="52"/>
        <v>33278.943242306341</v>
      </c>
    </row>
    <row r="1836" spans="1:3" x14ac:dyDescent="0.3">
      <c r="A1836" s="11" t="s">
        <v>8219</v>
      </c>
      <c r="B1836" s="11">
        <v>72</v>
      </c>
      <c r="C1836">
        <f t="shared" si="52"/>
        <v>14987.922647340667</v>
      </c>
    </row>
    <row r="1837" spans="1:3" x14ac:dyDescent="0.3">
      <c r="A1837" s="11" t="s">
        <v>8219</v>
      </c>
      <c r="B1837" s="11">
        <v>21</v>
      </c>
      <c r="C1837">
        <f t="shared" si="52"/>
        <v>30076.290153061491</v>
      </c>
    </row>
    <row r="1838" spans="1:3" x14ac:dyDescent="0.3">
      <c r="A1838" s="11" t="s">
        <v>8219</v>
      </c>
      <c r="B1838" s="11">
        <v>42</v>
      </c>
      <c r="C1838">
        <f t="shared" si="52"/>
        <v>23233.432944823504</v>
      </c>
    </row>
    <row r="1839" spans="1:3" x14ac:dyDescent="0.3">
      <c r="A1839" s="11" t="s">
        <v>8219</v>
      </c>
      <c r="B1839" s="11">
        <v>71</v>
      </c>
      <c r="C1839">
        <f t="shared" si="52"/>
        <v>15233.772990590094</v>
      </c>
    </row>
    <row r="1840" spans="1:3" x14ac:dyDescent="0.3">
      <c r="A1840" s="11" t="s">
        <v>8219</v>
      </c>
      <c r="B1840" s="11">
        <v>168</v>
      </c>
      <c r="C1840">
        <f t="shared" si="52"/>
        <v>698.2896953955875</v>
      </c>
    </row>
    <row r="1841" spans="1:3" x14ac:dyDescent="0.3">
      <c r="A1841" s="11" t="s">
        <v>8219</v>
      </c>
      <c r="B1841" s="11">
        <v>19</v>
      </c>
      <c r="C1841">
        <f t="shared" si="52"/>
        <v>30773.990839560345</v>
      </c>
    </row>
    <row r="1842" spans="1:3" x14ac:dyDescent="0.3">
      <c r="A1842" s="11" t="s">
        <v>8219</v>
      </c>
      <c r="B1842" s="11">
        <v>37</v>
      </c>
      <c r="C1842">
        <f t="shared" si="52"/>
        <v>24782.684661070645</v>
      </c>
    </row>
    <row r="1843" spans="1:3" x14ac:dyDescent="0.3">
      <c r="A1843" s="11" t="s">
        <v>8219</v>
      </c>
      <c r="B1843" s="11">
        <v>36</v>
      </c>
      <c r="C1843">
        <f t="shared" si="52"/>
        <v>25098.535004320071</v>
      </c>
    </row>
    <row r="1844" spans="1:3" x14ac:dyDescent="0.3">
      <c r="A1844" s="11" t="s">
        <v>8219</v>
      </c>
      <c r="B1844" s="11">
        <v>14</v>
      </c>
      <c r="C1844">
        <f t="shared" si="52"/>
        <v>32553.242555807486</v>
      </c>
    </row>
    <row r="1845" spans="1:3" x14ac:dyDescent="0.3">
      <c r="A1845" s="11" t="s">
        <v>8219</v>
      </c>
      <c r="B1845" s="11">
        <v>18</v>
      </c>
      <c r="C1845">
        <f t="shared" si="52"/>
        <v>31125.841182809774</v>
      </c>
    </row>
    <row r="1846" spans="1:3" x14ac:dyDescent="0.3">
      <c r="A1846" s="11" t="s">
        <v>8219</v>
      </c>
      <c r="B1846" s="11">
        <v>82</v>
      </c>
      <c r="C1846">
        <f t="shared" si="52"/>
        <v>12639.419214846388</v>
      </c>
    </row>
    <row r="1847" spans="1:3" x14ac:dyDescent="0.3">
      <c r="A1847" s="11" t="s">
        <v>8219</v>
      </c>
      <c r="B1847" s="11">
        <v>43</v>
      </c>
      <c r="C1847">
        <f t="shared" si="52"/>
        <v>22929.582601574075</v>
      </c>
    </row>
    <row r="1848" spans="1:3" x14ac:dyDescent="0.3">
      <c r="A1848" s="11" t="s">
        <v>8219</v>
      </c>
      <c r="B1848" s="11">
        <v>8</v>
      </c>
      <c r="C1848">
        <f t="shared" si="52"/>
        <v>34754.34461530405</v>
      </c>
    </row>
    <row r="1849" spans="1:3" x14ac:dyDescent="0.3">
      <c r="A1849" s="11" t="s">
        <v>8219</v>
      </c>
      <c r="B1849" s="11">
        <v>45</v>
      </c>
      <c r="C1849">
        <f t="shared" si="52"/>
        <v>22327.881915075221</v>
      </c>
    </row>
    <row r="1850" spans="1:3" x14ac:dyDescent="0.3">
      <c r="A1850" s="11" t="s">
        <v>8219</v>
      </c>
      <c r="B1850" s="11">
        <v>20</v>
      </c>
      <c r="C1850">
        <f t="shared" si="52"/>
        <v>30424.140496310916</v>
      </c>
    </row>
    <row r="1851" spans="1:3" x14ac:dyDescent="0.3">
      <c r="A1851" s="11" t="s">
        <v>8219</v>
      </c>
      <c r="B1851" s="11">
        <v>31</v>
      </c>
      <c r="C1851">
        <f t="shared" si="52"/>
        <v>26707.786720567212</v>
      </c>
    </row>
    <row r="1852" spans="1:3" x14ac:dyDescent="0.3">
      <c r="A1852" s="11" t="s">
        <v>8219</v>
      </c>
      <c r="B1852" s="11">
        <v>25</v>
      </c>
      <c r="C1852">
        <f t="shared" si="52"/>
        <v>28704.888780063779</v>
      </c>
    </row>
    <row r="1853" spans="1:3" x14ac:dyDescent="0.3">
      <c r="A1853" s="11" t="s">
        <v>8219</v>
      </c>
      <c r="B1853" s="11">
        <v>14</v>
      </c>
      <c r="C1853">
        <f t="shared" si="52"/>
        <v>32553.242555807486</v>
      </c>
    </row>
    <row r="1854" spans="1:3" x14ac:dyDescent="0.3">
      <c r="A1854" s="11" t="s">
        <v>8219</v>
      </c>
      <c r="B1854" s="11">
        <v>45</v>
      </c>
      <c r="C1854">
        <f t="shared" si="52"/>
        <v>22327.881915075221</v>
      </c>
    </row>
    <row r="1855" spans="1:3" x14ac:dyDescent="0.3">
      <c r="A1855" s="11" t="s">
        <v>8219</v>
      </c>
      <c r="B1855" s="11">
        <v>20</v>
      </c>
      <c r="C1855">
        <f t="shared" si="52"/>
        <v>30424.140496310916</v>
      </c>
    </row>
    <row r="1856" spans="1:3" x14ac:dyDescent="0.3">
      <c r="A1856" s="11" t="s">
        <v>8219</v>
      </c>
      <c r="B1856" s="11">
        <v>39</v>
      </c>
      <c r="C1856">
        <f t="shared" si="52"/>
        <v>24156.983974571787</v>
      </c>
    </row>
    <row r="1857" spans="1:3" x14ac:dyDescent="0.3">
      <c r="A1857" s="11" t="s">
        <v>8219</v>
      </c>
      <c r="B1857" s="11">
        <v>16</v>
      </c>
      <c r="C1857">
        <f t="shared" si="52"/>
        <v>31835.541869308629</v>
      </c>
    </row>
    <row r="1858" spans="1:3" x14ac:dyDescent="0.3">
      <c r="A1858" s="11" t="s">
        <v>8219</v>
      </c>
      <c r="B1858" s="11">
        <v>37</v>
      </c>
      <c r="C1858">
        <f t="shared" si="52"/>
        <v>24782.684661070645</v>
      </c>
    </row>
    <row r="1859" spans="1:3" x14ac:dyDescent="0.3">
      <c r="A1859" s="11" t="s">
        <v>8219</v>
      </c>
      <c r="B1859" s="11">
        <v>14</v>
      </c>
      <c r="C1859">
        <f t="shared" ref="C1859:C1922" si="53">(B1859-$J$4)^2</f>
        <v>32553.242555807486</v>
      </c>
    </row>
    <row r="1860" spans="1:3" x14ac:dyDescent="0.3">
      <c r="A1860" s="11" t="s">
        <v>8219</v>
      </c>
      <c r="B1860" s="11">
        <v>21</v>
      </c>
      <c r="C1860">
        <f t="shared" si="53"/>
        <v>30076.290153061491</v>
      </c>
    </row>
    <row r="1861" spans="1:3" x14ac:dyDescent="0.3">
      <c r="A1861" s="11" t="s">
        <v>8219</v>
      </c>
      <c r="B1861" s="11">
        <v>69</v>
      </c>
      <c r="C1861">
        <f t="shared" si="53"/>
        <v>15731.47367708895</v>
      </c>
    </row>
    <row r="1862" spans="1:3" x14ac:dyDescent="0.3">
      <c r="A1862" s="11" t="s">
        <v>8219</v>
      </c>
      <c r="B1862" s="11">
        <v>16</v>
      </c>
      <c r="C1862">
        <f t="shared" si="53"/>
        <v>31835.541869308629</v>
      </c>
    </row>
    <row r="1863" spans="1:3" x14ac:dyDescent="0.3">
      <c r="A1863" s="11" t="s">
        <v>8219</v>
      </c>
      <c r="B1863" s="11">
        <v>55</v>
      </c>
      <c r="C1863">
        <f t="shared" si="53"/>
        <v>19439.378482580942</v>
      </c>
    </row>
    <row r="1864" spans="1:3" x14ac:dyDescent="0.3">
      <c r="A1864" s="11" t="s">
        <v>8219</v>
      </c>
      <c r="B1864" s="11">
        <v>27</v>
      </c>
      <c r="C1864">
        <f t="shared" si="53"/>
        <v>28031.188093564924</v>
      </c>
    </row>
    <row r="1865" spans="1:3" x14ac:dyDescent="0.3">
      <c r="A1865" s="11" t="s">
        <v>8219</v>
      </c>
      <c r="B1865" s="11">
        <v>36</v>
      </c>
      <c r="C1865">
        <f t="shared" si="53"/>
        <v>25098.535004320071</v>
      </c>
    </row>
    <row r="1866" spans="1:3" x14ac:dyDescent="0.3">
      <c r="A1866" s="11" t="s">
        <v>8219</v>
      </c>
      <c r="B1866" s="11">
        <v>19</v>
      </c>
      <c r="C1866">
        <f t="shared" si="53"/>
        <v>30773.990839560345</v>
      </c>
    </row>
    <row r="1867" spans="1:3" x14ac:dyDescent="0.3">
      <c r="A1867" s="11" t="s">
        <v>8219</v>
      </c>
      <c r="B1867" s="11">
        <v>12</v>
      </c>
      <c r="C1867">
        <f t="shared" si="53"/>
        <v>33278.943242306341</v>
      </c>
    </row>
    <row r="1868" spans="1:3" x14ac:dyDescent="0.3">
      <c r="A1868" s="11" t="s">
        <v>8219</v>
      </c>
      <c r="B1868" s="11">
        <v>17</v>
      </c>
      <c r="C1868">
        <f t="shared" si="53"/>
        <v>31479.691526059203</v>
      </c>
    </row>
    <row r="1869" spans="1:3" x14ac:dyDescent="0.3">
      <c r="A1869" s="11" t="s">
        <v>8219</v>
      </c>
      <c r="B1869" s="11">
        <v>114</v>
      </c>
      <c r="C1869">
        <f t="shared" si="53"/>
        <v>6468.208230864695</v>
      </c>
    </row>
    <row r="1870" spans="1:3" x14ac:dyDescent="0.3">
      <c r="A1870" s="11" t="s">
        <v>8219</v>
      </c>
      <c r="B1870" s="11">
        <v>93</v>
      </c>
      <c r="C1870">
        <f t="shared" si="53"/>
        <v>10287.06543910268</v>
      </c>
    </row>
    <row r="1871" spans="1:3" x14ac:dyDescent="0.3">
      <c r="A1871" s="11" t="s">
        <v>8219</v>
      </c>
      <c r="B1871" s="11">
        <v>36</v>
      </c>
      <c r="C1871">
        <f t="shared" si="53"/>
        <v>25098.535004320071</v>
      </c>
    </row>
    <row r="1872" spans="1:3" x14ac:dyDescent="0.3">
      <c r="A1872" s="11" t="s">
        <v>8219</v>
      </c>
      <c r="B1872" s="11">
        <v>61</v>
      </c>
      <c r="C1872">
        <f t="shared" si="53"/>
        <v>17802.276423084375</v>
      </c>
    </row>
    <row r="1873" spans="1:3" x14ac:dyDescent="0.3">
      <c r="A1873" s="11" t="s">
        <v>8219</v>
      </c>
      <c r="B1873" s="11">
        <v>47</v>
      </c>
      <c r="C1873">
        <f t="shared" si="53"/>
        <v>21734.181228576363</v>
      </c>
    </row>
    <row r="1874" spans="1:3" x14ac:dyDescent="0.3">
      <c r="A1874" s="11" t="s">
        <v>8219</v>
      </c>
      <c r="B1874" s="11">
        <v>17</v>
      </c>
      <c r="C1874">
        <f t="shared" si="53"/>
        <v>31479.691526059203</v>
      </c>
    </row>
    <row r="1875" spans="1:3" x14ac:dyDescent="0.3">
      <c r="A1875" s="11" t="s">
        <v>8219</v>
      </c>
      <c r="B1875" s="11">
        <v>63</v>
      </c>
      <c r="C1875">
        <f t="shared" si="53"/>
        <v>17272.575736585517</v>
      </c>
    </row>
    <row r="1876" spans="1:3" x14ac:dyDescent="0.3">
      <c r="A1876" s="11" t="s">
        <v>8219</v>
      </c>
      <c r="B1876" s="11">
        <v>9</v>
      </c>
      <c r="C1876">
        <f t="shared" si="53"/>
        <v>34382.494272054624</v>
      </c>
    </row>
    <row r="1877" spans="1:3" x14ac:dyDescent="0.3">
      <c r="A1877" s="11" t="s">
        <v>8219</v>
      </c>
      <c r="B1877" s="11">
        <v>30</v>
      </c>
      <c r="C1877">
        <f t="shared" si="53"/>
        <v>27035.637063816637</v>
      </c>
    </row>
    <row r="1878" spans="1:3" x14ac:dyDescent="0.3">
      <c r="A1878" s="11" t="s">
        <v>8219</v>
      </c>
      <c r="B1878" s="11">
        <v>23</v>
      </c>
      <c r="C1878">
        <f t="shared" si="53"/>
        <v>29386.589466562633</v>
      </c>
    </row>
    <row r="1879" spans="1:3" x14ac:dyDescent="0.3">
      <c r="A1879" s="11" t="s">
        <v>8219</v>
      </c>
      <c r="B1879" s="11">
        <v>33</v>
      </c>
      <c r="C1879">
        <f t="shared" si="53"/>
        <v>26058.086034068354</v>
      </c>
    </row>
    <row r="1880" spans="1:3" x14ac:dyDescent="0.3">
      <c r="A1880" s="11" t="s">
        <v>8219</v>
      </c>
      <c r="B1880" s="11">
        <v>39</v>
      </c>
      <c r="C1880">
        <f t="shared" si="53"/>
        <v>24156.983974571787</v>
      </c>
    </row>
    <row r="1881" spans="1:3" x14ac:dyDescent="0.3">
      <c r="A1881" s="11" t="s">
        <v>8219</v>
      </c>
      <c r="B1881" s="11">
        <v>17</v>
      </c>
      <c r="C1881">
        <f t="shared" si="53"/>
        <v>31479.691526059203</v>
      </c>
    </row>
    <row r="1882" spans="1:3" x14ac:dyDescent="0.3">
      <c r="A1882" s="11" t="s">
        <v>8219</v>
      </c>
      <c r="B1882" s="11">
        <v>6</v>
      </c>
      <c r="C1882">
        <f t="shared" si="53"/>
        <v>35504.045301802907</v>
      </c>
    </row>
    <row r="1883" spans="1:3" x14ac:dyDescent="0.3">
      <c r="A1883" s="11" t="s">
        <v>8219</v>
      </c>
      <c r="B1883" s="11">
        <v>39</v>
      </c>
      <c r="C1883">
        <f t="shared" si="53"/>
        <v>24156.983974571787</v>
      </c>
    </row>
    <row r="1884" spans="1:3" x14ac:dyDescent="0.3">
      <c r="A1884" s="11" t="s">
        <v>8219</v>
      </c>
      <c r="B1884" s="11">
        <v>57</v>
      </c>
      <c r="C1884">
        <f t="shared" si="53"/>
        <v>18885.677796082084</v>
      </c>
    </row>
    <row r="1885" spans="1:3" x14ac:dyDescent="0.3">
      <c r="A1885" s="11" t="s">
        <v>8219</v>
      </c>
      <c r="B1885" s="11">
        <v>56</v>
      </c>
      <c r="C1885">
        <f t="shared" si="53"/>
        <v>19161.528139331513</v>
      </c>
    </row>
    <row r="1886" spans="1:3" x14ac:dyDescent="0.3">
      <c r="A1886" s="11" t="s">
        <v>8219</v>
      </c>
      <c r="B1886" s="11">
        <v>13</v>
      </c>
      <c r="C1886">
        <f t="shared" si="53"/>
        <v>32915.092899056915</v>
      </c>
    </row>
    <row r="1887" spans="1:3" x14ac:dyDescent="0.3">
      <c r="A1887" s="11" t="s">
        <v>8219</v>
      </c>
      <c r="B1887" s="11">
        <v>95</v>
      </c>
      <c r="C1887">
        <f t="shared" si="53"/>
        <v>9885.3647526038239</v>
      </c>
    </row>
    <row r="1888" spans="1:3" x14ac:dyDescent="0.3">
      <c r="A1888" s="11" t="s">
        <v>8219</v>
      </c>
      <c r="B1888" s="11">
        <v>80</v>
      </c>
      <c r="C1888">
        <f t="shared" si="53"/>
        <v>13093.119901345244</v>
      </c>
    </row>
    <row r="1889" spans="1:3" x14ac:dyDescent="0.3">
      <c r="A1889" s="11" t="s">
        <v>8219</v>
      </c>
      <c r="B1889" s="11">
        <v>133</v>
      </c>
      <c r="C1889">
        <f t="shared" si="53"/>
        <v>3773.0517091255642</v>
      </c>
    </row>
    <row r="1890" spans="1:3" x14ac:dyDescent="0.3">
      <c r="A1890" s="11" t="s">
        <v>8219</v>
      </c>
      <c r="B1890" s="11">
        <v>44</v>
      </c>
      <c r="C1890">
        <f t="shared" si="53"/>
        <v>22627.73225832465</v>
      </c>
    </row>
    <row r="1891" spans="1:3" x14ac:dyDescent="0.3">
      <c r="A1891" s="11" t="s">
        <v>8219</v>
      </c>
      <c r="B1891" s="11">
        <v>30</v>
      </c>
      <c r="C1891">
        <f t="shared" si="53"/>
        <v>27035.637063816637</v>
      </c>
    </row>
    <row r="1892" spans="1:3" x14ac:dyDescent="0.3">
      <c r="A1892" s="11" t="s">
        <v>8219</v>
      </c>
      <c r="B1892" s="11">
        <v>56</v>
      </c>
      <c r="C1892">
        <f t="shared" si="53"/>
        <v>19161.528139331513</v>
      </c>
    </row>
    <row r="1893" spans="1:3" x14ac:dyDescent="0.3">
      <c r="A1893" s="11" t="s">
        <v>8219</v>
      </c>
      <c r="B1893" s="11">
        <v>66</v>
      </c>
      <c r="C1893">
        <f t="shared" si="53"/>
        <v>16493.024706837234</v>
      </c>
    </row>
    <row r="1894" spans="1:3" x14ac:dyDescent="0.3">
      <c r="A1894" s="11" t="s">
        <v>8219</v>
      </c>
      <c r="B1894" s="11">
        <v>29</v>
      </c>
      <c r="C1894">
        <f t="shared" si="53"/>
        <v>27365.487407066066</v>
      </c>
    </row>
    <row r="1895" spans="1:3" x14ac:dyDescent="0.3">
      <c r="A1895" s="11" t="s">
        <v>8219</v>
      </c>
      <c r="B1895" s="11">
        <v>72</v>
      </c>
      <c r="C1895">
        <f t="shared" si="53"/>
        <v>14987.922647340667</v>
      </c>
    </row>
    <row r="1896" spans="1:3" x14ac:dyDescent="0.3">
      <c r="A1896" s="11" t="s">
        <v>8219</v>
      </c>
      <c r="B1896" s="11">
        <v>27</v>
      </c>
      <c r="C1896">
        <f t="shared" si="53"/>
        <v>28031.188093564924</v>
      </c>
    </row>
    <row r="1897" spans="1:3" x14ac:dyDescent="0.3">
      <c r="A1897" s="11" t="s">
        <v>8219</v>
      </c>
      <c r="B1897" s="11">
        <v>10</v>
      </c>
      <c r="C1897">
        <f t="shared" si="53"/>
        <v>34012.643928805199</v>
      </c>
    </row>
    <row r="1898" spans="1:3" x14ac:dyDescent="0.3">
      <c r="A1898" s="11" t="s">
        <v>8219</v>
      </c>
      <c r="B1898" s="11">
        <v>35</v>
      </c>
      <c r="C1898">
        <f t="shared" si="53"/>
        <v>25416.3853475695</v>
      </c>
    </row>
    <row r="1899" spans="1:3" x14ac:dyDescent="0.3">
      <c r="A1899" s="11" t="s">
        <v>8219</v>
      </c>
      <c r="B1899" s="11">
        <v>29</v>
      </c>
      <c r="C1899">
        <f t="shared" si="53"/>
        <v>27365.487407066066</v>
      </c>
    </row>
    <row r="1900" spans="1:3" x14ac:dyDescent="0.3">
      <c r="A1900" s="11" t="s">
        <v>8219</v>
      </c>
      <c r="B1900" s="11">
        <v>13</v>
      </c>
      <c r="C1900">
        <f t="shared" si="53"/>
        <v>32915.092899056915</v>
      </c>
    </row>
    <row r="1901" spans="1:3" x14ac:dyDescent="0.3">
      <c r="A1901" s="11" t="s">
        <v>8219</v>
      </c>
      <c r="B1901" s="11">
        <v>72</v>
      </c>
      <c r="C1901">
        <f t="shared" si="53"/>
        <v>14987.922647340667</v>
      </c>
    </row>
    <row r="1902" spans="1:3" x14ac:dyDescent="0.3">
      <c r="A1902" s="11" t="s">
        <v>8219</v>
      </c>
      <c r="B1902" s="11">
        <v>78</v>
      </c>
      <c r="C1902">
        <f t="shared" si="53"/>
        <v>13554.820587844099</v>
      </c>
    </row>
    <row r="1903" spans="1:3" x14ac:dyDescent="0.3">
      <c r="A1903" s="11" t="s">
        <v>8219</v>
      </c>
      <c r="B1903" s="11">
        <v>49</v>
      </c>
      <c r="C1903">
        <f t="shared" si="53"/>
        <v>21148.480542077508</v>
      </c>
    </row>
    <row r="1904" spans="1:3" x14ac:dyDescent="0.3">
      <c r="A1904" s="11" t="s">
        <v>8219</v>
      </c>
      <c r="B1904" s="11">
        <v>42</v>
      </c>
      <c r="C1904">
        <f t="shared" si="53"/>
        <v>23233.432944823504</v>
      </c>
    </row>
    <row r="1905" spans="1:3" x14ac:dyDescent="0.3">
      <c r="A1905" s="11" t="s">
        <v>8219</v>
      </c>
      <c r="B1905" s="11">
        <v>35</v>
      </c>
      <c r="C1905">
        <f t="shared" si="53"/>
        <v>25416.3853475695</v>
      </c>
    </row>
    <row r="1906" spans="1:3" x14ac:dyDescent="0.3">
      <c r="A1906" s="11" t="s">
        <v>8219</v>
      </c>
      <c r="B1906" s="11">
        <v>42</v>
      </c>
      <c r="C1906">
        <f t="shared" si="53"/>
        <v>23233.432944823504</v>
      </c>
    </row>
    <row r="1907" spans="1:3" x14ac:dyDescent="0.3">
      <c r="A1907" s="11" t="s">
        <v>8219</v>
      </c>
      <c r="B1907" s="11">
        <v>42</v>
      </c>
      <c r="C1907">
        <f t="shared" si="53"/>
        <v>23233.432944823504</v>
      </c>
    </row>
    <row r="1908" spans="1:3" x14ac:dyDescent="0.3">
      <c r="A1908" s="11" t="s">
        <v>8219</v>
      </c>
      <c r="B1908" s="11">
        <v>31</v>
      </c>
      <c r="C1908">
        <f t="shared" si="53"/>
        <v>26707.786720567212</v>
      </c>
    </row>
    <row r="1909" spans="1:3" x14ac:dyDescent="0.3">
      <c r="A1909" s="11" t="s">
        <v>8219</v>
      </c>
      <c r="B1909" s="11">
        <v>38</v>
      </c>
      <c r="C1909">
        <f t="shared" si="53"/>
        <v>24468.834317821216</v>
      </c>
    </row>
    <row r="1910" spans="1:3" x14ac:dyDescent="0.3">
      <c r="A1910" s="11" t="s">
        <v>8219</v>
      </c>
      <c r="B1910" s="11">
        <v>8</v>
      </c>
      <c r="C1910">
        <f t="shared" si="53"/>
        <v>34754.34461530405</v>
      </c>
    </row>
    <row r="1911" spans="1:3" x14ac:dyDescent="0.3">
      <c r="A1911" s="11" t="s">
        <v>8219</v>
      </c>
      <c r="B1911" s="11">
        <v>39</v>
      </c>
      <c r="C1911">
        <f t="shared" si="53"/>
        <v>24156.983974571787</v>
      </c>
    </row>
    <row r="1912" spans="1:3" x14ac:dyDescent="0.3">
      <c r="A1912" s="11" t="s">
        <v>8219</v>
      </c>
      <c r="B1912" s="11">
        <v>29</v>
      </c>
      <c r="C1912">
        <f t="shared" si="53"/>
        <v>27365.487407066066</v>
      </c>
    </row>
    <row r="1913" spans="1:3" x14ac:dyDescent="0.3">
      <c r="A1913" s="11" t="s">
        <v>8219</v>
      </c>
      <c r="B1913" s="11">
        <v>72</v>
      </c>
      <c r="C1913">
        <f t="shared" si="53"/>
        <v>14987.922647340667</v>
      </c>
    </row>
    <row r="1914" spans="1:3" x14ac:dyDescent="0.3">
      <c r="A1914" s="11" t="s">
        <v>8219</v>
      </c>
      <c r="B1914" s="11">
        <v>15</v>
      </c>
      <c r="C1914">
        <f t="shared" si="53"/>
        <v>32193.392212558058</v>
      </c>
    </row>
    <row r="1915" spans="1:3" x14ac:dyDescent="0.3">
      <c r="A1915" s="11" t="s">
        <v>8219</v>
      </c>
      <c r="B1915" s="11">
        <v>33</v>
      </c>
      <c r="C1915">
        <f t="shared" si="53"/>
        <v>26058.086034068354</v>
      </c>
    </row>
    <row r="1916" spans="1:3" x14ac:dyDescent="0.3">
      <c r="A1916" s="11" t="s">
        <v>8219</v>
      </c>
      <c r="B1916" s="11">
        <v>15</v>
      </c>
      <c r="C1916">
        <f t="shared" si="53"/>
        <v>32193.392212558058</v>
      </c>
    </row>
    <row r="1917" spans="1:3" x14ac:dyDescent="0.3">
      <c r="A1917" s="11" t="s">
        <v>8219</v>
      </c>
      <c r="B1917" s="11">
        <v>19</v>
      </c>
      <c r="C1917">
        <f t="shared" si="53"/>
        <v>30773.990839560345</v>
      </c>
    </row>
    <row r="1918" spans="1:3" x14ac:dyDescent="0.3">
      <c r="A1918" s="11" t="s">
        <v>8219</v>
      </c>
      <c r="B1918" s="11">
        <v>17</v>
      </c>
      <c r="C1918">
        <f t="shared" si="53"/>
        <v>31479.691526059203</v>
      </c>
    </row>
    <row r="1919" spans="1:3" x14ac:dyDescent="0.3">
      <c r="A1919" s="11" t="s">
        <v>8219</v>
      </c>
      <c r="B1919" s="11">
        <v>44</v>
      </c>
      <c r="C1919">
        <f t="shared" si="53"/>
        <v>22627.73225832465</v>
      </c>
    </row>
    <row r="1920" spans="1:3" x14ac:dyDescent="0.3">
      <c r="A1920" s="11" t="s">
        <v>8219</v>
      </c>
      <c r="B1920" s="11">
        <v>10</v>
      </c>
      <c r="C1920">
        <f t="shared" si="53"/>
        <v>34012.643928805199</v>
      </c>
    </row>
    <row r="1921" spans="1:3" x14ac:dyDescent="0.3">
      <c r="A1921" s="11" t="s">
        <v>8219</v>
      </c>
      <c r="B1921" s="11">
        <v>46</v>
      </c>
      <c r="C1921">
        <f t="shared" si="53"/>
        <v>22030.031571825792</v>
      </c>
    </row>
    <row r="1922" spans="1:3" x14ac:dyDescent="0.3">
      <c r="A1922" s="11" t="s">
        <v>8219</v>
      </c>
      <c r="B1922" s="11">
        <v>11</v>
      </c>
      <c r="C1922">
        <f t="shared" si="53"/>
        <v>33644.793585555766</v>
      </c>
    </row>
    <row r="1923" spans="1:3" x14ac:dyDescent="0.3">
      <c r="A1923" s="11" t="s">
        <v>8219</v>
      </c>
      <c r="B1923" s="11">
        <v>13</v>
      </c>
      <c r="C1923">
        <f t="shared" ref="C1923:C1986" si="54">(B1923-$J$4)^2</f>
        <v>32915.092899056915</v>
      </c>
    </row>
    <row r="1924" spans="1:3" x14ac:dyDescent="0.3">
      <c r="A1924" s="11" t="s">
        <v>8219</v>
      </c>
      <c r="B1924" s="11">
        <v>33</v>
      </c>
      <c r="C1924">
        <f t="shared" si="54"/>
        <v>26058.086034068354</v>
      </c>
    </row>
    <row r="1925" spans="1:3" x14ac:dyDescent="0.3">
      <c r="A1925" s="11" t="s">
        <v>8219</v>
      </c>
      <c r="B1925" s="11">
        <v>28</v>
      </c>
      <c r="C1925">
        <f t="shared" si="54"/>
        <v>27697.337750315495</v>
      </c>
    </row>
    <row r="1926" spans="1:3" x14ac:dyDescent="0.3">
      <c r="A1926" s="11" t="s">
        <v>8219</v>
      </c>
      <c r="B1926" s="11">
        <v>21</v>
      </c>
      <c r="C1926">
        <f t="shared" si="54"/>
        <v>30076.290153061491</v>
      </c>
    </row>
    <row r="1927" spans="1:3" x14ac:dyDescent="0.3">
      <c r="A1927" s="11" t="s">
        <v>8219</v>
      </c>
      <c r="B1927" s="11">
        <v>13</v>
      </c>
      <c r="C1927">
        <f t="shared" si="54"/>
        <v>32915.092899056915</v>
      </c>
    </row>
    <row r="1928" spans="1:3" x14ac:dyDescent="0.3">
      <c r="A1928" s="11" t="s">
        <v>8219</v>
      </c>
      <c r="B1928" s="11">
        <v>34</v>
      </c>
      <c r="C1928">
        <f t="shared" si="54"/>
        <v>25736.235690818929</v>
      </c>
    </row>
    <row r="1929" spans="1:3" x14ac:dyDescent="0.3">
      <c r="A1929" s="11" t="s">
        <v>8219</v>
      </c>
      <c r="B1929" s="11">
        <v>80</v>
      </c>
      <c r="C1929">
        <f t="shared" si="54"/>
        <v>13093.119901345244</v>
      </c>
    </row>
    <row r="1930" spans="1:3" x14ac:dyDescent="0.3">
      <c r="A1930" s="11" t="s">
        <v>8219</v>
      </c>
      <c r="B1930" s="11">
        <v>74</v>
      </c>
      <c r="C1930">
        <f t="shared" si="54"/>
        <v>14502.221960841811</v>
      </c>
    </row>
    <row r="1931" spans="1:3" x14ac:dyDescent="0.3">
      <c r="A1931" s="11" t="s">
        <v>8219</v>
      </c>
      <c r="B1931" s="11">
        <v>7</v>
      </c>
      <c r="C1931">
        <f t="shared" si="54"/>
        <v>35128.194958553482</v>
      </c>
    </row>
    <row r="1932" spans="1:3" x14ac:dyDescent="0.3">
      <c r="A1932" s="11" t="s">
        <v>8219</v>
      </c>
      <c r="B1932" s="11">
        <v>34</v>
      </c>
      <c r="C1932">
        <f t="shared" si="54"/>
        <v>25736.235690818929</v>
      </c>
    </row>
    <row r="1933" spans="1:3" x14ac:dyDescent="0.3">
      <c r="A1933" s="11" t="s">
        <v>8219</v>
      </c>
      <c r="B1933" s="11">
        <v>86</v>
      </c>
      <c r="C1933">
        <f t="shared" si="54"/>
        <v>11756.017841848676</v>
      </c>
    </row>
    <row r="1934" spans="1:3" x14ac:dyDescent="0.3">
      <c r="A1934" s="11" t="s">
        <v>8219</v>
      </c>
      <c r="B1934" s="11">
        <v>37</v>
      </c>
      <c r="C1934">
        <f t="shared" si="54"/>
        <v>24782.684661070645</v>
      </c>
    </row>
    <row r="1935" spans="1:3" x14ac:dyDescent="0.3">
      <c r="A1935" s="11" t="s">
        <v>8219</v>
      </c>
      <c r="B1935" s="11">
        <v>18</v>
      </c>
      <c r="C1935">
        <f t="shared" si="54"/>
        <v>31125.841182809774</v>
      </c>
    </row>
    <row r="1936" spans="1:3" x14ac:dyDescent="0.3">
      <c r="A1936" s="11" t="s">
        <v>8219</v>
      </c>
      <c r="B1936" s="11">
        <v>22</v>
      </c>
      <c r="C1936">
        <f t="shared" si="54"/>
        <v>29730.439809812062</v>
      </c>
    </row>
    <row r="1937" spans="1:3" x14ac:dyDescent="0.3">
      <c r="A1937" s="11" t="s">
        <v>8219</v>
      </c>
      <c r="B1937" s="11">
        <v>26</v>
      </c>
      <c r="C1937">
        <f t="shared" si="54"/>
        <v>28367.03843681435</v>
      </c>
    </row>
    <row r="1938" spans="1:3" x14ac:dyDescent="0.3">
      <c r="A1938" s="11" t="s">
        <v>8219</v>
      </c>
      <c r="B1938" s="11">
        <v>27</v>
      </c>
      <c r="C1938">
        <f t="shared" si="54"/>
        <v>28031.188093564924</v>
      </c>
    </row>
    <row r="1939" spans="1:3" x14ac:dyDescent="0.3">
      <c r="A1939" s="11" t="s">
        <v>8219</v>
      </c>
      <c r="B1939" s="11">
        <v>8</v>
      </c>
      <c r="C1939">
        <f t="shared" si="54"/>
        <v>34754.34461530405</v>
      </c>
    </row>
    <row r="1940" spans="1:3" x14ac:dyDescent="0.3">
      <c r="A1940" s="11" t="s">
        <v>8219</v>
      </c>
      <c r="B1940" s="11">
        <v>204</v>
      </c>
      <c r="C1940">
        <f t="shared" si="54"/>
        <v>91.67733841618282</v>
      </c>
    </row>
    <row r="1941" spans="1:3" x14ac:dyDescent="0.3">
      <c r="A1941" s="11" t="s">
        <v>8219</v>
      </c>
      <c r="B1941" s="11">
        <v>46</v>
      </c>
      <c r="C1941">
        <f t="shared" si="54"/>
        <v>22030.031571825792</v>
      </c>
    </row>
    <row r="1942" spans="1:3" x14ac:dyDescent="0.3">
      <c r="A1942" s="11" t="s">
        <v>8219</v>
      </c>
      <c r="B1942" s="11">
        <v>17</v>
      </c>
      <c r="C1942">
        <f t="shared" si="54"/>
        <v>31479.691526059203</v>
      </c>
    </row>
    <row r="1943" spans="1:3" x14ac:dyDescent="0.3">
      <c r="A1943" s="11" t="s">
        <v>8219</v>
      </c>
      <c r="B1943" s="11">
        <v>28</v>
      </c>
      <c r="C1943">
        <f t="shared" si="54"/>
        <v>27697.337750315495</v>
      </c>
    </row>
    <row r="1944" spans="1:3" x14ac:dyDescent="0.3">
      <c r="A1944" s="11" t="s">
        <v>8219</v>
      </c>
      <c r="B1944" s="11">
        <v>83</v>
      </c>
      <c r="C1944">
        <f t="shared" si="54"/>
        <v>12415.568871596959</v>
      </c>
    </row>
    <row r="1945" spans="1:3" x14ac:dyDescent="0.3">
      <c r="A1945" s="11" t="s">
        <v>8219</v>
      </c>
      <c r="B1945" s="11">
        <v>13</v>
      </c>
      <c r="C1945">
        <f t="shared" si="54"/>
        <v>32915.092899056915</v>
      </c>
    </row>
    <row r="1946" spans="1:3" x14ac:dyDescent="0.3">
      <c r="A1946" s="11" t="s">
        <v>8219</v>
      </c>
      <c r="B1946" s="11">
        <v>8</v>
      </c>
      <c r="C1946">
        <f t="shared" si="54"/>
        <v>34754.34461530405</v>
      </c>
    </row>
    <row r="1947" spans="1:3" x14ac:dyDescent="0.3">
      <c r="A1947" s="11" t="s">
        <v>8219</v>
      </c>
      <c r="B1947" s="11">
        <v>32</v>
      </c>
      <c r="C1947">
        <f t="shared" si="54"/>
        <v>26381.936377317783</v>
      </c>
    </row>
    <row r="1948" spans="1:3" x14ac:dyDescent="0.3">
      <c r="A1948" s="11" t="s">
        <v>8219</v>
      </c>
      <c r="B1948" s="11">
        <v>85</v>
      </c>
      <c r="C1948">
        <f t="shared" si="54"/>
        <v>11973.868185098105</v>
      </c>
    </row>
    <row r="1949" spans="1:3" x14ac:dyDescent="0.3">
      <c r="A1949" s="11" t="s">
        <v>8219</v>
      </c>
      <c r="B1949" s="11">
        <v>29</v>
      </c>
      <c r="C1949">
        <f t="shared" si="54"/>
        <v>27365.487407066066</v>
      </c>
    </row>
    <row r="1950" spans="1:3" x14ac:dyDescent="0.3">
      <c r="A1950" s="11" t="s">
        <v>8219</v>
      </c>
      <c r="B1950" s="11">
        <v>24</v>
      </c>
      <c r="C1950">
        <f t="shared" si="54"/>
        <v>29044.739123313208</v>
      </c>
    </row>
    <row r="1951" spans="1:3" x14ac:dyDescent="0.3">
      <c r="A1951" s="11" t="s">
        <v>8219</v>
      </c>
      <c r="B1951" s="11">
        <v>8</v>
      </c>
      <c r="C1951">
        <f t="shared" si="54"/>
        <v>34754.34461530405</v>
      </c>
    </row>
    <row r="1952" spans="1:3" x14ac:dyDescent="0.3">
      <c r="A1952" s="11" t="s">
        <v>8219</v>
      </c>
      <c r="B1952" s="11">
        <v>19</v>
      </c>
      <c r="C1952">
        <f t="shared" si="54"/>
        <v>30773.990839560345</v>
      </c>
    </row>
    <row r="1953" spans="1:3" x14ac:dyDescent="0.3">
      <c r="A1953" s="11" t="s">
        <v>8219</v>
      </c>
      <c r="B1953" s="11">
        <v>336</v>
      </c>
      <c r="C1953">
        <f t="shared" si="54"/>
        <v>20043.432029491698</v>
      </c>
    </row>
    <row r="1954" spans="1:3" x14ac:dyDescent="0.3">
      <c r="A1954" s="11" t="s">
        <v>8219</v>
      </c>
      <c r="B1954" s="11">
        <v>13</v>
      </c>
      <c r="C1954">
        <f t="shared" si="54"/>
        <v>32915.092899056915</v>
      </c>
    </row>
    <row r="1955" spans="1:3" x14ac:dyDescent="0.3">
      <c r="A1955" s="11" t="s">
        <v>8219</v>
      </c>
      <c r="B1955" s="11">
        <v>42</v>
      </c>
      <c r="C1955">
        <f t="shared" si="54"/>
        <v>23233.432944823504</v>
      </c>
    </row>
    <row r="1956" spans="1:3" x14ac:dyDescent="0.3">
      <c r="A1956" s="11" t="s">
        <v>8219</v>
      </c>
      <c r="B1956" s="11">
        <v>64</v>
      </c>
      <c r="C1956">
        <f t="shared" si="54"/>
        <v>17010.725393336092</v>
      </c>
    </row>
    <row r="1957" spans="1:3" x14ac:dyDescent="0.3">
      <c r="A1957" s="11" t="s">
        <v>8219</v>
      </c>
      <c r="B1957" s="11">
        <v>25</v>
      </c>
      <c r="C1957">
        <f t="shared" si="54"/>
        <v>28704.888780063779</v>
      </c>
    </row>
    <row r="1958" spans="1:3" x14ac:dyDescent="0.3">
      <c r="A1958" s="11" t="s">
        <v>8219</v>
      </c>
      <c r="B1958" s="11">
        <v>20</v>
      </c>
      <c r="C1958">
        <f t="shared" si="54"/>
        <v>30424.140496310916</v>
      </c>
    </row>
    <row r="1959" spans="1:3" x14ac:dyDescent="0.3">
      <c r="A1959" s="11" t="s">
        <v>8219</v>
      </c>
      <c r="B1959" s="11">
        <v>104</v>
      </c>
      <c r="C1959">
        <f t="shared" si="54"/>
        <v>8176.711663358974</v>
      </c>
    </row>
    <row r="1960" spans="1:3" x14ac:dyDescent="0.3">
      <c r="A1960" s="11" t="s">
        <v>8219</v>
      </c>
      <c r="B1960" s="11">
        <v>53</v>
      </c>
      <c r="C1960">
        <f t="shared" si="54"/>
        <v>20001.079169079796</v>
      </c>
    </row>
    <row r="1961" spans="1:3" x14ac:dyDescent="0.3">
      <c r="A1961" s="11" t="s">
        <v>8219</v>
      </c>
      <c r="B1961" s="11">
        <v>14</v>
      </c>
      <c r="C1961">
        <f t="shared" si="54"/>
        <v>32553.242555807486</v>
      </c>
    </row>
    <row r="1962" spans="1:3" x14ac:dyDescent="0.3">
      <c r="A1962" s="11" t="s">
        <v>8219</v>
      </c>
      <c r="B1962" s="11">
        <v>20</v>
      </c>
      <c r="C1962">
        <f t="shared" si="54"/>
        <v>30424.140496310916</v>
      </c>
    </row>
    <row r="1963" spans="1:3" x14ac:dyDescent="0.3">
      <c r="A1963" s="11" t="s">
        <v>8219</v>
      </c>
      <c r="B1963" s="11">
        <v>558</v>
      </c>
      <c r="C1963">
        <f t="shared" si="54"/>
        <v>132186.65582811873</v>
      </c>
    </row>
    <row r="1964" spans="1:3" x14ac:dyDescent="0.3">
      <c r="A1964" s="11" t="s">
        <v>8219</v>
      </c>
      <c r="B1964" s="11">
        <v>22</v>
      </c>
      <c r="C1964">
        <f t="shared" si="54"/>
        <v>29730.439809812062</v>
      </c>
    </row>
    <row r="1965" spans="1:3" x14ac:dyDescent="0.3">
      <c r="A1965" s="11" t="s">
        <v>8219</v>
      </c>
      <c r="B1965" s="11">
        <v>24</v>
      </c>
      <c r="C1965">
        <f t="shared" si="54"/>
        <v>29044.739123313208</v>
      </c>
    </row>
    <row r="1966" spans="1:3" x14ac:dyDescent="0.3">
      <c r="A1966" s="11" t="s">
        <v>8219</v>
      </c>
      <c r="B1966" s="11">
        <v>74</v>
      </c>
      <c r="C1966">
        <f t="shared" si="54"/>
        <v>14502.221960841811</v>
      </c>
    </row>
    <row r="1967" spans="1:3" x14ac:dyDescent="0.3">
      <c r="A1967" s="11" t="s">
        <v>8219</v>
      </c>
      <c r="B1967" s="11">
        <v>54</v>
      </c>
      <c r="C1967">
        <f t="shared" si="54"/>
        <v>19719.228825830371</v>
      </c>
    </row>
    <row r="1968" spans="1:3" x14ac:dyDescent="0.3">
      <c r="A1968" s="11" t="s">
        <v>8219</v>
      </c>
      <c r="B1968" s="11">
        <v>31</v>
      </c>
      <c r="C1968">
        <f t="shared" si="54"/>
        <v>26707.786720567212</v>
      </c>
    </row>
    <row r="1969" spans="1:3" x14ac:dyDescent="0.3">
      <c r="A1969" s="11" t="s">
        <v>8219</v>
      </c>
      <c r="B1969" s="11">
        <v>25</v>
      </c>
      <c r="C1969">
        <f t="shared" si="54"/>
        <v>28704.888780063779</v>
      </c>
    </row>
    <row r="1970" spans="1:3" x14ac:dyDescent="0.3">
      <c r="A1970" s="11" t="s">
        <v>8219</v>
      </c>
      <c r="B1970" s="11">
        <v>17</v>
      </c>
      <c r="C1970">
        <f t="shared" si="54"/>
        <v>31479.691526059203</v>
      </c>
    </row>
    <row r="1971" spans="1:3" x14ac:dyDescent="0.3">
      <c r="A1971" s="11" t="s">
        <v>8219</v>
      </c>
      <c r="B1971" s="11">
        <v>12</v>
      </c>
      <c r="C1971">
        <f t="shared" si="54"/>
        <v>33278.943242306341</v>
      </c>
    </row>
    <row r="1972" spans="1:3" x14ac:dyDescent="0.3">
      <c r="A1972" s="11" t="s">
        <v>8219</v>
      </c>
      <c r="B1972" s="11">
        <v>38</v>
      </c>
      <c r="C1972">
        <f t="shared" si="54"/>
        <v>24468.834317821216</v>
      </c>
    </row>
    <row r="1973" spans="1:3" x14ac:dyDescent="0.3">
      <c r="A1973" s="11" t="s">
        <v>8219</v>
      </c>
      <c r="B1973" s="11">
        <v>41</v>
      </c>
      <c r="C1973">
        <f t="shared" si="54"/>
        <v>23539.283288072933</v>
      </c>
    </row>
    <row r="1974" spans="1:3" x14ac:dyDescent="0.3">
      <c r="A1974" s="11" t="s">
        <v>8219</v>
      </c>
      <c r="B1974" s="11">
        <v>19</v>
      </c>
      <c r="C1974">
        <f t="shared" si="54"/>
        <v>30773.990839560345</v>
      </c>
    </row>
    <row r="1975" spans="1:3" x14ac:dyDescent="0.3">
      <c r="A1975" s="11" t="s">
        <v>8219</v>
      </c>
      <c r="B1975" s="11">
        <v>41</v>
      </c>
      <c r="C1975">
        <f t="shared" si="54"/>
        <v>23539.283288072933</v>
      </c>
    </row>
    <row r="1976" spans="1:3" x14ac:dyDescent="0.3">
      <c r="A1976" s="11" t="s">
        <v>8219</v>
      </c>
      <c r="B1976" s="11">
        <v>26</v>
      </c>
      <c r="C1976">
        <f t="shared" si="54"/>
        <v>28367.03843681435</v>
      </c>
    </row>
    <row r="1977" spans="1:3" x14ac:dyDescent="0.3">
      <c r="A1977" s="11" t="s">
        <v>8219</v>
      </c>
      <c r="B1977" s="11">
        <v>25</v>
      </c>
      <c r="C1977">
        <f t="shared" si="54"/>
        <v>28704.888780063779</v>
      </c>
    </row>
    <row r="1978" spans="1:3" x14ac:dyDescent="0.3">
      <c r="A1978" s="11" t="s">
        <v>8219</v>
      </c>
      <c r="B1978" s="11">
        <v>9</v>
      </c>
      <c r="C1978">
        <f t="shared" si="54"/>
        <v>34382.494272054624</v>
      </c>
    </row>
    <row r="1979" spans="1:3" x14ac:dyDescent="0.3">
      <c r="A1979" s="11" t="s">
        <v>8219</v>
      </c>
      <c r="B1979" s="11">
        <v>78</v>
      </c>
      <c r="C1979">
        <f t="shared" si="54"/>
        <v>13554.820587844099</v>
      </c>
    </row>
    <row r="1980" spans="1:3" x14ac:dyDescent="0.3">
      <c r="A1980" s="11" t="s">
        <v>8219</v>
      </c>
      <c r="B1980" s="11">
        <v>45</v>
      </c>
      <c r="C1980">
        <f t="shared" si="54"/>
        <v>22327.881915075221</v>
      </c>
    </row>
    <row r="1981" spans="1:3" x14ac:dyDescent="0.3">
      <c r="A1981" s="11" t="s">
        <v>8219</v>
      </c>
      <c r="B1981" s="11">
        <v>102</v>
      </c>
      <c r="C1981">
        <f t="shared" si="54"/>
        <v>8542.4123498578301</v>
      </c>
    </row>
    <row r="1982" spans="1:3" x14ac:dyDescent="0.3">
      <c r="A1982" s="11" t="s">
        <v>8219</v>
      </c>
      <c r="B1982" s="11">
        <v>5</v>
      </c>
      <c r="C1982">
        <f t="shared" si="54"/>
        <v>35881.89564505234</v>
      </c>
    </row>
    <row r="1983" spans="1:3" x14ac:dyDescent="0.3">
      <c r="A1983" s="11" t="s">
        <v>8219</v>
      </c>
      <c r="B1983" s="11">
        <v>27</v>
      </c>
      <c r="C1983">
        <f t="shared" si="54"/>
        <v>28031.188093564924</v>
      </c>
    </row>
    <row r="1984" spans="1:3" x14ac:dyDescent="0.3">
      <c r="A1984" s="11" t="s">
        <v>8219</v>
      </c>
      <c r="B1984" s="11">
        <v>37</v>
      </c>
      <c r="C1984">
        <f t="shared" si="54"/>
        <v>24782.684661070645</v>
      </c>
    </row>
    <row r="1985" spans="1:3" x14ac:dyDescent="0.3">
      <c r="A1985" s="11" t="s">
        <v>8219</v>
      </c>
      <c r="B1985" s="11">
        <v>14</v>
      </c>
      <c r="C1985">
        <f t="shared" si="54"/>
        <v>32553.242555807486</v>
      </c>
    </row>
    <row r="1986" spans="1:3" x14ac:dyDescent="0.3">
      <c r="A1986" s="11" t="s">
        <v>8219</v>
      </c>
      <c r="B1986" s="11">
        <v>27</v>
      </c>
      <c r="C1986">
        <f t="shared" si="54"/>
        <v>28031.188093564924</v>
      </c>
    </row>
    <row r="1987" spans="1:3" x14ac:dyDescent="0.3">
      <c r="A1987" s="11" t="s">
        <v>8219</v>
      </c>
      <c r="B1987" s="11">
        <v>45</v>
      </c>
      <c r="C1987">
        <f t="shared" ref="C1987:C2050" si="55">(B1987-$J$4)^2</f>
        <v>22327.881915075221</v>
      </c>
    </row>
    <row r="1988" spans="1:3" x14ac:dyDescent="0.3">
      <c r="A1988" s="11" t="s">
        <v>8219</v>
      </c>
      <c r="B1988" s="11">
        <v>49</v>
      </c>
      <c r="C1988">
        <f t="shared" si="55"/>
        <v>21148.480542077508</v>
      </c>
    </row>
    <row r="1989" spans="1:3" x14ac:dyDescent="0.3">
      <c r="A1989" s="11" t="s">
        <v>8219</v>
      </c>
      <c r="B1989" s="11">
        <v>24</v>
      </c>
      <c r="C1989">
        <f t="shared" si="55"/>
        <v>29044.739123313208</v>
      </c>
    </row>
    <row r="1990" spans="1:3" x14ac:dyDescent="0.3">
      <c r="A1990" s="11" t="s">
        <v>8219</v>
      </c>
      <c r="B1990" s="11">
        <v>112</v>
      </c>
      <c r="C1990">
        <f t="shared" si="55"/>
        <v>6793.9089173635502</v>
      </c>
    </row>
    <row r="1991" spans="1:3" x14ac:dyDescent="0.3">
      <c r="A1991" s="11" t="s">
        <v>8219</v>
      </c>
      <c r="B1991" s="11">
        <v>23</v>
      </c>
      <c r="C1991">
        <f t="shared" si="55"/>
        <v>29386.589466562633</v>
      </c>
    </row>
    <row r="1992" spans="1:3" x14ac:dyDescent="0.3">
      <c r="A1992" s="11" t="s">
        <v>8219</v>
      </c>
      <c r="B1992" s="11">
        <v>54</v>
      </c>
      <c r="C1992">
        <f t="shared" si="55"/>
        <v>19719.228825830371</v>
      </c>
    </row>
    <row r="1993" spans="1:3" x14ac:dyDescent="0.3">
      <c r="A1993" s="11" t="s">
        <v>8219</v>
      </c>
      <c r="B1993" s="11">
        <v>28</v>
      </c>
      <c r="C1993">
        <f t="shared" si="55"/>
        <v>27697.337750315495</v>
      </c>
    </row>
    <row r="1994" spans="1:3" x14ac:dyDescent="0.3">
      <c r="A1994" s="11" t="s">
        <v>8219</v>
      </c>
      <c r="B1994" s="11">
        <v>11</v>
      </c>
      <c r="C1994">
        <f t="shared" si="55"/>
        <v>33644.793585555766</v>
      </c>
    </row>
    <row r="1995" spans="1:3" x14ac:dyDescent="0.3">
      <c r="A1995" s="11" t="s">
        <v>8219</v>
      </c>
      <c r="B1995" s="11">
        <v>62</v>
      </c>
      <c r="C1995">
        <f t="shared" si="55"/>
        <v>17536.426079834946</v>
      </c>
    </row>
    <row r="1996" spans="1:3" x14ac:dyDescent="0.3">
      <c r="A1996" s="11" t="s">
        <v>8219</v>
      </c>
      <c r="B1996" s="11">
        <v>73</v>
      </c>
      <c r="C1996">
        <f t="shared" si="55"/>
        <v>14744.072304091238</v>
      </c>
    </row>
    <row r="1997" spans="1:3" x14ac:dyDescent="0.3">
      <c r="A1997" s="11" t="s">
        <v>8219</v>
      </c>
      <c r="B1997" s="11">
        <v>18</v>
      </c>
      <c r="C1997">
        <f t="shared" si="55"/>
        <v>31125.841182809774</v>
      </c>
    </row>
    <row r="1998" spans="1:3" x14ac:dyDescent="0.3">
      <c r="A1998" s="11" t="s">
        <v>8219</v>
      </c>
      <c r="B1998" s="11">
        <v>35</v>
      </c>
      <c r="C1998">
        <f t="shared" si="55"/>
        <v>25416.3853475695</v>
      </c>
    </row>
    <row r="1999" spans="1:3" x14ac:dyDescent="0.3">
      <c r="A1999" s="11" t="s">
        <v>8219</v>
      </c>
      <c r="B1999" s="11">
        <v>43</v>
      </c>
      <c r="C1999">
        <f t="shared" si="55"/>
        <v>22929.582601574075</v>
      </c>
    </row>
    <row r="2000" spans="1:3" x14ac:dyDescent="0.3">
      <c r="A2000" s="11" t="s">
        <v>8219</v>
      </c>
      <c r="B2000" s="11">
        <v>36</v>
      </c>
      <c r="C2000">
        <f t="shared" si="55"/>
        <v>25098.535004320071</v>
      </c>
    </row>
    <row r="2001" spans="1:3" x14ac:dyDescent="0.3">
      <c r="A2001" s="11" t="s">
        <v>8219</v>
      </c>
      <c r="B2001" s="11">
        <v>62</v>
      </c>
      <c r="C2001">
        <f t="shared" si="55"/>
        <v>17536.426079834946</v>
      </c>
    </row>
    <row r="2002" spans="1:3" x14ac:dyDescent="0.3">
      <c r="A2002" s="11" t="s">
        <v>8219</v>
      </c>
      <c r="B2002" s="11">
        <v>15</v>
      </c>
      <c r="C2002">
        <f t="shared" si="55"/>
        <v>32193.392212558058</v>
      </c>
    </row>
    <row r="2003" spans="1:3" x14ac:dyDescent="0.3">
      <c r="A2003" s="11" t="s">
        <v>8219</v>
      </c>
      <c r="B2003" s="11">
        <v>33</v>
      </c>
      <c r="C2003">
        <f t="shared" si="55"/>
        <v>26058.086034068354</v>
      </c>
    </row>
    <row r="2004" spans="1:3" x14ac:dyDescent="0.3">
      <c r="A2004" s="11" t="s">
        <v>8219</v>
      </c>
      <c r="B2004" s="11">
        <v>27</v>
      </c>
      <c r="C2004">
        <f t="shared" si="55"/>
        <v>28031.188093564924</v>
      </c>
    </row>
    <row r="2005" spans="1:3" x14ac:dyDescent="0.3">
      <c r="A2005" s="11" t="s">
        <v>8219</v>
      </c>
      <c r="B2005" s="11">
        <v>17</v>
      </c>
      <c r="C2005">
        <f t="shared" si="55"/>
        <v>31479.691526059203</v>
      </c>
    </row>
    <row r="2006" spans="1:3" x14ac:dyDescent="0.3">
      <c r="A2006" s="11" t="s">
        <v>8219</v>
      </c>
      <c r="B2006" s="11">
        <v>4</v>
      </c>
      <c r="C2006">
        <f t="shared" si="55"/>
        <v>36261.745988301765</v>
      </c>
    </row>
    <row r="2007" spans="1:3" x14ac:dyDescent="0.3">
      <c r="A2007" s="11" t="s">
        <v>8219</v>
      </c>
      <c r="B2007" s="11">
        <v>53</v>
      </c>
      <c r="C2007">
        <f t="shared" si="55"/>
        <v>20001.079169079796</v>
      </c>
    </row>
    <row r="2008" spans="1:3" x14ac:dyDescent="0.3">
      <c r="A2008" s="11" t="s">
        <v>8219</v>
      </c>
      <c r="B2008" s="11">
        <v>49</v>
      </c>
      <c r="C2008">
        <f t="shared" si="55"/>
        <v>21148.480542077508</v>
      </c>
    </row>
    <row r="2009" spans="1:3" x14ac:dyDescent="0.3">
      <c r="A2009" s="11" t="s">
        <v>8219</v>
      </c>
      <c r="B2009" s="11">
        <v>57</v>
      </c>
      <c r="C2009">
        <f t="shared" si="55"/>
        <v>18885.677796082084</v>
      </c>
    </row>
    <row r="2010" spans="1:3" x14ac:dyDescent="0.3">
      <c r="A2010" s="11" t="s">
        <v>8219</v>
      </c>
      <c r="B2010" s="11">
        <v>69</v>
      </c>
      <c r="C2010">
        <f t="shared" si="55"/>
        <v>15731.47367708895</v>
      </c>
    </row>
    <row r="2011" spans="1:3" x14ac:dyDescent="0.3">
      <c r="A2011" s="11" t="s">
        <v>8219</v>
      </c>
      <c r="B2011" s="11">
        <v>15</v>
      </c>
      <c r="C2011">
        <f t="shared" si="55"/>
        <v>32193.392212558058</v>
      </c>
    </row>
    <row r="2012" spans="1:3" x14ac:dyDescent="0.3">
      <c r="A2012" s="11" t="s">
        <v>8219</v>
      </c>
      <c r="B2012" s="11">
        <v>64</v>
      </c>
      <c r="C2012">
        <f t="shared" si="55"/>
        <v>17010.725393336092</v>
      </c>
    </row>
    <row r="2013" spans="1:3" x14ac:dyDescent="0.3">
      <c r="A2013" s="11" t="s">
        <v>8219</v>
      </c>
      <c r="B2013" s="11">
        <v>20</v>
      </c>
      <c r="C2013">
        <f t="shared" si="55"/>
        <v>30424.140496310916</v>
      </c>
    </row>
    <row r="2014" spans="1:3" x14ac:dyDescent="0.3">
      <c r="A2014" s="11" t="s">
        <v>8219</v>
      </c>
      <c r="B2014" s="11">
        <v>27</v>
      </c>
      <c r="C2014">
        <f t="shared" si="55"/>
        <v>28031.188093564924</v>
      </c>
    </row>
    <row r="2015" spans="1:3" x14ac:dyDescent="0.3">
      <c r="A2015" s="11" t="s">
        <v>8219</v>
      </c>
      <c r="B2015" s="11">
        <v>21</v>
      </c>
      <c r="C2015">
        <f t="shared" si="55"/>
        <v>30076.290153061491</v>
      </c>
    </row>
    <row r="2016" spans="1:3" x14ac:dyDescent="0.3">
      <c r="A2016" s="11" t="s">
        <v>8219</v>
      </c>
      <c r="B2016" s="11">
        <v>31</v>
      </c>
      <c r="C2016">
        <f t="shared" si="55"/>
        <v>26707.786720567212</v>
      </c>
    </row>
    <row r="2017" spans="1:3" x14ac:dyDescent="0.3">
      <c r="A2017" s="11" t="s">
        <v>8219</v>
      </c>
      <c r="B2017" s="11">
        <v>51</v>
      </c>
      <c r="C2017">
        <f t="shared" si="55"/>
        <v>20570.779855578654</v>
      </c>
    </row>
    <row r="2018" spans="1:3" x14ac:dyDescent="0.3">
      <c r="A2018" s="11" t="s">
        <v>8219</v>
      </c>
      <c r="B2018" s="11">
        <v>57</v>
      </c>
      <c r="C2018">
        <f t="shared" si="55"/>
        <v>18885.677796082084</v>
      </c>
    </row>
    <row r="2019" spans="1:3" x14ac:dyDescent="0.3">
      <c r="A2019" s="11" t="s">
        <v>8219</v>
      </c>
      <c r="B2019" s="11">
        <v>20</v>
      </c>
      <c r="C2019">
        <f t="shared" si="55"/>
        <v>30424.140496310916</v>
      </c>
    </row>
    <row r="2020" spans="1:3" x14ac:dyDescent="0.3">
      <c r="A2020" s="11" t="s">
        <v>8219</v>
      </c>
      <c r="B2020" s="11">
        <v>71</v>
      </c>
      <c r="C2020">
        <f t="shared" si="55"/>
        <v>15233.772990590094</v>
      </c>
    </row>
    <row r="2021" spans="1:3" x14ac:dyDescent="0.3">
      <c r="A2021" s="11" t="s">
        <v>8219</v>
      </c>
      <c r="B2021" s="11">
        <v>72</v>
      </c>
      <c r="C2021">
        <f t="shared" si="55"/>
        <v>14987.922647340667</v>
      </c>
    </row>
    <row r="2022" spans="1:3" x14ac:dyDescent="0.3">
      <c r="A2022" s="11" t="s">
        <v>8219</v>
      </c>
      <c r="B2022" s="11">
        <v>45</v>
      </c>
      <c r="C2022">
        <f t="shared" si="55"/>
        <v>22327.881915075221</v>
      </c>
    </row>
    <row r="2023" spans="1:3" x14ac:dyDescent="0.3">
      <c r="A2023" s="11" t="s">
        <v>8219</v>
      </c>
      <c r="B2023" s="11">
        <v>51</v>
      </c>
      <c r="C2023">
        <f t="shared" si="55"/>
        <v>20570.779855578654</v>
      </c>
    </row>
    <row r="2024" spans="1:3" x14ac:dyDescent="0.3">
      <c r="A2024" s="11" t="s">
        <v>8219</v>
      </c>
      <c r="B2024" s="11">
        <v>56</v>
      </c>
      <c r="C2024">
        <f t="shared" si="55"/>
        <v>19161.528139331513</v>
      </c>
    </row>
    <row r="2025" spans="1:3" x14ac:dyDescent="0.3">
      <c r="A2025" s="11" t="s">
        <v>8219</v>
      </c>
      <c r="B2025" s="11">
        <v>17</v>
      </c>
      <c r="C2025">
        <f t="shared" si="55"/>
        <v>31479.691526059203</v>
      </c>
    </row>
    <row r="2026" spans="1:3" x14ac:dyDescent="0.3">
      <c r="A2026" s="11" t="s">
        <v>8219</v>
      </c>
      <c r="B2026" s="11">
        <v>197</v>
      </c>
      <c r="C2026">
        <f t="shared" si="55"/>
        <v>6.6297411621781785</v>
      </c>
    </row>
    <row r="2027" spans="1:3" x14ac:dyDescent="0.3">
      <c r="A2027" s="11" t="s">
        <v>8219</v>
      </c>
      <c r="B2027" s="11">
        <v>70</v>
      </c>
      <c r="C2027">
        <f t="shared" si="55"/>
        <v>15481.623333839523</v>
      </c>
    </row>
    <row r="2028" spans="1:3" x14ac:dyDescent="0.3">
      <c r="A2028" s="11" t="s">
        <v>8219</v>
      </c>
      <c r="B2028" s="11">
        <v>21</v>
      </c>
      <c r="C2028">
        <f t="shared" si="55"/>
        <v>30076.290153061491</v>
      </c>
    </row>
    <row r="2029" spans="1:3" x14ac:dyDescent="0.3">
      <c r="A2029" s="11" t="s">
        <v>8219</v>
      </c>
      <c r="B2029" s="11">
        <v>34</v>
      </c>
      <c r="C2029">
        <f t="shared" si="55"/>
        <v>25736.235690818929</v>
      </c>
    </row>
    <row r="2030" spans="1:3" x14ac:dyDescent="0.3">
      <c r="A2030" s="11" t="s">
        <v>8219</v>
      </c>
      <c r="B2030" s="11">
        <v>39</v>
      </c>
      <c r="C2030">
        <f t="shared" si="55"/>
        <v>24156.983974571787</v>
      </c>
    </row>
    <row r="2031" spans="1:3" x14ac:dyDescent="0.3">
      <c r="A2031" s="11" t="s">
        <v>8219</v>
      </c>
      <c r="B2031" s="11">
        <v>78</v>
      </c>
      <c r="C2031">
        <f t="shared" si="55"/>
        <v>13554.820587844099</v>
      </c>
    </row>
    <row r="2032" spans="1:3" x14ac:dyDescent="0.3">
      <c r="A2032" s="11" t="s">
        <v>8219</v>
      </c>
      <c r="B2032" s="11">
        <v>48</v>
      </c>
      <c r="C2032">
        <f t="shared" si="55"/>
        <v>21440.330885326937</v>
      </c>
    </row>
    <row r="2033" spans="1:3" x14ac:dyDescent="0.3">
      <c r="A2033" s="11" t="s">
        <v>8219</v>
      </c>
      <c r="B2033" s="11">
        <v>29</v>
      </c>
      <c r="C2033">
        <f t="shared" si="55"/>
        <v>27365.487407066066</v>
      </c>
    </row>
    <row r="2034" spans="1:3" x14ac:dyDescent="0.3">
      <c r="A2034" s="11" t="s">
        <v>8219</v>
      </c>
      <c r="B2034" s="11">
        <v>73</v>
      </c>
      <c r="C2034">
        <f t="shared" si="55"/>
        <v>14744.072304091238</v>
      </c>
    </row>
    <row r="2035" spans="1:3" x14ac:dyDescent="0.3">
      <c r="A2035" s="11" t="s">
        <v>8219</v>
      </c>
      <c r="B2035" s="11">
        <v>8</v>
      </c>
      <c r="C2035">
        <f t="shared" si="55"/>
        <v>34754.34461530405</v>
      </c>
    </row>
    <row r="2036" spans="1:3" x14ac:dyDescent="0.3">
      <c r="A2036" s="11" t="s">
        <v>8219</v>
      </c>
      <c r="B2036" s="11">
        <v>17</v>
      </c>
      <c r="C2036">
        <f t="shared" si="55"/>
        <v>31479.691526059203</v>
      </c>
    </row>
    <row r="2037" spans="1:3" x14ac:dyDescent="0.3">
      <c r="A2037" s="11" t="s">
        <v>8219</v>
      </c>
      <c r="B2037" s="11">
        <v>9</v>
      </c>
      <c r="C2037">
        <f t="shared" si="55"/>
        <v>34382.494272054624</v>
      </c>
    </row>
    <row r="2038" spans="1:3" x14ac:dyDescent="0.3">
      <c r="A2038" s="11" t="s">
        <v>8219</v>
      </c>
      <c r="B2038" s="11">
        <v>17</v>
      </c>
      <c r="C2038">
        <f t="shared" si="55"/>
        <v>31479.691526059203</v>
      </c>
    </row>
    <row r="2039" spans="1:3" x14ac:dyDescent="0.3">
      <c r="A2039" s="11" t="s">
        <v>8219</v>
      </c>
      <c r="B2039" s="11">
        <v>33</v>
      </c>
      <c r="C2039">
        <f t="shared" si="55"/>
        <v>26058.086034068354</v>
      </c>
    </row>
    <row r="2040" spans="1:3" x14ac:dyDescent="0.3">
      <c r="A2040" s="11" t="s">
        <v>8219</v>
      </c>
      <c r="B2040" s="11">
        <v>38</v>
      </c>
      <c r="C2040">
        <f t="shared" si="55"/>
        <v>24468.834317821216</v>
      </c>
    </row>
    <row r="2041" spans="1:3" x14ac:dyDescent="0.3">
      <c r="A2041" s="11" t="s">
        <v>8219</v>
      </c>
      <c r="B2041" s="11">
        <v>79</v>
      </c>
      <c r="C2041">
        <f t="shared" si="55"/>
        <v>13322.970244594671</v>
      </c>
    </row>
    <row r="2042" spans="1:3" x14ac:dyDescent="0.3">
      <c r="A2042" s="11" t="s">
        <v>8219</v>
      </c>
      <c r="B2042" s="11">
        <v>46</v>
      </c>
      <c r="C2042">
        <f t="shared" si="55"/>
        <v>22030.031571825792</v>
      </c>
    </row>
    <row r="2043" spans="1:3" x14ac:dyDescent="0.3">
      <c r="A2043" s="11" t="s">
        <v>8219</v>
      </c>
      <c r="B2043" s="11">
        <v>20</v>
      </c>
      <c r="C2043">
        <f t="shared" si="55"/>
        <v>30424.140496310916</v>
      </c>
    </row>
    <row r="2044" spans="1:3" x14ac:dyDescent="0.3">
      <c r="A2044" s="11" t="s">
        <v>8219</v>
      </c>
      <c r="B2044" s="11">
        <v>20</v>
      </c>
      <c r="C2044">
        <f t="shared" si="55"/>
        <v>30424.140496310916</v>
      </c>
    </row>
    <row r="2045" spans="1:3" x14ac:dyDescent="0.3">
      <c r="A2045" s="11" t="s">
        <v>8219</v>
      </c>
      <c r="B2045" s="11">
        <v>13</v>
      </c>
      <c r="C2045">
        <f t="shared" si="55"/>
        <v>32915.092899056915</v>
      </c>
    </row>
    <row r="2046" spans="1:3" x14ac:dyDescent="0.3">
      <c r="A2046" s="11" t="s">
        <v>8219</v>
      </c>
      <c r="B2046" s="11">
        <v>22</v>
      </c>
      <c r="C2046">
        <f t="shared" si="55"/>
        <v>29730.439809812062</v>
      </c>
    </row>
    <row r="2047" spans="1:3" x14ac:dyDescent="0.3">
      <c r="A2047" s="11" t="s">
        <v>8219</v>
      </c>
      <c r="B2047" s="11">
        <v>36</v>
      </c>
      <c r="C2047">
        <f t="shared" si="55"/>
        <v>25098.535004320071</v>
      </c>
    </row>
    <row r="2048" spans="1:3" x14ac:dyDescent="0.3">
      <c r="A2048" s="11" t="s">
        <v>8219</v>
      </c>
      <c r="B2048" s="11">
        <v>40</v>
      </c>
      <c r="C2048">
        <f t="shared" si="55"/>
        <v>23847.133631322358</v>
      </c>
    </row>
    <row r="2049" spans="1:3" x14ac:dyDescent="0.3">
      <c r="A2049" s="11" t="s">
        <v>8219</v>
      </c>
      <c r="B2049" s="11">
        <v>9</v>
      </c>
      <c r="C2049">
        <f t="shared" si="55"/>
        <v>34382.494272054624</v>
      </c>
    </row>
    <row r="2050" spans="1:3" x14ac:dyDescent="0.3">
      <c r="A2050" s="11" t="s">
        <v>8219</v>
      </c>
      <c r="B2050" s="11">
        <v>19</v>
      </c>
      <c r="C2050">
        <f t="shared" si="55"/>
        <v>30773.990839560345</v>
      </c>
    </row>
    <row r="2051" spans="1:3" x14ac:dyDescent="0.3">
      <c r="A2051" s="11" t="s">
        <v>8219</v>
      </c>
      <c r="B2051" s="11">
        <v>14</v>
      </c>
      <c r="C2051">
        <f t="shared" ref="C2051:C2114" si="56">(B2051-$J$4)^2</f>
        <v>32553.242555807486</v>
      </c>
    </row>
    <row r="2052" spans="1:3" x14ac:dyDescent="0.3">
      <c r="A2052" s="11" t="s">
        <v>8219</v>
      </c>
      <c r="B2052" s="11">
        <v>38</v>
      </c>
      <c r="C2052">
        <f t="shared" si="56"/>
        <v>24468.834317821216</v>
      </c>
    </row>
    <row r="2053" spans="1:3" x14ac:dyDescent="0.3">
      <c r="A2053" s="11" t="s">
        <v>8219</v>
      </c>
      <c r="B2053" s="11">
        <v>58</v>
      </c>
      <c r="C2053">
        <f t="shared" si="56"/>
        <v>18611.827452832658</v>
      </c>
    </row>
    <row r="2054" spans="1:3" x14ac:dyDescent="0.3">
      <c r="A2054" s="11" t="s">
        <v>8219</v>
      </c>
      <c r="B2054" s="11">
        <v>28</v>
      </c>
      <c r="C2054">
        <f t="shared" si="56"/>
        <v>27697.337750315495</v>
      </c>
    </row>
    <row r="2055" spans="1:3" x14ac:dyDescent="0.3">
      <c r="A2055" s="11" t="s">
        <v>8219</v>
      </c>
      <c r="B2055" s="11">
        <v>17</v>
      </c>
      <c r="C2055">
        <f t="shared" si="56"/>
        <v>31479.691526059203</v>
      </c>
    </row>
    <row r="2056" spans="1:3" x14ac:dyDescent="0.3">
      <c r="A2056" s="11" t="s">
        <v>8219</v>
      </c>
      <c r="B2056" s="11">
        <v>12</v>
      </c>
      <c r="C2056">
        <f t="shared" si="56"/>
        <v>33278.943242306341</v>
      </c>
    </row>
    <row r="2057" spans="1:3" x14ac:dyDescent="0.3">
      <c r="A2057" s="11" t="s">
        <v>8219</v>
      </c>
      <c r="B2057" s="11">
        <v>40</v>
      </c>
      <c r="C2057">
        <f t="shared" si="56"/>
        <v>23847.133631322358</v>
      </c>
    </row>
    <row r="2058" spans="1:3" x14ac:dyDescent="0.3">
      <c r="A2058" s="11" t="s">
        <v>8219</v>
      </c>
      <c r="B2058" s="11">
        <v>57</v>
      </c>
      <c r="C2058">
        <f t="shared" si="56"/>
        <v>18885.677796082084</v>
      </c>
    </row>
    <row r="2059" spans="1:3" x14ac:dyDescent="0.3">
      <c r="A2059" s="11" t="s">
        <v>8219</v>
      </c>
      <c r="B2059" s="11">
        <v>114</v>
      </c>
      <c r="C2059">
        <f t="shared" si="56"/>
        <v>6468.208230864695</v>
      </c>
    </row>
    <row r="2060" spans="1:3" x14ac:dyDescent="0.3">
      <c r="A2060" s="11" t="s">
        <v>8219</v>
      </c>
      <c r="B2060" s="11">
        <v>31</v>
      </c>
      <c r="C2060">
        <f t="shared" si="56"/>
        <v>26707.786720567212</v>
      </c>
    </row>
    <row r="2061" spans="1:3" x14ac:dyDescent="0.3">
      <c r="A2061" s="11" t="s">
        <v>8219</v>
      </c>
      <c r="B2061" s="11">
        <v>3</v>
      </c>
      <c r="C2061">
        <f t="shared" si="56"/>
        <v>36643.596331551191</v>
      </c>
    </row>
    <row r="2062" spans="1:3" x14ac:dyDescent="0.3">
      <c r="A2062" s="11" t="s">
        <v>8219</v>
      </c>
      <c r="B2062" s="11">
        <v>16</v>
      </c>
      <c r="C2062">
        <f t="shared" si="56"/>
        <v>31835.541869308629</v>
      </c>
    </row>
    <row r="2063" spans="1:3" x14ac:dyDescent="0.3">
      <c r="A2063" s="11" t="s">
        <v>8219</v>
      </c>
      <c r="B2063" s="11">
        <v>199</v>
      </c>
      <c r="C2063">
        <f t="shared" si="56"/>
        <v>20.929054663322361</v>
      </c>
    </row>
    <row r="2064" spans="1:3" x14ac:dyDescent="0.3">
      <c r="A2064" s="11" t="s">
        <v>8219</v>
      </c>
      <c r="B2064" s="11">
        <v>31</v>
      </c>
      <c r="C2064">
        <f t="shared" si="56"/>
        <v>26707.786720567212</v>
      </c>
    </row>
    <row r="2065" spans="1:3" x14ac:dyDescent="0.3">
      <c r="A2065" s="11" t="s">
        <v>8219</v>
      </c>
      <c r="B2065" s="11">
        <v>30</v>
      </c>
      <c r="C2065">
        <f t="shared" si="56"/>
        <v>27035.637063816637</v>
      </c>
    </row>
    <row r="2066" spans="1:3" x14ac:dyDescent="0.3">
      <c r="A2066" s="11" t="s">
        <v>8219</v>
      </c>
      <c r="B2066" s="11">
        <v>34</v>
      </c>
      <c r="C2066">
        <f t="shared" si="56"/>
        <v>25736.235690818929</v>
      </c>
    </row>
    <row r="2067" spans="1:3" x14ac:dyDescent="0.3">
      <c r="A2067" s="11" t="s">
        <v>8219</v>
      </c>
      <c r="B2067" s="11">
        <v>18</v>
      </c>
      <c r="C2067">
        <f t="shared" si="56"/>
        <v>31125.841182809774</v>
      </c>
    </row>
    <row r="2068" spans="1:3" x14ac:dyDescent="0.3">
      <c r="A2068" s="11" t="s">
        <v>8219</v>
      </c>
      <c r="B2068" s="11">
        <v>67</v>
      </c>
      <c r="C2068">
        <f t="shared" si="56"/>
        <v>16237.174363587807</v>
      </c>
    </row>
    <row r="2069" spans="1:3" x14ac:dyDescent="0.3">
      <c r="A2069" s="11" t="s">
        <v>8219</v>
      </c>
      <c r="B2069" s="11">
        <v>66</v>
      </c>
      <c r="C2069">
        <f t="shared" si="56"/>
        <v>16493.024706837234</v>
      </c>
    </row>
    <row r="2070" spans="1:3" x14ac:dyDescent="0.3">
      <c r="A2070" s="11" t="s">
        <v>8219</v>
      </c>
      <c r="B2070" s="11">
        <v>23</v>
      </c>
      <c r="C2070">
        <f t="shared" si="56"/>
        <v>29386.589466562633</v>
      </c>
    </row>
    <row r="2071" spans="1:3" x14ac:dyDescent="0.3">
      <c r="A2071" s="11" t="s">
        <v>8219</v>
      </c>
      <c r="B2071" s="11">
        <v>126</v>
      </c>
      <c r="C2071">
        <f t="shared" si="56"/>
        <v>4682.0041118715599</v>
      </c>
    </row>
    <row r="2072" spans="1:3" x14ac:dyDescent="0.3">
      <c r="A2072" s="11" t="s">
        <v>8219</v>
      </c>
      <c r="B2072" s="11">
        <v>6</v>
      </c>
      <c r="C2072">
        <f t="shared" si="56"/>
        <v>35504.045301802907</v>
      </c>
    </row>
    <row r="2073" spans="1:3" x14ac:dyDescent="0.3">
      <c r="A2073" s="11" t="s">
        <v>8219</v>
      </c>
      <c r="B2073" s="11">
        <v>25</v>
      </c>
      <c r="C2073">
        <f t="shared" si="56"/>
        <v>28704.888780063779</v>
      </c>
    </row>
    <row r="2074" spans="1:3" x14ac:dyDescent="0.3">
      <c r="A2074" s="11" t="s">
        <v>8219</v>
      </c>
      <c r="B2074" s="11">
        <v>39</v>
      </c>
      <c r="C2074">
        <f t="shared" si="56"/>
        <v>24156.983974571787</v>
      </c>
    </row>
    <row r="2075" spans="1:3" x14ac:dyDescent="0.3">
      <c r="A2075" s="11" t="s">
        <v>8219</v>
      </c>
      <c r="B2075" s="11">
        <v>62</v>
      </c>
      <c r="C2075">
        <f t="shared" si="56"/>
        <v>17536.426079834946</v>
      </c>
    </row>
    <row r="2076" spans="1:3" x14ac:dyDescent="0.3">
      <c r="A2076" s="11" t="s">
        <v>8219</v>
      </c>
      <c r="B2076" s="11">
        <v>31</v>
      </c>
      <c r="C2076">
        <f t="shared" si="56"/>
        <v>26707.786720567212</v>
      </c>
    </row>
    <row r="2077" spans="1:3" x14ac:dyDescent="0.3">
      <c r="A2077" s="11" t="s">
        <v>8219</v>
      </c>
      <c r="B2077" s="11">
        <v>274</v>
      </c>
      <c r="C2077">
        <f t="shared" si="56"/>
        <v>6332.1533109562297</v>
      </c>
    </row>
    <row r="2078" spans="1:3" x14ac:dyDescent="0.3">
      <c r="A2078" s="11" t="s">
        <v>8219</v>
      </c>
      <c r="B2078" s="11">
        <v>17</v>
      </c>
      <c r="C2078">
        <f t="shared" si="56"/>
        <v>31479.691526059203</v>
      </c>
    </row>
    <row r="2079" spans="1:3" x14ac:dyDescent="0.3">
      <c r="A2079" s="11" t="s">
        <v>8219</v>
      </c>
      <c r="B2079" s="11">
        <v>14</v>
      </c>
      <c r="C2079">
        <f t="shared" si="56"/>
        <v>32553.242555807486</v>
      </c>
    </row>
    <row r="2080" spans="1:3" x14ac:dyDescent="0.3">
      <c r="A2080" s="11" t="s">
        <v>8219</v>
      </c>
      <c r="B2080" s="11">
        <v>60</v>
      </c>
      <c r="C2080">
        <f t="shared" si="56"/>
        <v>18070.1267663338</v>
      </c>
    </row>
    <row r="2081" spans="1:3" x14ac:dyDescent="0.3">
      <c r="A2081" s="11" t="s">
        <v>8219</v>
      </c>
      <c r="B2081" s="11">
        <v>33</v>
      </c>
      <c r="C2081">
        <f t="shared" si="56"/>
        <v>26058.086034068354</v>
      </c>
    </row>
    <row r="2082" spans="1:3" x14ac:dyDescent="0.3">
      <c r="A2082" s="11" t="s">
        <v>8219</v>
      </c>
      <c r="B2082" s="11">
        <v>78</v>
      </c>
      <c r="C2082">
        <f t="shared" si="56"/>
        <v>13554.820587844099</v>
      </c>
    </row>
    <row r="2083" spans="1:3" x14ac:dyDescent="0.3">
      <c r="A2083" s="11" t="s">
        <v>8219</v>
      </c>
      <c r="B2083" s="11">
        <v>30</v>
      </c>
      <c r="C2083">
        <f t="shared" si="56"/>
        <v>27035.637063816637</v>
      </c>
    </row>
    <row r="2084" spans="1:3" x14ac:dyDescent="0.3">
      <c r="A2084" s="11" t="s">
        <v>8219</v>
      </c>
      <c r="B2084" s="11">
        <v>136</v>
      </c>
      <c r="C2084">
        <f t="shared" si="56"/>
        <v>3413.5006793772804</v>
      </c>
    </row>
    <row r="2085" spans="1:3" x14ac:dyDescent="0.3">
      <c r="A2085" s="11" t="s">
        <v>8219</v>
      </c>
      <c r="B2085" s="11">
        <v>40</v>
      </c>
      <c r="C2085">
        <f t="shared" si="56"/>
        <v>23847.133631322358</v>
      </c>
    </row>
    <row r="2086" spans="1:3" x14ac:dyDescent="0.3">
      <c r="A2086" s="11" t="s">
        <v>8219</v>
      </c>
      <c r="B2086" s="11">
        <v>18</v>
      </c>
      <c r="C2086">
        <f t="shared" si="56"/>
        <v>31125.841182809774</v>
      </c>
    </row>
    <row r="2087" spans="1:3" x14ac:dyDescent="0.3">
      <c r="A2087" s="11" t="s">
        <v>8219</v>
      </c>
      <c r="B2087" s="11">
        <v>39</v>
      </c>
      <c r="C2087">
        <f t="shared" si="56"/>
        <v>24156.983974571787</v>
      </c>
    </row>
    <row r="2088" spans="1:3" x14ac:dyDescent="0.3">
      <c r="A2088" s="11" t="s">
        <v>8219</v>
      </c>
      <c r="B2088" s="11">
        <v>21</v>
      </c>
      <c r="C2088">
        <f t="shared" si="56"/>
        <v>30076.290153061491</v>
      </c>
    </row>
    <row r="2089" spans="1:3" x14ac:dyDescent="0.3">
      <c r="A2089" s="11" t="s">
        <v>8219</v>
      </c>
      <c r="B2089" s="11">
        <v>30</v>
      </c>
      <c r="C2089">
        <f t="shared" si="56"/>
        <v>27035.637063816637</v>
      </c>
    </row>
    <row r="2090" spans="1:3" x14ac:dyDescent="0.3">
      <c r="A2090" s="11" t="s">
        <v>8219</v>
      </c>
      <c r="B2090" s="11">
        <v>27</v>
      </c>
      <c r="C2090">
        <f t="shared" si="56"/>
        <v>28031.188093564924</v>
      </c>
    </row>
    <row r="2091" spans="1:3" x14ac:dyDescent="0.3">
      <c r="A2091" s="11" t="s">
        <v>8219</v>
      </c>
      <c r="B2091" s="11">
        <v>35</v>
      </c>
      <c r="C2091">
        <f t="shared" si="56"/>
        <v>25416.3853475695</v>
      </c>
    </row>
    <row r="2092" spans="1:3" x14ac:dyDescent="0.3">
      <c r="A2092" s="11" t="s">
        <v>8219</v>
      </c>
      <c r="B2092" s="11">
        <v>13</v>
      </c>
      <c r="C2092">
        <f t="shared" si="56"/>
        <v>32915.092899056915</v>
      </c>
    </row>
    <row r="2093" spans="1:3" x14ac:dyDescent="0.3">
      <c r="A2093" s="11" t="s">
        <v>8219</v>
      </c>
      <c r="B2093" s="11">
        <v>23</v>
      </c>
      <c r="C2093">
        <f t="shared" si="56"/>
        <v>29386.589466562633</v>
      </c>
    </row>
    <row r="2094" spans="1:3" x14ac:dyDescent="0.3">
      <c r="A2094" s="11" t="s">
        <v>8219</v>
      </c>
      <c r="B2094" s="11">
        <v>39</v>
      </c>
      <c r="C2094">
        <f t="shared" si="56"/>
        <v>24156.983974571787</v>
      </c>
    </row>
    <row r="2095" spans="1:3" x14ac:dyDescent="0.3">
      <c r="A2095" s="11" t="s">
        <v>8219</v>
      </c>
      <c r="B2095" s="11">
        <v>35</v>
      </c>
      <c r="C2095">
        <f t="shared" si="56"/>
        <v>25416.3853475695</v>
      </c>
    </row>
    <row r="2096" spans="1:3" x14ac:dyDescent="0.3">
      <c r="A2096" s="11" t="s">
        <v>8219</v>
      </c>
      <c r="B2096" s="11">
        <v>27</v>
      </c>
      <c r="C2096">
        <f t="shared" si="56"/>
        <v>28031.188093564924</v>
      </c>
    </row>
    <row r="2097" spans="1:3" x14ac:dyDescent="0.3">
      <c r="A2097" s="11" t="s">
        <v>8219</v>
      </c>
      <c r="B2097" s="11">
        <v>21</v>
      </c>
      <c r="C2097">
        <f t="shared" si="56"/>
        <v>30076.290153061491</v>
      </c>
    </row>
    <row r="2098" spans="1:3" x14ac:dyDescent="0.3">
      <c r="A2098" s="11" t="s">
        <v>8219</v>
      </c>
      <c r="B2098" s="11">
        <v>104</v>
      </c>
      <c r="C2098">
        <f t="shared" si="56"/>
        <v>8176.711663358974</v>
      </c>
    </row>
    <row r="2099" spans="1:3" x14ac:dyDescent="0.3">
      <c r="A2099" s="11" t="s">
        <v>8219</v>
      </c>
      <c r="B2099" s="11">
        <v>19</v>
      </c>
      <c r="C2099">
        <f t="shared" si="56"/>
        <v>30773.990839560345</v>
      </c>
    </row>
    <row r="2100" spans="1:3" x14ac:dyDescent="0.3">
      <c r="A2100" s="11" t="s">
        <v>8219</v>
      </c>
      <c r="B2100" s="11">
        <v>97</v>
      </c>
      <c r="C2100">
        <f t="shared" si="56"/>
        <v>9491.6640661049696</v>
      </c>
    </row>
    <row r="2101" spans="1:3" x14ac:dyDescent="0.3">
      <c r="A2101" s="11" t="s">
        <v>8219</v>
      </c>
      <c r="B2101" s="11">
        <v>27</v>
      </c>
      <c r="C2101">
        <f t="shared" si="56"/>
        <v>28031.188093564924</v>
      </c>
    </row>
    <row r="2102" spans="1:3" x14ac:dyDescent="0.3">
      <c r="A2102" s="11" t="s">
        <v>8219</v>
      </c>
      <c r="B2102" s="11">
        <v>24</v>
      </c>
      <c r="C2102">
        <f t="shared" si="56"/>
        <v>29044.739123313208</v>
      </c>
    </row>
    <row r="2103" spans="1:3" x14ac:dyDescent="0.3">
      <c r="A2103" s="11" t="s">
        <v>8219</v>
      </c>
      <c r="B2103" s="11">
        <v>13</v>
      </c>
      <c r="C2103">
        <f t="shared" si="56"/>
        <v>32915.092899056915</v>
      </c>
    </row>
    <row r="2104" spans="1:3" x14ac:dyDescent="0.3">
      <c r="A2104" s="11" t="s">
        <v>8219</v>
      </c>
      <c r="B2104" s="11">
        <v>46</v>
      </c>
      <c r="C2104">
        <f t="shared" si="56"/>
        <v>22030.031571825792</v>
      </c>
    </row>
    <row r="2105" spans="1:3" x14ac:dyDescent="0.3">
      <c r="A2105" s="11" t="s">
        <v>8219</v>
      </c>
      <c r="B2105" s="11">
        <v>4</v>
      </c>
      <c r="C2105">
        <f t="shared" si="56"/>
        <v>36261.745988301765</v>
      </c>
    </row>
    <row r="2106" spans="1:3" x14ac:dyDescent="0.3">
      <c r="A2106" s="11" t="s">
        <v>8219</v>
      </c>
      <c r="B2106" s="11">
        <v>40</v>
      </c>
      <c r="C2106">
        <f t="shared" si="56"/>
        <v>23847.133631322358</v>
      </c>
    </row>
    <row r="2107" spans="1:3" x14ac:dyDescent="0.3">
      <c r="A2107" s="11" t="s">
        <v>8219</v>
      </c>
      <c r="B2107" s="11">
        <v>44</v>
      </c>
      <c r="C2107">
        <f t="shared" si="56"/>
        <v>22627.73225832465</v>
      </c>
    </row>
    <row r="2108" spans="1:3" x14ac:dyDescent="0.3">
      <c r="A2108" s="11" t="s">
        <v>8219</v>
      </c>
      <c r="B2108" s="11">
        <v>35</v>
      </c>
      <c r="C2108">
        <f t="shared" si="56"/>
        <v>25416.3853475695</v>
      </c>
    </row>
    <row r="2109" spans="1:3" x14ac:dyDescent="0.3">
      <c r="A2109" s="11" t="s">
        <v>8219</v>
      </c>
      <c r="B2109" s="11">
        <v>63</v>
      </c>
      <c r="C2109">
        <f t="shared" si="56"/>
        <v>17272.575736585517</v>
      </c>
    </row>
    <row r="2110" spans="1:3" x14ac:dyDescent="0.3">
      <c r="A2110" s="11" t="s">
        <v>8219</v>
      </c>
      <c r="B2110" s="11">
        <v>89</v>
      </c>
      <c r="C2110">
        <f t="shared" si="56"/>
        <v>11114.466812100392</v>
      </c>
    </row>
    <row r="2111" spans="1:3" x14ac:dyDescent="0.3">
      <c r="A2111" s="11" t="s">
        <v>8219</v>
      </c>
      <c r="B2111" s="11">
        <v>15</v>
      </c>
      <c r="C2111">
        <f t="shared" si="56"/>
        <v>32193.392212558058</v>
      </c>
    </row>
    <row r="2112" spans="1:3" x14ac:dyDescent="0.3">
      <c r="A2112" s="11" t="s">
        <v>8219</v>
      </c>
      <c r="B2112" s="11">
        <v>46</v>
      </c>
      <c r="C2112">
        <f t="shared" si="56"/>
        <v>22030.031571825792</v>
      </c>
    </row>
    <row r="2113" spans="1:3" x14ac:dyDescent="0.3">
      <c r="A2113" s="11" t="s">
        <v>8219</v>
      </c>
      <c r="B2113" s="11">
        <v>33</v>
      </c>
      <c r="C2113">
        <f t="shared" si="56"/>
        <v>26058.086034068354</v>
      </c>
    </row>
    <row r="2114" spans="1:3" x14ac:dyDescent="0.3">
      <c r="A2114" s="11" t="s">
        <v>8219</v>
      </c>
      <c r="B2114" s="11">
        <v>52</v>
      </c>
      <c r="C2114">
        <f t="shared" si="56"/>
        <v>20284.929512329225</v>
      </c>
    </row>
    <row r="2115" spans="1:3" x14ac:dyDescent="0.3">
      <c r="A2115" s="11" t="s">
        <v>8219</v>
      </c>
      <c r="B2115" s="11">
        <v>7</v>
      </c>
      <c r="C2115">
        <f t="shared" ref="C2115:C2178" si="57">(B2115-$J$4)^2</f>
        <v>35128.194958553482</v>
      </c>
    </row>
    <row r="2116" spans="1:3" x14ac:dyDescent="0.3">
      <c r="A2116" s="11" t="s">
        <v>8219</v>
      </c>
      <c r="B2116" s="11">
        <v>28</v>
      </c>
      <c r="C2116">
        <f t="shared" si="57"/>
        <v>27697.337750315495</v>
      </c>
    </row>
    <row r="2117" spans="1:3" x14ac:dyDescent="0.3">
      <c r="A2117" s="11" t="s">
        <v>8219</v>
      </c>
      <c r="B2117" s="11">
        <v>11</v>
      </c>
      <c r="C2117">
        <f t="shared" si="57"/>
        <v>33644.793585555766</v>
      </c>
    </row>
    <row r="2118" spans="1:3" x14ac:dyDescent="0.3">
      <c r="A2118" s="11" t="s">
        <v>8219</v>
      </c>
      <c r="B2118" s="11">
        <v>15</v>
      </c>
      <c r="C2118">
        <f t="shared" si="57"/>
        <v>32193.392212558058</v>
      </c>
    </row>
    <row r="2119" spans="1:3" x14ac:dyDescent="0.3">
      <c r="A2119" s="11" t="s">
        <v>8219</v>
      </c>
      <c r="B2119" s="11">
        <v>30</v>
      </c>
      <c r="C2119">
        <f t="shared" si="57"/>
        <v>27035.637063816637</v>
      </c>
    </row>
    <row r="2120" spans="1:3" x14ac:dyDescent="0.3">
      <c r="A2120" s="11" t="s">
        <v>8219</v>
      </c>
      <c r="B2120" s="11">
        <v>27</v>
      </c>
      <c r="C2120">
        <f t="shared" si="57"/>
        <v>28031.188093564924</v>
      </c>
    </row>
    <row r="2121" spans="1:3" x14ac:dyDescent="0.3">
      <c r="A2121" s="11" t="s">
        <v>8219</v>
      </c>
      <c r="B2121" s="11">
        <v>28</v>
      </c>
      <c r="C2121">
        <f t="shared" si="57"/>
        <v>27697.337750315495</v>
      </c>
    </row>
    <row r="2122" spans="1:3" x14ac:dyDescent="0.3">
      <c r="A2122" s="11" t="s">
        <v>8219</v>
      </c>
      <c r="B2122" s="11">
        <v>17</v>
      </c>
      <c r="C2122">
        <f t="shared" si="57"/>
        <v>31479.691526059203</v>
      </c>
    </row>
    <row r="2123" spans="1:3" x14ac:dyDescent="0.3">
      <c r="A2123" s="11" t="s">
        <v>8219</v>
      </c>
      <c r="B2123" s="11">
        <v>50</v>
      </c>
      <c r="C2123">
        <f t="shared" si="57"/>
        <v>20858.630198828079</v>
      </c>
    </row>
    <row r="2124" spans="1:3" x14ac:dyDescent="0.3">
      <c r="A2124" s="11" t="s">
        <v>8219</v>
      </c>
      <c r="B2124" s="11">
        <v>26</v>
      </c>
      <c r="C2124">
        <f t="shared" si="57"/>
        <v>28367.03843681435</v>
      </c>
    </row>
    <row r="2125" spans="1:3" x14ac:dyDescent="0.3">
      <c r="A2125" s="11" t="s">
        <v>8219</v>
      </c>
      <c r="B2125" s="11">
        <v>88</v>
      </c>
      <c r="C2125">
        <f t="shared" si="57"/>
        <v>11326.31715534982</v>
      </c>
    </row>
    <row r="2126" spans="1:3" x14ac:dyDescent="0.3">
      <c r="A2126" s="11" t="s">
        <v>8219</v>
      </c>
      <c r="B2126" s="11">
        <v>91</v>
      </c>
      <c r="C2126">
        <f t="shared" si="57"/>
        <v>10696.766125601536</v>
      </c>
    </row>
    <row r="2127" spans="1:3" x14ac:dyDescent="0.3">
      <c r="A2127" s="11" t="s">
        <v>8219</v>
      </c>
      <c r="B2127" s="11">
        <v>3</v>
      </c>
      <c r="C2127">
        <f t="shared" si="57"/>
        <v>36643.596331551191</v>
      </c>
    </row>
    <row r="2128" spans="1:3" x14ac:dyDescent="0.3">
      <c r="A2128" s="11" t="s">
        <v>8219</v>
      </c>
      <c r="B2128" s="11">
        <v>28</v>
      </c>
      <c r="C2128">
        <f t="shared" si="57"/>
        <v>27697.337750315495</v>
      </c>
    </row>
    <row r="2129" spans="1:3" x14ac:dyDescent="0.3">
      <c r="A2129" s="11" t="s">
        <v>8219</v>
      </c>
      <c r="B2129" s="11">
        <v>77</v>
      </c>
      <c r="C2129">
        <f t="shared" si="57"/>
        <v>13788.670931093528</v>
      </c>
    </row>
    <row r="2130" spans="1:3" x14ac:dyDescent="0.3">
      <c r="A2130" s="11" t="s">
        <v>8219</v>
      </c>
      <c r="B2130" s="11">
        <v>27</v>
      </c>
      <c r="C2130">
        <f t="shared" si="57"/>
        <v>28031.188093564924</v>
      </c>
    </row>
    <row r="2131" spans="1:3" x14ac:dyDescent="0.3">
      <c r="A2131" s="11" t="s">
        <v>8219</v>
      </c>
      <c r="B2131" s="11">
        <v>107</v>
      </c>
      <c r="C2131">
        <f t="shared" si="57"/>
        <v>7643.1606336106897</v>
      </c>
    </row>
    <row r="2132" spans="1:3" x14ac:dyDescent="0.3">
      <c r="A2132" s="11" t="s">
        <v>8219</v>
      </c>
      <c r="B2132" s="11">
        <v>96</v>
      </c>
      <c r="C2132">
        <f t="shared" si="57"/>
        <v>9687.5144093543968</v>
      </c>
    </row>
    <row r="2133" spans="1:3" x14ac:dyDescent="0.3">
      <c r="A2133" s="11" t="s">
        <v>8219</v>
      </c>
      <c r="B2133" s="11">
        <v>56</v>
      </c>
      <c r="C2133">
        <f t="shared" si="57"/>
        <v>19161.528139331513</v>
      </c>
    </row>
    <row r="2134" spans="1:3" x14ac:dyDescent="0.3">
      <c r="A2134" s="11" t="s">
        <v>8219</v>
      </c>
      <c r="B2134" s="11">
        <v>58</v>
      </c>
      <c r="C2134">
        <f t="shared" si="57"/>
        <v>18611.827452832658</v>
      </c>
    </row>
    <row r="2135" spans="1:3" x14ac:dyDescent="0.3">
      <c r="A2135" s="11" t="s">
        <v>8219</v>
      </c>
      <c r="B2135" s="11">
        <v>15</v>
      </c>
      <c r="C2135">
        <f t="shared" si="57"/>
        <v>32193.392212558058</v>
      </c>
    </row>
    <row r="2136" spans="1:3" x14ac:dyDescent="0.3">
      <c r="A2136" s="11" t="s">
        <v>8219</v>
      </c>
      <c r="B2136" s="11">
        <v>20</v>
      </c>
      <c r="C2136">
        <f t="shared" si="57"/>
        <v>30424.140496310916</v>
      </c>
    </row>
    <row r="2137" spans="1:3" x14ac:dyDescent="0.3">
      <c r="A2137" s="11" t="s">
        <v>8219</v>
      </c>
      <c r="B2137" s="11">
        <v>38</v>
      </c>
      <c r="C2137">
        <f t="shared" si="57"/>
        <v>24468.834317821216</v>
      </c>
    </row>
    <row r="2138" spans="1:3" x14ac:dyDescent="0.3">
      <c r="A2138" s="11" t="s">
        <v>8219</v>
      </c>
      <c r="B2138" s="11">
        <v>33</v>
      </c>
      <c r="C2138">
        <f t="shared" si="57"/>
        <v>26058.086034068354</v>
      </c>
    </row>
    <row r="2139" spans="1:3" x14ac:dyDescent="0.3">
      <c r="A2139" s="11" t="s">
        <v>8219</v>
      </c>
      <c r="B2139" s="11">
        <v>57</v>
      </c>
      <c r="C2139">
        <f t="shared" si="57"/>
        <v>18885.677796082084</v>
      </c>
    </row>
    <row r="2140" spans="1:3" x14ac:dyDescent="0.3">
      <c r="A2140" s="11" t="s">
        <v>8219</v>
      </c>
      <c r="B2140" s="11">
        <v>25</v>
      </c>
      <c r="C2140">
        <f t="shared" si="57"/>
        <v>28704.888780063779</v>
      </c>
    </row>
    <row r="2141" spans="1:3" x14ac:dyDescent="0.3">
      <c r="A2141" s="11" t="s">
        <v>8219</v>
      </c>
      <c r="B2141" s="11">
        <v>14</v>
      </c>
      <c r="C2141">
        <f t="shared" si="57"/>
        <v>32553.242555807486</v>
      </c>
    </row>
    <row r="2142" spans="1:3" x14ac:dyDescent="0.3">
      <c r="A2142" s="11" t="s">
        <v>8219</v>
      </c>
      <c r="B2142" s="11">
        <v>94</v>
      </c>
      <c r="C2142">
        <f t="shared" si="57"/>
        <v>10085.215095853253</v>
      </c>
    </row>
    <row r="2143" spans="1:3" x14ac:dyDescent="0.3">
      <c r="A2143" s="11" t="s">
        <v>8219</v>
      </c>
      <c r="B2143" s="11">
        <v>59</v>
      </c>
      <c r="C2143">
        <f t="shared" si="57"/>
        <v>18339.977109583229</v>
      </c>
    </row>
    <row r="2144" spans="1:3" x14ac:dyDescent="0.3">
      <c r="A2144" s="11" t="s">
        <v>8219</v>
      </c>
      <c r="B2144" s="11">
        <v>36</v>
      </c>
      <c r="C2144">
        <f t="shared" si="57"/>
        <v>25098.535004320071</v>
      </c>
    </row>
    <row r="2145" spans="1:3" x14ac:dyDescent="0.3">
      <c r="A2145" s="11" t="s">
        <v>8219</v>
      </c>
      <c r="B2145" s="11">
        <v>115</v>
      </c>
      <c r="C2145">
        <f t="shared" si="57"/>
        <v>6308.3578876152669</v>
      </c>
    </row>
    <row r="2146" spans="1:3" x14ac:dyDescent="0.3">
      <c r="A2146" s="11" t="s">
        <v>8219</v>
      </c>
      <c r="B2146" s="11">
        <v>30</v>
      </c>
      <c r="C2146">
        <f t="shared" si="57"/>
        <v>27035.637063816637</v>
      </c>
    </row>
    <row r="2147" spans="1:3" x14ac:dyDescent="0.3">
      <c r="A2147" s="11" t="s">
        <v>8219</v>
      </c>
      <c r="B2147" s="11">
        <v>52</v>
      </c>
      <c r="C2147">
        <f t="shared" si="57"/>
        <v>20284.929512329225</v>
      </c>
    </row>
    <row r="2148" spans="1:3" x14ac:dyDescent="0.3">
      <c r="A2148" s="11" t="s">
        <v>8219</v>
      </c>
      <c r="B2148" s="11">
        <v>27</v>
      </c>
      <c r="C2148">
        <f t="shared" si="57"/>
        <v>28031.188093564924</v>
      </c>
    </row>
    <row r="2149" spans="1:3" x14ac:dyDescent="0.3">
      <c r="A2149" s="11" t="s">
        <v>8219</v>
      </c>
      <c r="B2149" s="11">
        <v>24</v>
      </c>
      <c r="C2149">
        <f t="shared" si="57"/>
        <v>29044.739123313208</v>
      </c>
    </row>
    <row r="2150" spans="1:3" x14ac:dyDescent="0.3">
      <c r="A2150" s="11" t="s">
        <v>8219</v>
      </c>
      <c r="B2150" s="11">
        <v>10</v>
      </c>
      <c r="C2150">
        <f t="shared" si="57"/>
        <v>34012.643928805199</v>
      </c>
    </row>
    <row r="2151" spans="1:3" x14ac:dyDescent="0.3">
      <c r="A2151" s="11" t="s">
        <v>8219</v>
      </c>
      <c r="B2151" s="11">
        <v>30</v>
      </c>
      <c r="C2151">
        <f t="shared" si="57"/>
        <v>27035.637063816637</v>
      </c>
    </row>
    <row r="2152" spans="1:3" x14ac:dyDescent="0.3">
      <c r="A2152" s="11" t="s">
        <v>8219</v>
      </c>
      <c r="B2152" s="11">
        <v>71</v>
      </c>
      <c r="C2152">
        <f t="shared" si="57"/>
        <v>15233.772990590094</v>
      </c>
    </row>
    <row r="2153" spans="1:3" x14ac:dyDescent="0.3">
      <c r="A2153" s="11" t="s">
        <v>8219</v>
      </c>
      <c r="B2153" s="11">
        <v>10</v>
      </c>
      <c r="C2153">
        <f t="shared" si="57"/>
        <v>34012.643928805199</v>
      </c>
    </row>
    <row r="2154" spans="1:3" x14ac:dyDescent="0.3">
      <c r="A2154" s="11" t="s">
        <v>8219</v>
      </c>
      <c r="B2154" s="11">
        <v>24</v>
      </c>
      <c r="C2154">
        <f t="shared" si="57"/>
        <v>29044.739123313208</v>
      </c>
    </row>
    <row r="2155" spans="1:3" x14ac:dyDescent="0.3">
      <c r="A2155" s="11" t="s">
        <v>8219</v>
      </c>
      <c r="B2155" s="11">
        <v>38</v>
      </c>
      <c r="C2155">
        <f t="shared" si="57"/>
        <v>24468.834317821216</v>
      </c>
    </row>
    <row r="2156" spans="1:3" x14ac:dyDescent="0.3">
      <c r="A2156" s="11" t="s">
        <v>8219</v>
      </c>
      <c r="B2156" s="11">
        <v>26</v>
      </c>
      <c r="C2156">
        <f t="shared" si="57"/>
        <v>28367.03843681435</v>
      </c>
    </row>
    <row r="2157" spans="1:3" x14ac:dyDescent="0.3">
      <c r="A2157" s="11" t="s">
        <v>8219</v>
      </c>
      <c r="B2157" s="11">
        <v>19</v>
      </c>
      <c r="C2157">
        <f t="shared" si="57"/>
        <v>30773.990839560345</v>
      </c>
    </row>
    <row r="2158" spans="1:3" x14ac:dyDescent="0.3">
      <c r="A2158" s="11" t="s">
        <v>8219</v>
      </c>
      <c r="B2158" s="11">
        <v>11</v>
      </c>
      <c r="C2158">
        <f t="shared" si="57"/>
        <v>33644.793585555766</v>
      </c>
    </row>
    <row r="2159" spans="1:3" x14ac:dyDescent="0.3">
      <c r="A2159" s="11" t="s">
        <v>8219</v>
      </c>
      <c r="B2159" s="11">
        <v>27</v>
      </c>
      <c r="C2159">
        <f t="shared" si="57"/>
        <v>28031.188093564924</v>
      </c>
    </row>
    <row r="2160" spans="1:3" x14ac:dyDescent="0.3">
      <c r="A2160" s="11" t="s">
        <v>8219</v>
      </c>
      <c r="B2160" s="11">
        <v>34</v>
      </c>
      <c r="C2160">
        <f t="shared" si="57"/>
        <v>25736.235690818929</v>
      </c>
    </row>
    <row r="2161" spans="1:3" x14ac:dyDescent="0.3">
      <c r="A2161" s="11" t="s">
        <v>8219</v>
      </c>
      <c r="B2161" s="11">
        <v>20</v>
      </c>
      <c r="C2161">
        <f t="shared" si="57"/>
        <v>30424.140496310916</v>
      </c>
    </row>
    <row r="2162" spans="1:3" x14ac:dyDescent="0.3">
      <c r="A2162" s="11" t="s">
        <v>8219</v>
      </c>
      <c r="B2162" s="11">
        <v>37</v>
      </c>
      <c r="C2162">
        <f t="shared" si="57"/>
        <v>24782.684661070645</v>
      </c>
    </row>
    <row r="2163" spans="1:3" x14ac:dyDescent="0.3">
      <c r="A2163" s="11" t="s">
        <v>8219</v>
      </c>
      <c r="B2163" s="11">
        <v>20</v>
      </c>
      <c r="C2163">
        <f t="shared" si="57"/>
        <v>30424.140496310916</v>
      </c>
    </row>
    <row r="2164" spans="1:3" x14ac:dyDescent="0.3">
      <c r="A2164" s="11" t="s">
        <v>8219</v>
      </c>
      <c r="B2164" s="11">
        <v>10</v>
      </c>
      <c r="C2164">
        <f t="shared" si="57"/>
        <v>34012.643928805199</v>
      </c>
    </row>
    <row r="2165" spans="1:3" x14ac:dyDescent="0.3">
      <c r="A2165" s="11" t="s">
        <v>8219</v>
      </c>
      <c r="B2165" s="11">
        <v>26</v>
      </c>
      <c r="C2165">
        <f t="shared" si="57"/>
        <v>28367.03843681435</v>
      </c>
    </row>
    <row r="2166" spans="1:3" x14ac:dyDescent="0.3">
      <c r="A2166" s="11" t="s">
        <v>8219</v>
      </c>
      <c r="B2166" s="11">
        <v>20</v>
      </c>
      <c r="C2166">
        <f t="shared" si="57"/>
        <v>30424.140496310916</v>
      </c>
    </row>
    <row r="2167" spans="1:3" x14ac:dyDescent="0.3">
      <c r="A2167" s="11" t="s">
        <v>8219</v>
      </c>
      <c r="B2167" s="11">
        <v>46</v>
      </c>
      <c r="C2167">
        <f t="shared" si="57"/>
        <v>22030.031571825792</v>
      </c>
    </row>
    <row r="2168" spans="1:3" x14ac:dyDescent="0.3">
      <c r="A2168" s="11" t="s">
        <v>8219</v>
      </c>
      <c r="B2168" s="11">
        <v>76</v>
      </c>
      <c r="C2168">
        <f t="shared" si="57"/>
        <v>14024.521274342955</v>
      </c>
    </row>
    <row r="2169" spans="1:3" x14ac:dyDescent="0.3">
      <c r="A2169" s="11" t="s">
        <v>8219</v>
      </c>
      <c r="B2169" s="11">
        <v>41</v>
      </c>
      <c r="C2169">
        <f t="shared" si="57"/>
        <v>23539.283288072933</v>
      </c>
    </row>
    <row r="2170" spans="1:3" x14ac:dyDescent="0.3">
      <c r="A2170" s="11" t="s">
        <v>8219</v>
      </c>
      <c r="B2170" s="11">
        <v>7</v>
      </c>
      <c r="C2170">
        <f t="shared" si="57"/>
        <v>35128.194958553482</v>
      </c>
    </row>
    <row r="2171" spans="1:3" x14ac:dyDescent="0.3">
      <c r="A2171" s="11" t="s">
        <v>8219</v>
      </c>
      <c r="B2171" s="11">
        <v>49</v>
      </c>
      <c r="C2171">
        <f t="shared" si="57"/>
        <v>21148.480542077508</v>
      </c>
    </row>
    <row r="2172" spans="1:3" x14ac:dyDescent="0.3">
      <c r="A2172" s="11" t="s">
        <v>8219</v>
      </c>
      <c r="B2172" s="11">
        <v>26</v>
      </c>
      <c r="C2172">
        <f t="shared" si="57"/>
        <v>28367.03843681435</v>
      </c>
    </row>
    <row r="2173" spans="1:3" x14ac:dyDescent="0.3">
      <c r="A2173" s="11" t="s">
        <v>8219</v>
      </c>
      <c r="B2173" s="11">
        <v>65</v>
      </c>
      <c r="C2173">
        <f t="shared" si="57"/>
        <v>16750.875050086663</v>
      </c>
    </row>
    <row r="2174" spans="1:3" x14ac:dyDescent="0.3">
      <c r="A2174" s="11" t="s">
        <v>8219</v>
      </c>
      <c r="B2174" s="11">
        <v>28</v>
      </c>
      <c r="C2174">
        <f t="shared" si="57"/>
        <v>27697.337750315495</v>
      </c>
    </row>
    <row r="2175" spans="1:3" x14ac:dyDescent="0.3">
      <c r="A2175" s="11" t="s">
        <v>8219</v>
      </c>
      <c r="B2175" s="11">
        <v>8</v>
      </c>
      <c r="C2175">
        <f t="shared" si="57"/>
        <v>34754.34461530405</v>
      </c>
    </row>
    <row r="2176" spans="1:3" x14ac:dyDescent="0.3">
      <c r="A2176" s="11" t="s">
        <v>8219</v>
      </c>
      <c r="B2176" s="11">
        <v>3</v>
      </c>
      <c r="C2176">
        <f t="shared" si="57"/>
        <v>36643.596331551191</v>
      </c>
    </row>
    <row r="2177" spans="1:3" x14ac:dyDescent="0.3">
      <c r="A2177" s="11" t="s">
        <v>8219</v>
      </c>
      <c r="B2177" s="11">
        <v>9</v>
      </c>
      <c r="C2177">
        <f t="shared" si="57"/>
        <v>34382.494272054624</v>
      </c>
    </row>
    <row r="2178" spans="1:3" x14ac:dyDescent="0.3">
      <c r="A2178" s="11" t="s">
        <v>8219</v>
      </c>
      <c r="B2178" s="11">
        <v>9</v>
      </c>
      <c r="C2178">
        <f t="shared" si="57"/>
        <v>34382.494272054624</v>
      </c>
    </row>
    <row r="2179" spans="1:3" x14ac:dyDescent="0.3">
      <c r="A2179" s="11" t="s">
        <v>8219</v>
      </c>
      <c r="B2179" s="11">
        <v>20</v>
      </c>
      <c r="C2179">
        <f t="shared" ref="C2179:C2186" si="58">(B2179-$J$4)^2</f>
        <v>30424.140496310916</v>
      </c>
    </row>
    <row r="2180" spans="1:3" x14ac:dyDescent="0.3">
      <c r="A2180" s="11" t="s">
        <v>8219</v>
      </c>
      <c r="B2180" s="11">
        <v>57</v>
      </c>
      <c r="C2180">
        <f t="shared" si="58"/>
        <v>18885.677796082084</v>
      </c>
    </row>
    <row r="2181" spans="1:3" x14ac:dyDescent="0.3">
      <c r="A2181" s="11" t="s">
        <v>8219</v>
      </c>
      <c r="B2181" s="11">
        <v>8</v>
      </c>
      <c r="C2181">
        <f t="shared" si="58"/>
        <v>34754.34461530405</v>
      </c>
    </row>
    <row r="2182" spans="1:3" x14ac:dyDescent="0.3">
      <c r="A2182" s="11" t="s">
        <v>8219</v>
      </c>
      <c r="B2182" s="11">
        <v>14</v>
      </c>
      <c r="C2182">
        <f t="shared" si="58"/>
        <v>32553.242555807486</v>
      </c>
    </row>
    <row r="2183" spans="1:3" x14ac:dyDescent="0.3">
      <c r="A2183" s="11" t="s">
        <v>8219</v>
      </c>
      <c r="B2183" s="11">
        <v>17</v>
      </c>
      <c r="C2183">
        <f t="shared" si="58"/>
        <v>31479.691526059203</v>
      </c>
    </row>
    <row r="2184" spans="1:3" x14ac:dyDescent="0.3">
      <c r="A2184" s="11" t="s">
        <v>8219</v>
      </c>
      <c r="B2184" s="11">
        <v>100</v>
      </c>
      <c r="C2184">
        <f t="shared" si="58"/>
        <v>8916.1130363566845</v>
      </c>
    </row>
    <row r="2185" spans="1:3" x14ac:dyDescent="0.3">
      <c r="A2185" s="11" t="s">
        <v>8219</v>
      </c>
      <c r="B2185" s="11">
        <v>32</v>
      </c>
      <c r="C2185">
        <f t="shared" si="58"/>
        <v>26381.936377317783</v>
      </c>
    </row>
    <row r="2186" spans="1:3" x14ac:dyDescent="0.3">
      <c r="A2186" s="11" t="s">
        <v>8219</v>
      </c>
      <c r="B2186" s="11">
        <v>3</v>
      </c>
      <c r="C2186">
        <f t="shared" si="58"/>
        <v>36643.596331551191</v>
      </c>
    </row>
  </sheetData>
  <sortState xmlns:xlrd2="http://schemas.microsoft.com/office/spreadsheetml/2017/richdata2" ref="A3:B2186">
    <sortCondition sortBy="cellColor" ref="A2:A2186" dxfId="529"/>
    <sortCondition descending="1" sortBy="cellColor" ref="A2:A2186" dxfId="528"/>
  </sortState>
  <mergeCells count="3">
    <mergeCell ref="I24:K24"/>
    <mergeCell ref="I25:K25"/>
    <mergeCell ref="I9:Q9"/>
  </mergeCells>
  <conditionalFormatting sqref="A1:A1048576">
    <cfRule type="containsText" dxfId="37" priority="6" stopIfTrue="1" operator="containsText" text="live">
      <formula>NOT(ISERROR(SEARCH("live",A1)))</formula>
    </cfRule>
    <cfRule type="containsText" dxfId="36" priority="7" operator="containsText" text="failed">
      <formula>NOT(ISERROR(SEARCH("failed",A1)))</formula>
    </cfRule>
    <cfRule type="containsText" dxfId="35" priority="8" operator="containsText" text="canceled">
      <formula>NOT(ISERROR(SEARCH("canceled",A1)))</formula>
    </cfRule>
    <cfRule type="containsText" dxfId="34" priority="9" operator="containsText" text="cancelled">
      <formula>NOT(ISERROR(SEARCH("cancelled",A1)))</formula>
    </cfRule>
    <cfRule type="containsText" dxfId="33" priority="10" operator="containsText" text="successful">
      <formula>NOT(ISERROR(SEARCH("successful",A1)))</formula>
    </cfRule>
  </conditionalFormatting>
  <conditionalFormatting sqref="E1:E1531">
    <cfRule type="containsText" dxfId="32" priority="1" stopIfTrue="1" operator="containsText" text="live">
      <formula>NOT(ISERROR(SEARCH("live",E1)))</formula>
    </cfRule>
    <cfRule type="containsText" dxfId="31" priority="2" operator="containsText" text="failed">
      <formula>NOT(ISERROR(SEARCH("failed",E1)))</formula>
    </cfRule>
    <cfRule type="containsText" dxfId="30" priority="3" operator="containsText" text="canceled">
      <formula>NOT(ISERROR(SEARCH("canceled",E1)))</formula>
    </cfRule>
    <cfRule type="containsText" dxfId="29" priority="4" operator="containsText" text="cancelled">
      <formula>NOT(ISERROR(SEARCH("cancelled",E1)))</formula>
    </cfRule>
    <cfRule type="containsText" dxfId="28" priority="5" operator="containsText" text="successful">
      <formula>NOT(ISERROR(SEARCH("successful",E1)))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E4271-CA9B-433F-938A-2F92AF472D41}">
  <sheetPr codeName="Sheet7"/>
  <dimension ref="A1:K4115"/>
  <sheetViews>
    <sheetView zoomScale="89" zoomScaleNormal="89" workbookViewId="0">
      <selection activeCell="E17" sqref="E17"/>
    </sheetView>
  </sheetViews>
  <sheetFormatPr defaultRowHeight="14.4" x14ac:dyDescent="0.3"/>
  <cols>
    <col min="1" max="1" width="21.33203125" style="11" customWidth="1"/>
    <col min="2" max="2" width="8.88671875" style="11"/>
    <col min="3" max="3" width="19.88671875" style="11" customWidth="1"/>
    <col min="4" max="4" width="20.6640625" style="19" bestFit="1" customWidth="1"/>
    <col min="5" max="5" width="20.6640625" style="13" customWidth="1"/>
    <col min="6" max="6" width="12.109375" bestFit="1" customWidth="1"/>
    <col min="7" max="7" width="15.88671875" bestFit="1" customWidth="1"/>
    <col min="8" max="8" width="35.109375" bestFit="1" customWidth="1"/>
    <col min="9" max="9" width="17.6640625" bestFit="1" customWidth="1"/>
    <col min="10" max="10" width="13" bestFit="1" customWidth="1"/>
    <col min="11" max="11" width="57.6640625" bestFit="1" customWidth="1"/>
  </cols>
  <sheetData>
    <row r="1" spans="1:11" x14ac:dyDescent="0.3">
      <c r="A1" s="1" t="s">
        <v>8218</v>
      </c>
      <c r="B1" s="1" t="s">
        <v>8216</v>
      </c>
      <c r="C1" s="1" t="s">
        <v>8245</v>
      </c>
      <c r="D1" s="23" t="s">
        <v>8413</v>
      </c>
      <c r="E1" s="22"/>
    </row>
    <row r="2" spans="1:11" x14ac:dyDescent="0.3">
      <c r="A2" s="11" t="s">
        <v>8219</v>
      </c>
      <c r="B2" s="11">
        <v>8500</v>
      </c>
      <c r="C2" s="11" t="s">
        <v>8246</v>
      </c>
      <c r="D2" s="19">
        <f>B2</f>
        <v>8500</v>
      </c>
      <c r="F2" t="s">
        <v>8414</v>
      </c>
      <c r="G2" t="s">
        <v>8415</v>
      </c>
      <c r="H2" t="s">
        <v>8416</v>
      </c>
      <c r="I2" t="s">
        <v>8417</v>
      </c>
      <c r="J2" t="s">
        <v>8418</v>
      </c>
      <c r="K2" t="s">
        <v>8419</v>
      </c>
    </row>
    <row r="3" spans="1:11" x14ac:dyDescent="0.3">
      <c r="A3" s="11" t="s">
        <v>8219</v>
      </c>
      <c r="B3" s="11">
        <v>10275</v>
      </c>
      <c r="C3" s="11" t="s">
        <v>8246</v>
      </c>
      <c r="D3" s="19">
        <f>B3</f>
        <v>10275</v>
      </c>
      <c r="F3" s="21" t="s">
        <v>8420</v>
      </c>
      <c r="G3" s="21" t="s">
        <v>8249</v>
      </c>
      <c r="H3" s="21" t="s">
        <v>8558</v>
      </c>
      <c r="I3" s="21" t="s">
        <v>8707</v>
      </c>
      <c r="J3">
        <v>1.18870458</v>
      </c>
      <c r="K3" s="21" t="s">
        <v>8853</v>
      </c>
    </row>
    <row r="4" spans="1:11" x14ac:dyDescent="0.3">
      <c r="A4" s="11" t="s">
        <v>8219</v>
      </c>
      <c r="B4" s="11">
        <v>500</v>
      </c>
      <c r="C4" s="11" t="s">
        <v>8247</v>
      </c>
      <c r="D4" s="19">
        <f>B4*1.37298792</f>
        <v>686.49396000000002</v>
      </c>
      <c r="F4" s="21" t="s">
        <v>8420</v>
      </c>
      <c r="G4" s="21" t="s">
        <v>8247</v>
      </c>
      <c r="H4" s="21" t="s">
        <v>8559</v>
      </c>
      <c r="I4" s="21" t="s">
        <v>8708</v>
      </c>
      <c r="J4">
        <v>1.3729879199999999</v>
      </c>
      <c r="K4" s="21" t="s">
        <v>8854</v>
      </c>
    </row>
    <row r="5" spans="1:11" x14ac:dyDescent="0.3">
      <c r="A5" s="11" t="s">
        <v>8219</v>
      </c>
      <c r="B5" s="11">
        <v>10000</v>
      </c>
      <c r="C5" s="11" t="s">
        <v>8246</v>
      </c>
      <c r="D5" s="19">
        <f t="shared" ref="D5:D15" si="0">B5</f>
        <v>10000</v>
      </c>
      <c r="F5" s="21" t="s">
        <v>8420</v>
      </c>
      <c r="G5" s="21" t="s">
        <v>8248</v>
      </c>
      <c r="H5" s="21" t="s">
        <v>8560</v>
      </c>
      <c r="I5" s="21" t="s">
        <v>8709</v>
      </c>
      <c r="J5">
        <v>0.76304883999999995</v>
      </c>
      <c r="K5" s="21" t="s">
        <v>8855</v>
      </c>
    </row>
    <row r="6" spans="1:11" x14ac:dyDescent="0.3">
      <c r="A6" s="11" t="s">
        <v>8219</v>
      </c>
      <c r="B6" s="11">
        <v>44000</v>
      </c>
      <c r="C6" s="11" t="s">
        <v>8246</v>
      </c>
      <c r="D6" s="19">
        <f t="shared" si="0"/>
        <v>44000</v>
      </c>
      <c r="F6" s="21" t="s">
        <v>8420</v>
      </c>
      <c r="G6" s="21" t="s">
        <v>8251</v>
      </c>
      <c r="H6" s="21" t="s">
        <v>8561</v>
      </c>
      <c r="I6" s="21" t="s">
        <v>8710</v>
      </c>
      <c r="J6">
        <v>0.79435529000000005</v>
      </c>
      <c r="K6" s="21" t="s">
        <v>8856</v>
      </c>
    </row>
    <row r="7" spans="1:11" x14ac:dyDescent="0.3">
      <c r="A7" s="11" t="s">
        <v>8219</v>
      </c>
      <c r="B7" s="11">
        <v>3999</v>
      </c>
      <c r="C7" s="11" t="s">
        <v>8246</v>
      </c>
      <c r="D7" s="19">
        <f t="shared" si="0"/>
        <v>3999</v>
      </c>
      <c r="F7" s="21" t="s">
        <v>8420</v>
      </c>
      <c r="G7" s="21" t="s">
        <v>8421</v>
      </c>
      <c r="H7" s="21" t="s">
        <v>8562</v>
      </c>
      <c r="I7" s="21" t="s">
        <v>8711</v>
      </c>
      <c r="J7">
        <v>9.1351100000000001E-3</v>
      </c>
      <c r="K7" s="21" t="s">
        <v>8857</v>
      </c>
    </row>
    <row r="8" spans="1:11" x14ac:dyDescent="0.3">
      <c r="A8" s="11" t="s">
        <v>8219</v>
      </c>
      <c r="B8" s="11">
        <v>8000</v>
      </c>
      <c r="C8" s="11" t="s">
        <v>8246</v>
      </c>
      <c r="D8" s="19">
        <f t="shared" si="0"/>
        <v>8000</v>
      </c>
      <c r="F8" s="21" t="s">
        <v>8420</v>
      </c>
      <c r="G8" s="21" t="s">
        <v>8257</v>
      </c>
      <c r="H8" s="21" t="s">
        <v>8563</v>
      </c>
      <c r="I8" s="21" t="s">
        <v>8712</v>
      </c>
      <c r="J8">
        <v>1.0793545</v>
      </c>
      <c r="K8" s="21" t="s">
        <v>8858</v>
      </c>
    </row>
    <row r="9" spans="1:11" x14ac:dyDescent="0.3">
      <c r="A9" s="11" t="s">
        <v>8219</v>
      </c>
      <c r="B9" s="11">
        <v>9000</v>
      </c>
      <c r="C9" s="11" t="s">
        <v>8246</v>
      </c>
      <c r="D9" s="19">
        <f t="shared" si="0"/>
        <v>9000</v>
      </c>
      <c r="F9" s="21" t="s">
        <v>8420</v>
      </c>
      <c r="G9" s="21" t="s">
        <v>8422</v>
      </c>
      <c r="H9" s="21" t="s">
        <v>8564</v>
      </c>
      <c r="I9" s="21" t="s">
        <v>8713</v>
      </c>
      <c r="J9">
        <v>0.24166899999999999</v>
      </c>
      <c r="K9" s="21" t="s">
        <v>8859</v>
      </c>
    </row>
    <row r="10" spans="1:11" x14ac:dyDescent="0.3">
      <c r="A10" s="11" t="s">
        <v>8219</v>
      </c>
      <c r="B10" s="11">
        <v>3500</v>
      </c>
      <c r="C10" s="11" t="s">
        <v>8246</v>
      </c>
      <c r="D10" s="19">
        <f t="shared" si="0"/>
        <v>3500</v>
      </c>
      <c r="F10" s="21" t="s">
        <v>8420</v>
      </c>
      <c r="G10" s="21" t="s">
        <v>8423</v>
      </c>
      <c r="H10" s="21" t="s">
        <v>8565</v>
      </c>
      <c r="I10" s="21" t="s">
        <v>8714</v>
      </c>
      <c r="J10">
        <v>0.24142714000000001</v>
      </c>
      <c r="K10" s="21" t="s">
        <v>8860</v>
      </c>
    </row>
    <row r="11" spans="1:11" x14ac:dyDescent="0.3">
      <c r="A11" s="11" t="s">
        <v>8219</v>
      </c>
      <c r="B11" s="11">
        <v>500</v>
      </c>
      <c r="C11" s="11" t="s">
        <v>8246</v>
      </c>
      <c r="D11" s="19">
        <f t="shared" si="0"/>
        <v>500</v>
      </c>
      <c r="F11" s="21" t="s">
        <v>8420</v>
      </c>
      <c r="G11" s="21" t="s">
        <v>8424</v>
      </c>
      <c r="H11" s="21" t="s">
        <v>8566</v>
      </c>
      <c r="I11" s="21" t="s">
        <v>8715</v>
      </c>
      <c r="J11">
        <v>0.27788996999999999</v>
      </c>
      <c r="K11" s="21" t="s">
        <v>8861</v>
      </c>
    </row>
    <row r="12" spans="1:11" x14ac:dyDescent="0.3">
      <c r="A12" s="11" t="s">
        <v>8219</v>
      </c>
      <c r="B12" s="11">
        <v>3000</v>
      </c>
      <c r="C12" s="11" t="s">
        <v>8246</v>
      </c>
      <c r="D12" s="19">
        <f t="shared" si="0"/>
        <v>3000</v>
      </c>
      <c r="F12" s="21" t="s">
        <v>8420</v>
      </c>
      <c r="G12" s="21" t="s">
        <v>8425</v>
      </c>
      <c r="H12" s="21" t="s">
        <v>8567</v>
      </c>
      <c r="I12" s="21" t="s">
        <v>8716</v>
      </c>
      <c r="J12">
        <v>2.3095300000000002E-3</v>
      </c>
      <c r="K12" s="21" t="s">
        <v>8862</v>
      </c>
    </row>
    <row r="13" spans="1:11" x14ac:dyDescent="0.3">
      <c r="A13" s="11" t="s">
        <v>8219</v>
      </c>
      <c r="B13" s="11">
        <v>5000</v>
      </c>
      <c r="C13" s="11" t="s">
        <v>8246</v>
      </c>
      <c r="D13" s="19">
        <f t="shared" si="0"/>
        <v>5000</v>
      </c>
      <c r="F13" s="21" t="s">
        <v>8420</v>
      </c>
      <c r="G13" s="21" t="s">
        <v>8426</v>
      </c>
      <c r="H13" s="21" t="s">
        <v>8568</v>
      </c>
      <c r="I13" s="21" t="s">
        <v>8717</v>
      </c>
      <c r="J13">
        <v>1.64182E-3</v>
      </c>
      <c r="K13" s="21" t="s">
        <v>8863</v>
      </c>
    </row>
    <row r="14" spans="1:11" x14ac:dyDescent="0.3">
      <c r="A14" s="11" t="s">
        <v>8219</v>
      </c>
      <c r="B14" s="11">
        <v>30000</v>
      </c>
      <c r="C14" s="11" t="s">
        <v>8246</v>
      </c>
      <c r="D14" s="19">
        <f t="shared" si="0"/>
        <v>30000</v>
      </c>
      <c r="F14" s="21" t="s">
        <v>8420</v>
      </c>
      <c r="G14" s="21" t="s">
        <v>8427</v>
      </c>
      <c r="H14" s="21" t="s">
        <v>8569</v>
      </c>
      <c r="I14" s="21" t="s">
        <v>8718</v>
      </c>
      <c r="J14">
        <v>5.8364699999999999E-3</v>
      </c>
      <c r="K14" s="21" t="s">
        <v>8864</v>
      </c>
    </row>
    <row r="15" spans="1:11" x14ac:dyDescent="0.3">
      <c r="A15" s="11" t="s">
        <v>8219</v>
      </c>
      <c r="B15" s="11">
        <v>3500</v>
      </c>
      <c r="C15" s="11" t="s">
        <v>8246</v>
      </c>
      <c r="D15" s="19">
        <f t="shared" si="0"/>
        <v>3500</v>
      </c>
      <c r="F15" s="21" t="s">
        <v>8420</v>
      </c>
      <c r="G15" s="21" t="s">
        <v>8428</v>
      </c>
      <c r="H15" s="21" t="s">
        <v>8570</v>
      </c>
      <c r="I15" s="21" t="s">
        <v>8719</v>
      </c>
      <c r="J15">
        <v>2.6695999999999998E-3</v>
      </c>
      <c r="K15" s="21" t="s">
        <v>8865</v>
      </c>
    </row>
    <row r="16" spans="1:11" x14ac:dyDescent="0.3">
      <c r="A16" s="11" t="s">
        <v>8219</v>
      </c>
      <c r="B16" s="11">
        <v>6000</v>
      </c>
      <c r="C16" s="11" t="s">
        <v>8248</v>
      </c>
      <c r="D16" s="19">
        <f>B16*0.76304884</f>
        <v>4578.2930399999996</v>
      </c>
      <c r="F16" s="21" t="s">
        <v>8420</v>
      </c>
      <c r="G16" s="21" t="s">
        <v>8429</v>
      </c>
      <c r="H16" s="21" t="s">
        <v>8571</v>
      </c>
      <c r="I16" s="21" t="s">
        <v>8720</v>
      </c>
      <c r="J16">
        <v>6.7080189999999998E-2</v>
      </c>
      <c r="K16" s="21" t="s">
        <v>8866</v>
      </c>
    </row>
    <row r="17" spans="1:11" x14ac:dyDescent="0.3">
      <c r="A17" s="11" t="s">
        <v>8219</v>
      </c>
      <c r="B17" s="11">
        <v>2000</v>
      </c>
      <c r="C17" s="11" t="s">
        <v>8249</v>
      </c>
      <c r="D17" s="19">
        <f>B17*1.18870458</f>
        <v>2377.4091600000002</v>
      </c>
      <c r="F17" s="21" t="s">
        <v>8420</v>
      </c>
      <c r="G17" s="21" t="s">
        <v>8430</v>
      </c>
      <c r="H17" s="21" t="s">
        <v>8572</v>
      </c>
      <c r="I17" s="21" t="s">
        <v>8721</v>
      </c>
      <c r="J17">
        <v>2.7691E-4</v>
      </c>
      <c r="K17" s="21" t="s">
        <v>8867</v>
      </c>
    </row>
    <row r="18" spans="1:11" x14ac:dyDescent="0.3">
      <c r="A18" s="11" t="s">
        <v>8219</v>
      </c>
      <c r="B18" s="11">
        <v>12000</v>
      </c>
      <c r="C18" s="11" t="s">
        <v>8246</v>
      </c>
      <c r="D18" s="19">
        <f>B18</f>
        <v>12000</v>
      </c>
      <c r="F18" s="21" t="s">
        <v>8420</v>
      </c>
      <c r="G18" s="21" t="s">
        <v>8254</v>
      </c>
      <c r="H18" s="21" t="s">
        <v>8573</v>
      </c>
      <c r="I18" s="21" t="s">
        <v>8722</v>
      </c>
      <c r="J18">
        <v>0.11776130999999999</v>
      </c>
      <c r="K18" s="21" t="s">
        <v>8868</v>
      </c>
    </row>
    <row r="19" spans="1:11" x14ac:dyDescent="0.3">
      <c r="A19" s="11" t="s">
        <v>8219</v>
      </c>
      <c r="B19" s="11">
        <v>1500</v>
      </c>
      <c r="C19" s="11" t="s">
        <v>8247</v>
      </c>
      <c r="D19" s="19">
        <f>B19*1.37298792</f>
        <v>2059.4818799999998</v>
      </c>
      <c r="F19" s="21" t="s">
        <v>8420</v>
      </c>
      <c r="G19" s="21" t="s">
        <v>8431</v>
      </c>
      <c r="H19" s="21" t="s">
        <v>8574</v>
      </c>
      <c r="I19" s="21" t="s">
        <v>8723</v>
      </c>
      <c r="J19">
        <v>0.12272913000000001</v>
      </c>
      <c r="K19" s="21" t="s">
        <v>8869</v>
      </c>
    </row>
    <row r="20" spans="1:11" x14ac:dyDescent="0.3">
      <c r="A20" s="11" t="s">
        <v>8219</v>
      </c>
      <c r="B20" s="11">
        <v>30000</v>
      </c>
      <c r="C20" s="11" t="s">
        <v>8246</v>
      </c>
      <c r="D20" s="19">
        <f t="shared" ref="D20:D28" si="1">B20</f>
        <v>30000</v>
      </c>
      <c r="F20" s="21" t="s">
        <v>8420</v>
      </c>
      <c r="G20" s="21" t="s">
        <v>8432</v>
      </c>
      <c r="H20" s="21" t="s">
        <v>8575</v>
      </c>
      <c r="I20" s="21" t="s">
        <v>8724</v>
      </c>
      <c r="J20">
        <v>1.1818499999999999E-2</v>
      </c>
      <c r="K20" s="21" t="s">
        <v>8870</v>
      </c>
    </row>
    <row r="21" spans="1:11" x14ac:dyDescent="0.3">
      <c r="A21" s="11" t="s">
        <v>8219</v>
      </c>
      <c r="B21" s="11">
        <v>850</v>
      </c>
      <c r="C21" s="11" t="s">
        <v>8246</v>
      </c>
      <c r="D21" s="19">
        <f t="shared" si="1"/>
        <v>850</v>
      </c>
      <c r="F21" s="21" t="s">
        <v>8420</v>
      </c>
      <c r="G21" s="21" t="s">
        <v>8433</v>
      </c>
      <c r="H21" s="21" t="s">
        <v>8576</v>
      </c>
      <c r="I21" s="21" t="s">
        <v>8725</v>
      </c>
      <c r="J21">
        <v>8.7799940000000007E-2</v>
      </c>
      <c r="K21" s="21" t="s">
        <v>8871</v>
      </c>
    </row>
    <row r="22" spans="1:11" x14ac:dyDescent="0.3">
      <c r="A22" s="11" t="s">
        <v>8219</v>
      </c>
      <c r="B22" s="11">
        <v>2000</v>
      </c>
      <c r="C22" s="11" t="s">
        <v>8246</v>
      </c>
      <c r="D22" s="19">
        <f t="shared" si="1"/>
        <v>2000</v>
      </c>
      <c r="F22" s="21" t="s">
        <v>8420</v>
      </c>
      <c r="G22" s="21" t="s">
        <v>8434</v>
      </c>
      <c r="H22" s="21" t="s">
        <v>8577</v>
      </c>
      <c r="I22" s="21" t="s">
        <v>8726</v>
      </c>
      <c r="J22">
        <v>2.6539000000000001E-4</v>
      </c>
      <c r="K22" s="21" t="s">
        <v>8872</v>
      </c>
    </row>
    <row r="23" spans="1:11" x14ac:dyDescent="0.3">
      <c r="A23" s="11" t="s">
        <v>8219</v>
      </c>
      <c r="B23" s="11">
        <v>18500</v>
      </c>
      <c r="C23" s="11" t="s">
        <v>8246</v>
      </c>
      <c r="D23" s="19">
        <f t="shared" si="1"/>
        <v>18500</v>
      </c>
      <c r="F23" s="21" t="s">
        <v>8420</v>
      </c>
      <c r="G23" s="21" t="s">
        <v>8435</v>
      </c>
      <c r="H23" s="21" t="s">
        <v>8578</v>
      </c>
      <c r="I23" s="21" t="s">
        <v>8727</v>
      </c>
      <c r="J23">
        <v>0.14884317</v>
      </c>
      <c r="K23" s="21" t="s">
        <v>8873</v>
      </c>
    </row>
    <row r="24" spans="1:11" x14ac:dyDescent="0.3">
      <c r="A24" s="11" t="s">
        <v>8219</v>
      </c>
      <c r="B24" s="11">
        <v>350</v>
      </c>
      <c r="C24" s="11" t="s">
        <v>8246</v>
      </c>
      <c r="D24" s="19">
        <f t="shared" si="1"/>
        <v>350</v>
      </c>
      <c r="F24" s="21" t="s">
        <v>8420</v>
      </c>
      <c r="G24" s="21" t="s">
        <v>8436</v>
      </c>
      <c r="H24" s="21" t="s">
        <v>8579</v>
      </c>
      <c r="I24" s="21" t="s">
        <v>8728</v>
      </c>
      <c r="J24">
        <v>1.24843E-2</v>
      </c>
      <c r="K24" s="21" t="s">
        <v>8874</v>
      </c>
    </row>
    <row r="25" spans="1:11" x14ac:dyDescent="0.3">
      <c r="A25" s="11" t="s">
        <v>8219</v>
      </c>
      <c r="B25" s="11">
        <v>2000</v>
      </c>
      <c r="C25" s="11" t="s">
        <v>8246</v>
      </c>
      <c r="D25" s="19">
        <f t="shared" si="1"/>
        <v>2000</v>
      </c>
      <c r="F25" s="21" t="s">
        <v>8420</v>
      </c>
      <c r="G25" s="21" t="s">
        <v>8437</v>
      </c>
      <c r="H25" s="21" t="s">
        <v>8580</v>
      </c>
      <c r="I25" s="21" t="s">
        <v>8729</v>
      </c>
      <c r="J25">
        <v>0.12607307000000001</v>
      </c>
      <c r="K25" s="21" t="s">
        <v>8875</v>
      </c>
    </row>
    <row r="26" spans="1:11" x14ac:dyDescent="0.3">
      <c r="A26" s="11" t="s">
        <v>8219</v>
      </c>
      <c r="B26" s="11">
        <v>35000</v>
      </c>
      <c r="C26" s="11" t="s">
        <v>8246</v>
      </c>
      <c r="D26" s="19">
        <f t="shared" si="1"/>
        <v>35000</v>
      </c>
      <c r="F26" s="21" t="s">
        <v>8420</v>
      </c>
      <c r="G26" s="21" t="s">
        <v>8438</v>
      </c>
      <c r="H26" s="21" t="s">
        <v>8581</v>
      </c>
      <c r="I26" s="21" t="s">
        <v>8730</v>
      </c>
      <c r="J26">
        <v>9.3265799999999992E-3</v>
      </c>
      <c r="K26" s="21" t="s">
        <v>8876</v>
      </c>
    </row>
    <row r="27" spans="1:11" x14ac:dyDescent="0.3">
      <c r="A27" s="11" t="s">
        <v>8219</v>
      </c>
      <c r="B27" s="11">
        <v>600</v>
      </c>
      <c r="C27" s="11" t="s">
        <v>8246</v>
      </c>
      <c r="D27" s="19">
        <f t="shared" si="1"/>
        <v>600</v>
      </c>
      <c r="F27" s="21" t="s">
        <v>8420</v>
      </c>
      <c r="G27" s="21" t="s">
        <v>8439</v>
      </c>
      <c r="H27" s="21" t="s">
        <v>8582</v>
      </c>
      <c r="I27" s="21" t="s">
        <v>8731</v>
      </c>
      <c r="J27">
        <v>1.298442E-2</v>
      </c>
      <c r="K27" s="21" t="s">
        <v>8877</v>
      </c>
    </row>
    <row r="28" spans="1:11" x14ac:dyDescent="0.3">
      <c r="A28" s="11" t="s">
        <v>8219</v>
      </c>
      <c r="B28" s="11">
        <v>1250</v>
      </c>
      <c r="C28" s="11" t="s">
        <v>8246</v>
      </c>
      <c r="D28" s="19">
        <f t="shared" si="1"/>
        <v>1250</v>
      </c>
      <c r="F28" s="21" t="s">
        <v>8420</v>
      </c>
      <c r="G28" s="21" t="s">
        <v>8440</v>
      </c>
      <c r="H28" s="21" t="s">
        <v>8583</v>
      </c>
      <c r="I28" s="21" t="s">
        <v>8732</v>
      </c>
      <c r="J28">
        <v>6.8880000000000005E-5</v>
      </c>
      <c r="K28" s="21" t="s">
        <v>8878</v>
      </c>
    </row>
    <row r="29" spans="1:11" x14ac:dyDescent="0.3">
      <c r="A29" s="11" t="s">
        <v>8219</v>
      </c>
      <c r="B29" s="11">
        <v>20000</v>
      </c>
      <c r="C29" s="11" t="s">
        <v>8250</v>
      </c>
      <c r="D29" s="19">
        <f>B29*0.70341869</f>
        <v>14068.373799999999</v>
      </c>
      <c r="F29" s="21" t="s">
        <v>8420</v>
      </c>
      <c r="G29" s="21" t="s">
        <v>8441</v>
      </c>
      <c r="H29" s="21" t="s">
        <v>8584</v>
      </c>
      <c r="I29" s="21" t="s">
        <v>8733</v>
      </c>
      <c r="J29">
        <v>2.6671410400000002</v>
      </c>
      <c r="K29" s="21" t="s">
        <v>8879</v>
      </c>
    </row>
    <row r="30" spans="1:11" x14ac:dyDescent="0.3">
      <c r="A30" s="11" t="s">
        <v>8219</v>
      </c>
      <c r="B30" s="11">
        <v>12000</v>
      </c>
      <c r="C30" s="11" t="s">
        <v>8246</v>
      </c>
      <c r="D30" s="19">
        <f>B30</f>
        <v>12000</v>
      </c>
      <c r="F30" s="21" t="s">
        <v>8420</v>
      </c>
      <c r="G30" s="21" t="s">
        <v>8442</v>
      </c>
      <c r="H30" s="21" t="s">
        <v>8585</v>
      </c>
      <c r="I30" s="21" t="s">
        <v>8734</v>
      </c>
      <c r="J30">
        <v>3.5840770000000001E-2</v>
      </c>
      <c r="K30" s="21" t="s">
        <v>8880</v>
      </c>
    </row>
    <row r="31" spans="1:11" x14ac:dyDescent="0.3">
      <c r="A31" s="11" t="s">
        <v>8219</v>
      </c>
      <c r="B31" s="11">
        <v>3000</v>
      </c>
      <c r="C31" s="11" t="s">
        <v>8247</v>
      </c>
      <c r="D31" s="19">
        <f>B31*1.37298792</f>
        <v>4118.9637599999996</v>
      </c>
      <c r="F31" s="21" t="s">
        <v>8420</v>
      </c>
      <c r="G31" s="21" t="s">
        <v>8443</v>
      </c>
      <c r="H31" s="21" t="s">
        <v>8586</v>
      </c>
      <c r="I31" s="21" t="s">
        <v>8735</v>
      </c>
      <c r="J31">
        <v>4.8999999999999997E-7</v>
      </c>
      <c r="K31" s="21" t="s">
        <v>8881</v>
      </c>
    </row>
    <row r="32" spans="1:11" x14ac:dyDescent="0.3">
      <c r="A32" s="11" t="s">
        <v>8219</v>
      </c>
      <c r="B32" s="11">
        <v>4000</v>
      </c>
      <c r="C32" s="11" t="s">
        <v>8246</v>
      </c>
      <c r="D32" s="19">
        <f t="shared" ref="D32:D40" si="2">B32</f>
        <v>4000</v>
      </c>
      <c r="F32" s="21" t="s">
        <v>8420</v>
      </c>
      <c r="G32" s="21" t="s">
        <v>8444</v>
      </c>
      <c r="H32" s="21" t="s">
        <v>8587</v>
      </c>
      <c r="I32" s="21" t="s">
        <v>8736</v>
      </c>
      <c r="J32">
        <v>1.0809249999999999E-2</v>
      </c>
      <c r="K32" s="21" t="s">
        <v>8882</v>
      </c>
    </row>
    <row r="33" spans="1:11" x14ac:dyDescent="0.3">
      <c r="A33" s="11" t="s">
        <v>8219</v>
      </c>
      <c r="B33" s="11">
        <v>13</v>
      </c>
      <c r="C33" s="11" t="s">
        <v>8246</v>
      </c>
      <c r="D33" s="19">
        <f t="shared" si="2"/>
        <v>13</v>
      </c>
      <c r="F33" s="21" t="s">
        <v>8420</v>
      </c>
      <c r="G33" s="21" t="s">
        <v>8445</v>
      </c>
      <c r="H33" s="21" t="s">
        <v>8588</v>
      </c>
      <c r="I33" s="21" t="s">
        <v>8737</v>
      </c>
      <c r="J33">
        <v>1.2895199999999999E-3</v>
      </c>
      <c r="K33" s="21" t="s">
        <v>8883</v>
      </c>
    </row>
    <row r="34" spans="1:11" x14ac:dyDescent="0.3">
      <c r="A34" s="11" t="s">
        <v>8219</v>
      </c>
      <c r="B34" s="11">
        <v>28450</v>
      </c>
      <c r="C34" s="11" t="s">
        <v>8246</v>
      </c>
      <c r="D34" s="19">
        <f t="shared" si="2"/>
        <v>28450</v>
      </c>
      <c r="F34" s="21" t="s">
        <v>8420</v>
      </c>
      <c r="G34" s="21" t="s">
        <v>8446</v>
      </c>
      <c r="H34" s="21" t="s">
        <v>8589</v>
      </c>
      <c r="I34" s="21" t="s">
        <v>8738</v>
      </c>
      <c r="J34">
        <v>0.13101968</v>
      </c>
      <c r="K34" s="21" t="s">
        <v>8884</v>
      </c>
    </row>
    <row r="35" spans="1:11" x14ac:dyDescent="0.3">
      <c r="A35" s="11" t="s">
        <v>8219</v>
      </c>
      <c r="B35" s="11">
        <v>5250</v>
      </c>
      <c r="C35" s="11" t="s">
        <v>8246</v>
      </c>
      <c r="D35" s="19">
        <f t="shared" si="2"/>
        <v>5250</v>
      </c>
      <c r="F35" s="21" t="s">
        <v>8420</v>
      </c>
      <c r="G35" s="21" t="s">
        <v>8447</v>
      </c>
      <c r="H35" s="21" t="s">
        <v>8590</v>
      </c>
      <c r="I35" s="21" t="s">
        <v>8739</v>
      </c>
      <c r="J35">
        <v>9.1496030000000006E-2</v>
      </c>
      <c r="K35" s="21" t="s">
        <v>8885</v>
      </c>
    </row>
    <row r="36" spans="1:11" x14ac:dyDescent="0.3">
      <c r="A36" s="11" t="s">
        <v>8219</v>
      </c>
      <c r="B36" s="11">
        <v>2600</v>
      </c>
      <c r="C36" s="11" t="s">
        <v>8246</v>
      </c>
      <c r="D36" s="19">
        <f t="shared" si="2"/>
        <v>2600</v>
      </c>
      <c r="F36" s="21" t="s">
        <v>8420</v>
      </c>
      <c r="G36" s="21" t="s">
        <v>8255</v>
      </c>
      <c r="H36" s="21" t="s">
        <v>8591</v>
      </c>
      <c r="I36" s="21" t="s">
        <v>8740</v>
      </c>
      <c r="J36">
        <v>0.11661117</v>
      </c>
      <c r="K36" s="21" t="s">
        <v>8886</v>
      </c>
    </row>
    <row r="37" spans="1:11" x14ac:dyDescent="0.3">
      <c r="A37" s="11" t="s">
        <v>8219</v>
      </c>
      <c r="B37" s="11">
        <v>1000</v>
      </c>
      <c r="C37" s="11" t="s">
        <v>8246</v>
      </c>
      <c r="D37" s="19">
        <f t="shared" si="2"/>
        <v>1000</v>
      </c>
      <c r="F37" s="21" t="s">
        <v>8420</v>
      </c>
      <c r="G37" s="21" t="s">
        <v>8448</v>
      </c>
      <c r="H37" s="21" t="s">
        <v>8592</v>
      </c>
      <c r="I37" s="21" t="s">
        <v>8741</v>
      </c>
      <c r="J37">
        <v>2.0574720000000001E-2</v>
      </c>
      <c r="K37" s="21" t="s">
        <v>8887</v>
      </c>
    </row>
    <row r="38" spans="1:11" x14ac:dyDescent="0.3">
      <c r="A38" s="11" t="s">
        <v>8219</v>
      </c>
      <c r="B38" s="11">
        <v>6000</v>
      </c>
      <c r="C38" s="11" t="s">
        <v>8246</v>
      </c>
      <c r="D38" s="19">
        <f t="shared" si="2"/>
        <v>6000</v>
      </c>
      <c r="F38" s="21" t="s">
        <v>8420</v>
      </c>
      <c r="G38" s="21" t="s">
        <v>8449</v>
      </c>
      <c r="H38" s="21" t="s">
        <v>8593</v>
      </c>
      <c r="I38" s="21" t="s">
        <v>8742</v>
      </c>
      <c r="J38">
        <v>2.777048E-2</v>
      </c>
      <c r="K38" s="21" t="s">
        <v>8888</v>
      </c>
    </row>
    <row r="39" spans="1:11" x14ac:dyDescent="0.3">
      <c r="A39" s="11" t="s">
        <v>8219</v>
      </c>
      <c r="B39" s="11">
        <v>22000</v>
      </c>
      <c r="C39" s="11" t="s">
        <v>8246</v>
      </c>
      <c r="D39" s="19">
        <f t="shared" si="2"/>
        <v>22000</v>
      </c>
      <c r="F39" s="21" t="s">
        <v>8420</v>
      </c>
      <c r="G39" s="21" t="s">
        <v>8450</v>
      </c>
      <c r="H39" s="21" t="s">
        <v>8594</v>
      </c>
      <c r="I39" s="21" t="s">
        <v>8743</v>
      </c>
      <c r="J39">
        <v>6.6303E-4</v>
      </c>
      <c r="K39" s="21" t="s">
        <v>8889</v>
      </c>
    </row>
    <row r="40" spans="1:11" x14ac:dyDescent="0.3">
      <c r="A40" s="11" t="s">
        <v>8219</v>
      </c>
      <c r="B40" s="11">
        <v>2500</v>
      </c>
      <c r="C40" s="11" t="s">
        <v>8246</v>
      </c>
      <c r="D40" s="19">
        <f t="shared" si="2"/>
        <v>2500</v>
      </c>
      <c r="F40" s="21" t="s">
        <v>8420</v>
      </c>
      <c r="G40" s="21" t="s">
        <v>8451</v>
      </c>
      <c r="H40" s="21" t="s">
        <v>8595</v>
      </c>
      <c r="I40" s="21" t="s">
        <v>8744</v>
      </c>
      <c r="J40">
        <v>1.9497489999999999E-2</v>
      </c>
      <c r="K40" s="21" t="s">
        <v>8890</v>
      </c>
    </row>
    <row r="41" spans="1:11" x14ac:dyDescent="0.3">
      <c r="A41" s="11" t="s">
        <v>8219</v>
      </c>
      <c r="B41" s="11">
        <v>25000</v>
      </c>
      <c r="C41" s="11" t="s">
        <v>8247</v>
      </c>
      <c r="D41" s="19">
        <f>B41*1.37298792</f>
        <v>34324.697999999997</v>
      </c>
      <c r="F41" s="21" t="s">
        <v>8420</v>
      </c>
      <c r="G41" s="21" t="s">
        <v>8452</v>
      </c>
      <c r="H41" s="21" t="s">
        <v>8596</v>
      </c>
      <c r="I41" s="21" t="s">
        <v>8745</v>
      </c>
      <c r="J41">
        <v>1.0066479999999999E-2</v>
      </c>
      <c r="K41" s="21" t="s">
        <v>8891</v>
      </c>
    </row>
    <row r="42" spans="1:11" x14ac:dyDescent="0.3">
      <c r="A42" s="11" t="s">
        <v>8219</v>
      </c>
      <c r="B42" s="11">
        <v>2000</v>
      </c>
      <c r="C42" s="11" t="s">
        <v>8246</v>
      </c>
      <c r="D42" s="19">
        <f t="shared" ref="D42:D47" si="3">B42</f>
        <v>2000</v>
      </c>
      <c r="F42" s="21" t="s">
        <v>8420</v>
      </c>
      <c r="G42" s="21" t="s">
        <v>8453</v>
      </c>
      <c r="H42" s="21" t="s">
        <v>8597</v>
      </c>
      <c r="I42" s="21" t="s">
        <v>8746</v>
      </c>
      <c r="J42">
        <v>7.1712999999999996E-4</v>
      </c>
      <c r="K42" s="21" t="s">
        <v>8892</v>
      </c>
    </row>
    <row r="43" spans="1:11" x14ac:dyDescent="0.3">
      <c r="A43" s="11" t="s">
        <v>8219</v>
      </c>
      <c r="B43" s="11">
        <v>2000</v>
      </c>
      <c r="C43" s="11" t="s">
        <v>8246</v>
      </c>
      <c r="D43" s="19">
        <f t="shared" si="3"/>
        <v>2000</v>
      </c>
      <c r="F43" s="21" t="s">
        <v>8420</v>
      </c>
      <c r="G43" s="21" t="s">
        <v>8454</v>
      </c>
      <c r="H43" s="21" t="s">
        <v>8598</v>
      </c>
      <c r="I43" s="21" t="s">
        <v>8747</v>
      </c>
      <c r="J43">
        <v>5.0497299999999997E-3</v>
      </c>
      <c r="K43" s="21" t="s">
        <v>8893</v>
      </c>
    </row>
    <row r="44" spans="1:11" x14ac:dyDescent="0.3">
      <c r="A44" s="11" t="s">
        <v>8219</v>
      </c>
      <c r="B44" s="11">
        <v>14000</v>
      </c>
      <c r="C44" s="11" t="s">
        <v>8246</v>
      </c>
      <c r="D44" s="19">
        <f t="shared" si="3"/>
        <v>14000</v>
      </c>
      <c r="F44" s="21" t="s">
        <v>8420</v>
      </c>
      <c r="G44" s="21" t="s">
        <v>8455</v>
      </c>
      <c r="H44" s="21" t="s">
        <v>8599</v>
      </c>
      <c r="I44" s="21" t="s">
        <v>8748</v>
      </c>
      <c r="J44">
        <v>1.4020300000000001E-3</v>
      </c>
      <c r="K44" s="21" t="s">
        <v>8894</v>
      </c>
    </row>
    <row r="45" spans="1:11" x14ac:dyDescent="0.3">
      <c r="A45" s="11" t="s">
        <v>8219</v>
      </c>
      <c r="B45" s="11">
        <v>10000</v>
      </c>
      <c r="C45" s="11" t="s">
        <v>8246</v>
      </c>
      <c r="D45" s="19">
        <f t="shared" si="3"/>
        <v>10000</v>
      </c>
      <c r="F45" s="21" t="s">
        <v>8420</v>
      </c>
      <c r="G45" s="21" t="s">
        <v>8456</v>
      </c>
      <c r="H45" s="21" t="s">
        <v>8600</v>
      </c>
      <c r="I45" s="21" t="s">
        <v>8749</v>
      </c>
      <c r="J45">
        <v>0.27237861000000002</v>
      </c>
      <c r="K45" s="21" t="s">
        <v>8895</v>
      </c>
    </row>
    <row r="46" spans="1:11" x14ac:dyDescent="0.3">
      <c r="A46" s="11" t="s">
        <v>8219</v>
      </c>
      <c r="B46" s="11">
        <v>2000</v>
      </c>
      <c r="C46" s="11" t="s">
        <v>8246</v>
      </c>
      <c r="D46" s="19">
        <f t="shared" si="3"/>
        <v>2000</v>
      </c>
      <c r="F46" s="21" t="s">
        <v>8420</v>
      </c>
      <c r="G46" s="21" t="s">
        <v>8457</v>
      </c>
      <c r="H46" s="21" t="s">
        <v>8601</v>
      </c>
      <c r="I46" s="21" t="s">
        <v>8750</v>
      </c>
      <c r="J46">
        <v>3.5176319999999997E-2</v>
      </c>
      <c r="K46" s="21" t="s">
        <v>8896</v>
      </c>
    </row>
    <row r="47" spans="1:11" x14ac:dyDescent="0.3">
      <c r="A47" s="11" t="s">
        <v>8219</v>
      </c>
      <c r="B47" s="11">
        <v>5000</v>
      </c>
      <c r="C47" s="11" t="s">
        <v>8246</v>
      </c>
      <c r="D47" s="19">
        <f t="shared" si="3"/>
        <v>5000</v>
      </c>
      <c r="F47" s="21" t="s">
        <v>8420</v>
      </c>
      <c r="G47" s="21" t="s">
        <v>8458</v>
      </c>
      <c r="H47" s="21" t="s">
        <v>8602</v>
      </c>
      <c r="I47" s="21" t="s">
        <v>8751</v>
      </c>
      <c r="J47">
        <v>1.4156219999999999</v>
      </c>
      <c r="K47" s="21" t="s">
        <v>8897</v>
      </c>
    </row>
    <row r="48" spans="1:11" x14ac:dyDescent="0.3">
      <c r="A48" s="11" t="s">
        <v>8219</v>
      </c>
      <c r="B48" s="11">
        <v>8400</v>
      </c>
      <c r="C48" s="11" t="s">
        <v>8248</v>
      </c>
      <c r="D48" s="19">
        <f>B48*0.76304884</f>
        <v>6409.6102559999999</v>
      </c>
      <c r="F48" s="21" t="s">
        <v>8420</v>
      </c>
      <c r="G48" s="21" t="s">
        <v>8459</v>
      </c>
      <c r="H48" s="21" t="s">
        <v>8603</v>
      </c>
      <c r="I48" s="21" t="s">
        <v>8752</v>
      </c>
      <c r="J48">
        <v>1.0895220000000001E-2</v>
      </c>
      <c r="K48" s="21" t="s">
        <v>8898</v>
      </c>
    </row>
    <row r="49" spans="1:11" x14ac:dyDescent="0.3">
      <c r="A49" s="11" t="s">
        <v>8219</v>
      </c>
      <c r="B49" s="11">
        <v>5000</v>
      </c>
      <c r="C49" s="11" t="s">
        <v>8246</v>
      </c>
      <c r="D49" s="19">
        <f>B49</f>
        <v>5000</v>
      </c>
      <c r="F49" s="21" t="s">
        <v>8420</v>
      </c>
      <c r="G49" s="21" t="s">
        <v>8460</v>
      </c>
      <c r="H49" s="21" t="s">
        <v>8604</v>
      </c>
      <c r="I49" s="21" t="s">
        <v>8753</v>
      </c>
      <c r="J49">
        <v>0.50164887000000002</v>
      </c>
      <c r="K49" s="21" t="s">
        <v>8899</v>
      </c>
    </row>
    <row r="50" spans="1:11" x14ac:dyDescent="0.3">
      <c r="A50" s="11" t="s">
        <v>8219</v>
      </c>
      <c r="B50" s="11">
        <v>2000</v>
      </c>
      <c r="C50" s="11" t="s">
        <v>8247</v>
      </c>
      <c r="D50" s="19">
        <f>B50*1.37298792</f>
        <v>2745.9758400000001</v>
      </c>
      <c r="F50" s="21" t="s">
        <v>8420</v>
      </c>
      <c r="G50" s="21" t="s">
        <v>8461</v>
      </c>
      <c r="H50" s="21" t="s">
        <v>8605</v>
      </c>
      <c r="I50" s="21" t="s">
        <v>8754</v>
      </c>
      <c r="J50">
        <v>2.4152000000000002E-3</v>
      </c>
      <c r="K50" s="21" t="s">
        <v>8900</v>
      </c>
    </row>
    <row r="51" spans="1:11" x14ac:dyDescent="0.3">
      <c r="A51" s="11" t="s">
        <v>8219</v>
      </c>
      <c r="B51" s="11">
        <v>12000</v>
      </c>
      <c r="C51" s="11" t="s">
        <v>8246</v>
      </c>
      <c r="D51" s="19">
        <f>B51</f>
        <v>12000</v>
      </c>
      <c r="F51" s="21" t="s">
        <v>8420</v>
      </c>
      <c r="G51" s="21" t="s">
        <v>8462</v>
      </c>
      <c r="H51" s="21" t="s">
        <v>8606</v>
      </c>
      <c r="I51" s="21" t="s">
        <v>8755</v>
      </c>
      <c r="J51">
        <v>9.8930000000000003E-5</v>
      </c>
      <c r="K51" s="21" t="s">
        <v>8901</v>
      </c>
    </row>
    <row r="52" spans="1:11" x14ac:dyDescent="0.3">
      <c r="A52" s="11" t="s">
        <v>8219</v>
      </c>
      <c r="B52" s="11">
        <v>600</v>
      </c>
      <c r="C52" s="11" t="s">
        <v>8247</v>
      </c>
      <c r="D52" s="19">
        <f>B52*1.37298792</f>
        <v>823.79275199999995</v>
      </c>
      <c r="F52" s="21" t="s">
        <v>8420</v>
      </c>
      <c r="G52" s="21" t="s">
        <v>8463</v>
      </c>
      <c r="H52" s="21" t="s">
        <v>8607</v>
      </c>
      <c r="I52" s="21" t="s">
        <v>8756</v>
      </c>
      <c r="J52">
        <v>5.2449750000000003E-2</v>
      </c>
      <c r="K52" s="21" t="s">
        <v>8902</v>
      </c>
    </row>
    <row r="53" spans="1:11" x14ac:dyDescent="0.3">
      <c r="A53" s="11" t="s">
        <v>8219</v>
      </c>
      <c r="B53" s="11">
        <v>11000</v>
      </c>
      <c r="C53" s="11" t="s">
        <v>8246</v>
      </c>
      <c r="D53" s="19">
        <f>B53</f>
        <v>11000</v>
      </c>
      <c r="F53" s="21" t="s">
        <v>8420</v>
      </c>
      <c r="G53" s="21" t="s">
        <v>8253</v>
      </c>
      <c r="H53" s="21" t="s">
        <v>8608</v>
      </c>
      <c r="I53" s="21" t="s">
        <v>8757</v>
      </c>
      <c r="J53">
        <v>0.159721</v>
      </c>
      <c r="K53" s="21" t="s">
        <v>8903</v>
      </c>
    </row>
    <row r="54" spans="1:11" x14ac:dyDescent="0.3">
      <c r="A54" s="11" t="s">
        <v>8219</v>
      </c>
      <c r="B54" s="11">
        <v>10000</v>
      </c>
      <c r="C54" s="11" t="s">
        <v>8246</v>
      </c>
      <c r="D54" s="19">
        <f>B54</f>
        <v>10000</v>
      </c>
      <c r="F54" s="21" t="s">
        <v>8420</v>
      </c>
      <c r="G54" s="21" t="s">
        <v>8464</v>
      </c>
      <c r="H54" s="21" t="s">
        <v>8609</v>
      </c>
      <c r="I54" s="21" t="s">
        <v>8758</v>
      </c>
      <c r="J54">
        <v>3.3164133599999999</v>
      </c>
      <c r="K54" s="21" t="s">
        <v>8904</v>
      </c>
    </row>
    <row r="55" spans="1:11" x14ac:dyDescent="0.3">
      <c r="A55" s="11" t="s">
        <v>8219</v>
      </c>
      <c r="B55" s="11">
        <v>3000</v>
      </c>
      <c r="C55" s="11" t="s">
        <v>8246</v>
      </c>
      <c r="D55" s="19">
        <f>B55</f>
        <v>3000</v>
      </c>
      <c r="F55" s="21" t="s">
        <v>8420</v>
      </c>
      <c r="G55" s="21" t="s">
        <v>8465</v>
      </c>
      <c r="H55" s="21" t="s">
        <v>8610</v>
      </c>
      <c r="I55" s="21" t="s">
        <v>8759</v>
      </c>
      <c r="J55">
        <v>3.3126000000000002E-3</v>
      </c>
      <c r="K55" s="21" t="s">
        <v>8905</v>
      </c>
    </row>
    <row r="56" spans="1:11" x14ac:dyDescent="0.3">
      <c r="A56" s="11" t="s">
        <v>8219</v>
      </c>
      <c r="B56" s="11">
        <v>10000</v>
      </c>
      <c r="C56" s="11" t="s">
        <v>8246</v>
      </c>
      <c r="D56" s="19">
        <f>B56</f>
        <v>10000</v>
      </c>
      <c r="F56" s="21" t="s">
        <v>8420</v>
      </c>
      <c r="G56" s="21" t="s">
        <v>8466</v>
      </c>
      <c r="H56" s="21" t="s">
        <v>8611</v>
      </c>
      <c r="I56" s="21" t="s">
        <v>8760</v>
      </c>
      <c r="J56">
        <v>2.64431E-3</v>
      </c>
      <c r="K56" s="21" t="s">
        <v>8906</v>
      </c>
    </row>
    <row r="57" spans="1:11" x14ac:dyDescent="0.3">
      <c r="A57" s="11" t="s">
        <v>8219</v>
      </c>
      <c r="B57" s="11">
        <v>8600</v>
      </c>
      <c r="C57" s="11" t="s">
        <v>8246</v>
      </c>
      <c r="D57" s="19">
        <f>B57</f>
        <v>8600</v>
      </c>
      <c r="F57" s="21" t="s">
        <v>8420</v>
      </c>
      <c r="G57" s="21" t="s">
        <v>8467</v>
      </c>
      <c r="H57" s="21" t="s">
        <v>8612</v>
      </c>
      <c r="I57" s="21" t="s">
        <v>8761</v>
      </c>
      <c r="J57">
        <v>1.8791400000000001E-3</v>
      </c>
      <c r="K57" s="21" t="s">
        <v>8907</v>
      </c>
    </row>
    <row r="58" spans="1:11" x14ac:dyDescent="0.3">
      <c r="A58" s="11" t="s">
        <v>8219</v>
      </c>
      <c r="B58" s="11">
        <v>8000</v>
      </c>
      <c r="C58" s="11" t="s">
        <v>8247</v>
      </c>
      <c r="D58" s="19">
        <f>B58*1.37298792</f>
        <v>10983.90336</v>
      </c>
      <c r="F58" s="21" t="s">
        <v>8420</v>
      </c>
      <c r="G58" s="21" t="s">
        <v>8468</v>
      </c>
      <c r="H58" s="21" t="s">
        <v>8613</v>
      </c>
      <c r="I58" s="21" t="s">
        <v>8762</v>
      </c>
      <c r="J58">
        <v>0.14610319999999999</v>
      </c>
      <c r="K58" s="21" t="s">
        <v>8908</v>
      </c>
    </row>
    <row r="59" spans="1:11" x14ac:dyDescent="0.3">
      <c r="A59" s="11" t="s">
        <v>8219</v>
      </c>
      <c r="B59" s="11">
        <v>15000</v>
      </c>
      <c r="C59" s="11" t="s">
        <v>8246</v>
      </c>
      <c r="D59" s="19">
        <f>B59</f>
        <v>15000</v>
      </c>
      <c r="F59" s="21" t="s">
        <v>8420</v>
      </c>
      <c r="G59" s="21" t="s">
        <v>8469</v>
      </c>
      <c r="H59" s="21" t="s">
        <v>8614</v>
      </c>
      <c r="I59" s="21" t="s">
        <v>8763</v>
      </c>
      <c r="J59">
        <v>6.9095500000000004E-3</v>
      </c>
      <c r="K59" s="21" t="s">
        <v>8909</v>
      </c>
    </row>
    <row r="60" spans="1:11" x14ac:dyDescent="0.3">
      <c r="A60" s="11" t="s">
        <v>8219</v>
      </c>
      <c r="B60" s="11">
        <v>10000</v>
      </c>
      <c r="C60" s="11" t="s">
        <v>8246</v>
      </c>
      <c r="D60" s="19">
        <f>B60</f>
        <v>10000</v>
      </c>
      <c r="F60" s="21" t="s">
        <v>8420</v>
      </c>
      <c r="G60" s="21" t="s">
        <v>8470</v>
      </c>
      <c r="H60" s="21" t="s">
        <v>8615</v>
      </c>
      <c r="I60" s="21" t="s">
        <v>8764</v>
      </c>
      <c r="J60">
        <v>5.6849400000000003E-3</v>
      </c>
      <c r="K60" s="21" t="s">
        <v>8910</v>
      </c>
    </row>
    <row r="61" spans="1:11" x14ac:dyDescent="0.3">
      <c r="A61" s="11" t="s">
        <v>8219</v>
      </c>
      <c r="B61" s="11">
        <v>20000</v>
      </c>
      <c r="C61" s="11" t="s">
        <v>8246</v>
      </c>
      <c r="D61" s="19">
        <f>B61</f>
        <v>20000</v>
      </c>
      <c r="F61" s="21" t="s">
        <v>8420</v>
      </c>
      <c r="G61" s="21" t="s">
        <v>8471</v>
      </c>
      <c r="H61" s="21" t="s">
        <v>8616</v>
      </c>
      <c r="I61" s="21" t="s">
        <v>8765</v>
      </c>
      <c r="J61">
        <v>1.5206239999999999E-2</v>
      </c>
      <c r="K61" s="21" t="s">
        <v>8911</v>
      </c>
    </row>
    <row r="62" spans="1:11" x14ac:dyDescent="0.3">
      <c r="A62" s="11" t="s">
        <v>8219</v>
      </c>
      <c r="B62" s="11">
        <v>4500</v>
      </c>
      <c r="C62" s="11" t="s">
        <v>8247</v>
      </c>
      <c r="D62" s="19">
        <f>B62*1.37298792</f>
        <v>6178.4456399999999</v>
      </c>
      <c r="F62" s="21" t="s">
        <v>8420</v>
      </c>
      <c r="G62" s="21" t="s">
        <v>8472</v>
      </c>
      <c r="H62" s="21" t="s">
        <v>8617</v>
      </c>
      <c r="I62" s="21" t="s">
        <v>8766</v>
      </c>
      <c r="J62">
        <v>4.3603000000000001E-4</v>
      </c>
      <c r="K62" s="21" t="s">
        <v>8912</v>
      </c>
    </row>
    <row r="63" spans="1:11" x14ac:dyDescent="0.3">
      <c r="A63" s="11" t="s">
        <v>8219</v>
      </c>
      <c r="B63" s="11">
        <v>5000</v>
      </c>
      <c r="C63" s="11" t="s">
        <v>8246</v>
      </c>
      <c r="D63" s="19">
        <f>B63</f>
        <v>5000</v>
      </c>
      <c r="F63" s="21" t="s">
        <v>8420</v>
      </c>
      <c r="G63" s="21" t="s">
        <v>8473</v>
      </c>
      <c r="H63" s="21" t="s">
        <v>8618</v>
      </c>
      <c r="I63" s="21" t="s">
        <v>8767</v>
      </c>
      <c r="J63">
        <v>0.15261485</v>
      </c>
      <c r="K63" s="21" t="s">
        <v>8913</v>
      </c>
    </row>
    <row r="64" spans="1:11" x14ac:dyDescent="0.3">
      <c r="A64" s="11" t="s">
        <v>8219</v>
      </c>
      <c r="B64" s="11">
        <v>3000</v>
      </c>
      <c r="C64" s="11" t="s">
        <v>8246</v>
      </c>
      <c r="D64" s="19">
        <f>B64</f>
        <v>3000</v>
      </c>
      <c r="F64" s="21" t="s">
        <v>8420</v>
      </c>
      <c r="G64" s="21" t="s">
        <v>8250</v>
      </c>
      <c r="H64" s="21" t="s">
        <v>8619</v>
      </c>
      <c r="I64" s="21" t="s">
        <v>8768</v>
      </c>
      <c r="J64">
        <v>0.70341869000000001</v>
      </c>
      <c r="K64" s="21" t="s">
        <v>8914</v>
      </c>
    </row>
    <row r="65" spans="1:11" x14ac:dyDescent="0.3">
      <c r="A65" s="11" t="s">
        <v>8219</v>
      </c>
      <c r="B65" s="11">
        <v>2000</v>
      </c>
      <c r="C65" s="11" t="s">
        <v>8246</v>
      </c>
      <c r="D65" s="19">
        <f>B65</f>
        <v>2000</v>
      </c>
      <c r="F65" s="21" t="s">
        <v>8420</v>
      </c>
      <c r="G65" s="21" t="s">
        <v>8474</v>
      </c>
      <c r="H65" s="21" t="s">
        <v>8620</v>
      </c>
      <c r="I65" s="21" t="s">
        <v>8769</v>
      </c>
      <c r="J65">
        <v>0.15661948000000001</v>
      </c>
      <c r="K65" s="21" t="s">
        <v>8915</v>
      </c>
    </row>
    <row r="66" spans="1:11" x14ac:dyDescent="0.3">
      <c r="A66" s="11" t="s">
        <v>8219</v>
      </c>
      <c r="B66" s="11">
        <v>1200</v>
      </c>
      <c r="C66" s="11" t="s">
        <v>8246</v>
      </c>
      <c r="D66" s="19">
        <f>B66</f>
        <v>1200</v>
      </c>
      <c r="F66" s="21" t="s">
        <v>8420</v>
      </c>
      <c r="G66" s="21" t="s">
        <v>8475</v>
      </c>
      <c r="H66" s="21" t="s">
        <v>8621</v>
      </c>
      <c r="I66" s="21" t="s">
        <v>8770</v>
      </c>
      <c r="J66">
        <v>0.37819529000000002</v>
      </c>
      <c r="K66" s="21" t="s">
        <v>8916</v>
      </c>
    </row>
    <row r="67" spans="1:11" x14ac:dyDescent="0.3">
      <c r="A67" s="11" t="s">
        <v>8219</v>
      </c>
      <c r="B67" s="11">
        <v>7000</v>
      </c>
      <c r="C67" s="11" t="s">
        <v>8251</v>
      </c>
      <c r="D67" s="19">
        <f>B67*0.79435529</f>
        <v>5560.4870300000002</v>
      </c>
      <c r="F67" s="21" t="s">
        <v>8420</v>
      </c>
      <c r="G67" s="21" t="s">
        <v>8476</v>
      </c>
      <c r="H67" s="21" t="s">
        <v>8622</v>
      </c>
      <c r="I67" s="21" t="s">
        <v>8771</v>
      </c>
      <c r="J67">
        <v>5.5870389999999999E-2</v>
      </c>
      <c r="K67" s="21" t="s">
        <v>8917</v>
      </c>
    </row>
    <row r="68" spans="1:11" x14ac:dyDescent="0.3">
      <c r="A68" s="11" t="s">
        <v>8219</v>
      </c>
      <c r="B68" s="11">
        <v>2000</v>
      </c>
      <c r="C68" s="11" t="s">
        <v>8246</v>
      </c>
      <c r="D68" s="19">
        <f>B68</f>
        <v>2000</v>
      </c>
      <c r="F68" s="21" t="s">
        <v>8420</v>
      </c>
      <c r="G68" s="21" t="s">
        <v>8477</v>
      </c>
      <c r="H68" s="21" t="s">
        <v>8623</v>
      </c>
      <c r="I68" s="21" t="s">
        <v>8772</v>
      </c>
      <c r="J68">
        <v>1.289363E-2</v>
      </c>
      <c r="K68" s="21" t="s">
        <v>8918</v>
      </c>
    </row>
    <row r="69" spans="1:11" x14ac:dyDescent="0.3">
      <c r="A69" s="11" t="s">
        <v>8219</v>
      </c>
      <c r="B69" s="11">
        <v>2000</v>
      </c>
      <c r="C69" s="11" t="s">
        <v>8246</v>
      </c>
      <c r="D69" s="19">
        <f>B69</f>
        <v>2000</v>
      </c>
      <c r="F69" s="21" t="s">
        <v>8420</v>
      </c>
      <c r="G69" s="21" t="s">
        <v>8478</v>
      </c>
      <c r="H69" s="21" t="s">
        <v>8624</v>
      </c>
      <c r="I69" s="21" t="s">
        <v>8773</v>
      </c>
      <c r="J69">
        <v>7.1451009999999995E-2</v>
      </c>
      <c r="K69" s="21" t="s">
        <v>8919</v>
      </c>
    </row>
    <row r="70" spans="1:11" x14ac:dyDescent="0.3">
      <c r="A70" s="11" t="s">
        <v>8219</v>
      </c>
      <c r="B70" s="11">
        <v>600</v>
      </c>
      <c r="C70" s="11" t="s">
        <v>8247</v>
      </c>
      <c r="D70" s="19">
        <f>B70*1.37298792</f>
        <v>823.79275199999995</v>
      </c>
      <c r="F70" s="21" t="s">
        <v>8420</v>
      </c>
      <c r="G70" s="21" t="s">
        <v>8479</v>
      </c>
      <c r="H70" s="21" t="s">
        <v>8625</v>
      </c>
      <c r="I70" s="21" t="s">
        <v>8774</v>
      </c>
      <c r="J70">
        <v>0.17464929000000001</v>
      </c>
      <c r="K70" s="21" t="s">
        <v>8920</v>
      </c>
    </row>
    <row r="71" spans="1:11" x14ac:dyDescent="0.3">
      <c r="A71" s="11" t="s">
        <v>8219</v>
      </c>
      <c r="B71" s="11">
        <v>10000</v>
      </c>
      <c r="C71" s="11" t="s">
        <v>8246</v>
      </c>
      <c r="D71" s="19">
        <f>B71</f>
        <v>10000</v>
      </c>
      <c r="F71" s="21" t="s">
        <v>8420</v>
      </c>
      <c r="G71" s="21" t="s">
        <v>8480</v>
      </c>
      <c r="H71" s="21" t="s">
        <v>8626</v>
      </c>
      <c r="I71" s="21" t="s">
        <v>8775</v>
      </c>
      <c r="J71">
        <v>0.4440693</v>
      </c>
      <c r="K71" s="21" t="s">
        <v>8921</v>
      </c>
    </row>
    <row r="72" spans="1:11" x14ac:dyDescent="0.3">
      <c r="A72" s="11" t="s">
        <v>8219</v>
      </c>
      <c r="B72" s="11">
        <v>500</v>
      </c>
      <c r="C72" s="11" t="s">
        <v>8246</v>
      </c>
      <c r="D72" s="19">
        <f>B72</f>
        <v>500</v>
      </c>
      <c r="F72" s="21" t="s">
        <v>8420</v>
      </c>
      <c r="G72" s="21" t="s">
        <v>8481</v>
      </c>
      <c r="H72" s="21" t="s">
        <v>8627</v>
      </c>
      <c r="I72" s="21" t="s">
        <v>8776</v>
      </c>
      <c r="J72">
        <v>3.5490000000000001E-4</v>
      </c>
      <c r="K72" s="21" t="s">
        <v>8922</v>
      </c>
    </row>
    <row r="73" spans="1:11" x14ac:dyDescent="0.3">
      <c r="A73" s="11" t="s">
        <v>8219</v>
      </c>
      <c r="B73" s="11">
        <v>1800</v>
      </c>
      <c r="C73" s="11" t="s">
        <v>8246</v>
      </c>
      <c r="D73" s="19">
        <f>B73</f>
        <v>1800</v>
      </c>
      <c r="F73" s="21" t="s">
        <v>8420</v>
      </c>
      <c r="G73" s="21" t="s">
        <v>8482</v>
      </c>
      <c r="H73" s="21" t="s">
        <v>8628</v>
      </c>
      <c r="I73" s="21" t="s">
        <v>8777</v>
      </c>
      <c r="J73">
        <v>0.26677181999999999</v>
      </c>
      <c r="K73" s="21" t="s">
        <v>8923</v>
      </c>
    </row>
    <row r="74" spans="1:11" x14ac:dyDescent="0.3">
      <c r="A74" s="11" t="s">
        <v>8219</v>
      </c>
      <c r="B74" s="11">
        <v>2200</v>
      </c>
      <c r="C74" s="11" t="s">
        <v>8246</v>
      </c>
      <c r="D74" s="19">
        <f>B74</f>
        <v>2200</v>
      </c>
      <c r="F74" s="21" t="s">
        <v>8420</v>
      </c>
      <c r="G74" s="21" t="s">
        <v>8252</v>
      </c>
      <c r="H74" s="21" t="s">
        <v>8629</v>
      </c>
      <c r="I74" s="21" t="s">
        <v>8778</v>
      </c>
      <c r="J74">
        <v>0.12855361000000001</v>
      </c>
      <c r="K74" s="21" t="s">
        <v>8924</v>
      </c>
    </row>
    <row r="75" spans="1:11" x14ac:dyDescent="0.3">
      <c r="A75" s="11" t="s">
        <v>8219</v>
      </c>
      <c r="B75" s="11">
        <v>900</v>
      </c>
      <c r="C75" s="11" t="s">
        <v>8246</v>
      </c>
      <c r="D75" s="19">
        <f>B75</f>
        <v>900</v>
      </c>
      <c r="F75" s="21" t="s">
        <v>8420</v>
      </c>
      <c r="G75" s="21" t="s">
        <v>8483</v>
      </c>
      <c r="H75" s="21" t="s">
        <v>8630</v>
      </c>
      <c r="I75" s="21" t="s">
        <v>8779</v>
      </c>
      <c r="J75">
        <v>0.27610475000000001</v>
      </c>
      <c r="K75" s="21" t="s">
        <v>8925</v>
      </c>
    </row>
    <row r="76" spans="1:11" x14ac:dyDescent="0.3">
      <c r="A76" s="11" t="s">
        <v>8219</v>
      </c>
      <c r="B76" s="11">
        <v>500</v>
      </c>
      <c r="C76" s="11" t="s">
        <v>8249</v>
      </c>
      <c r="D76" s="19">
        <f>B76*1.18870458</f>
        <v>594.35229000000004</v>
      </c>
      <c r="F76" s="21" t="s">
        <v>8420</v>
      </c>
      <c r="G76" s="21" t="s">
        <v>8484</v>
      </c>
      <c r="H76" s="21" t="s">
        <v>8631</v>
      </c>
      <c r="I76" s="21" t="s">
        <v>8780</v>
      </c>
      <c r="J76">
        <v>9.5519999999999993E-5</v>
      </c>
      <c r="K76" s="21" t="s">
        <v>8926</v>
      </c>
    </row>
    <row r="77" spans="1:11" x14ac:dyDescent="0.3">
      <c r="A77" s="11" t="s">
        <v>8219</v>
      </c>
      <c r="B77" s="11">
        <v>3500</v>
      </c>
      <c r="C77" s="11" t="s">
        <v>8246</v>
      </c>
      <c r="D77" s="19">
        <f>B77</f>
        <v>3500</v>
      </c>
      <c r="F77" s="21" t="s">
        <v>8420</v>
      </c>
      <c r="G77" s="21" t="s">
        <v>8485</v>
      </c>
      <c r="H77" s="21" t="s">
        <v>8632</v>
      </c>
      <c r="I77" s="21" t="s">
        <v>8781</v>
      </c>
      <c r="J77">
        <v>2.4314280000000001E-2</v>
      </c>
      <c r="K77" s="21" t="s">
        <v>8927</v>
      </c>
    </row>
    <row r="78" spans="1:11" x14ac:dyDescent="0.3">
      <c r="A78" s="11" t="s">
        <v>8219</v>
      </c>
      <c r="B78" s="11">
        <v>300</v>
      </c>
      <c r="C78" s="11" t="s">
        <v>8246</v>
      </c>
      <c r="D78" s="19">
        <f>B78</f>
        <v>300</v>
      </c>
      <c r="F78" s="21" t="s">
        <v>8420</v>
      </c>
      <c r="G78" s="21" t="s">
        <v>8486</v>
      </c>
      <c r="H78" s="21" t="s">
        <v>8633</v>
      </c>
      <c r="I78" s="21" t="s">
        <v>8782</v>
      </c>
      <c r="J78">
        <v>0.12793131999999999</v>
      </c>
      <c r="K78" s="21" t="s">
        <v>8928</v>
      </c>
    </row>
    <row r="79" spans="1:11" x14ac:dyDescent="0.3">
      <c r="A79" s="11" t="s">
        <v>8219</v>
      </c>
      <c r="B79" s="11">
        <v>400</v>
      </c>
      <c r="C79" s="11" t="s">
        <v>8246</v>
      </c>
      <c r="D79" s="19">
        <f>B79</f>
        <v>400</v>
      </c>
      <c r="F79" s="21" t="s">
        <v>8420</v>
      </c>
      <c r="G79" s="21" t="s">
        <v>8487</v>
      </c>
      <c r="H79" s="21" t="s">
        <v>8634</v>
      </c>
      <c r="I79" s="21" t="s">
        <v>8783</v>
      </c>
      <c r="J79">
        <v>1.0731E-4</v>
      </c>
      <c r="K79" s="21" t="s">
        <v>8929</v>
      </c>
    </row>
    <row r="80" spans="1:11" x14ac:dyDescent="0.3">
      <c r="A80" s="11" t="s">
        <v>8219</v>
      </c>
      <c r="B80" s="11">
        <v>50</v>
      </c>
      <c r="C80" s="11" t="s">
        <v>8249</v>
      </c>
      <c r="D80" s="19">
        <f>B80*1.18870458</f>
        <v>59.435229</v>
      </c>
      <c r="F80" s="21" t="s">
        <v>8420</v>
      </c>
      <c r="G80" s="21" t="s">
        <v>8488</v>
      </c>
      <c r="H80" s="21" t="s">
        <v>8635</v>
      </c>
      <c r="I80" s="21" t="s">
        <v>8784</v>
      </c>
      <c r="J80">
        <v>1.01054753</v>
      </c>
      <c r="K80" s="21" t="s">
        <v>8930</v>
      </c>
    </row>
    <row r="81" spans="1:11" x14ac:dyDescent="0.3">
      <c r="A81" s="11" t="s">
        <v>8219</v>
      </c>
      <c r="B81" s="11">
        <v>1300</v>
      </c>
      <c r="C81" s="11" t="s">
        <v>8247</v>
      </c>
      <c r="D81" s="19">
        <f>B81*1.37298792</f>
        <v>1784.8842959999999</v>
      </c>
      <c r="F81" s="21" t="s">
        <v>8420</v>
      </c>
      <c r="G81" s="21" t="s">
        <v>8489</v>
      </c>
      <c r="H81" s="21" t="s">
        <v>8636</v>
      </c>
      <c r="I81" s="21" t="s">
        <v>8785</v>
      </c>
      <c r="J81">
        <v>6.8741849999999993E-2</v>
      </c>
      <c r="K81" s="21" t="s">
        <v>8931</v>
      </c>
    </row>
    <row r="82" spans="1:11" x14ac:dyDescent="0.3">
      <c r="A82" s="11" t="s">
        <v>8219</v>
      </c>
      <c r="B82" s="11">
        <v>12000</v>
      </c>
      <c r="C82" s="11" t="s">
        <v>8246</v>
      </c>
      <c r="D82" s="19">
        <f>B82</f>
        <v>12000</v>
      </c>
      <c r="F82" s="21" t="s">
        <v>8420</v>
      </c>
      <c r="G82" s="21" t="s">
        <v>8256</v>
      </c>
      <c r="H82" s="21" t="s">
        <v>8637</v>
      </c>
      <c r="I82" s="21" t="s">
        <v>8786</v>
      </c>
      <c r="J82">
        <v>4.9649100000000002E-2</v>
      </c>
      <c r="K82" s="21" t="s">
        <v>8932</v>
      </c>
    </row>
    <row r="83" spans="1:11" x14ac:dyDescent="0.3">
      <c r="A83" s="11" t="s">
        <v>8219</v>
      </c>
      <c r="B83" s="11">
        <v>750</v>
      </c>
      <c r="C83" s="11" t="s">
        <v>8246</v>
      </c>
      <c r="D83" s="19">
        <f>B83</f>
        <v>750</v>
      </c>
      <c r="F83" s="21" t="s">
        <v>8420</v>
      </c>
      <c r="G83" s="21" t="s">
        <v>8490</v>
      </c>
      <c r="H83" s="21" t="s">
        <v>8638</v>
      </c>
      <c r="I83" s="21" t="s">
        <v>8787</v>
      </c>
      <c r="J83">
        <v>0.29105990999999998</v>
      </c>
      <c r="K83" s="21" t="s">
        <v>8933</v>
      </c>
    </row>
    <row r="84" spans="1:11" x14ac:dyDescent="0.3">
      <c r="A84" s="11" t="s">
        <v>8219</v>
      </c>
      <c r="B84" s="11">
        <v>4000</v>
      </c>
      <c r="C84" s="11" t="s">
        <v>8246</v>
      </c>
      <c r="D84" s="19">
        <f>B84</f>
        <v>4000</v>
      </c>
      <c r="F84" s="21" t="s">
        <v>8420</v>
      </c>
      <c r="G84" s="21" t="s">
        <v>8491</v>
      </c>
      <c r="H84" s="21" t="s">
        <v>8639</v>
      </c>
      <c r="I84" s="21" t="s">
        <v>8788</v>
      </c>
      <c r="J84">
        <v>6.8705999999999997E-4</v>
      </c>
      <c r="K84" s="21" t="s">
        <v>8934</v>
      </c>
    </row>
    <row r="85" spans="1:11" x14ac:dyDescent="0.3">
      <c r="A85" s="11" t="s">
        <v>8219</v>
      </c>
      <c r="B85" s="11">
        <v>200</v>
      </c>
      <c r="C85" s="11" t="s">
        <v>8247</v>
      </c>
      <c r="D85" s="19">
        <f>B85*1.37298792</f>
        <v>274.59758399999998</v>
      </c>
      <c r="F85" s="21" t="s">
        <v>8420</v>
      </c>
      <c r="G85" s="21" t="s">
        <v>8492</v>
      </c>
      <c r="H85" s="21" t="s">
        <v>8640</v>
      </c>
      <c r="I85" s="21" t="s">
        <v>8789</v>
      </c>
      <c r="J85">
        <v>1.9524710000000001E-2</v>
      </c>
      <c r="K85" s="21" t="s">
        <v>8935</v>
      </c>
    </row>
    <row r="86" spans="1:11" x14ac:dyDescent="0.3">
      <c r="A86" s="11" t="s">
        <v>8219</v>
      </c>
      <c r="B86" s="11">
        <v>500</v>
      </c>
      <c r="C86" s="11" t="s">
        <v>8246</v>
      </c>
      <c r="D86" s="19">
        <f>B86</f>
        <v>500</v>
      </c>
      <c r="F86" s="21" t="s">
        <v>8420</v>
      </c>
      <c r="G86" s="21" t="s">
        <v>8493</v>
      </c>
      <c r="H86" s="21" t="s">
        <v>8641</v>
      </c>
      <c r="I86" s="21" t="s">
        <v>8790</v>
      </c>
      <c r="J86">
        <v>5.1926000000000001E-4</v>
      </c>
      <c r="K86" s="21" t="s">
        <v>8936</v>
      </c>
    </row>
    <row r="87" spans="1:11" x14ac:dyDescent="0.3">
      <c r="A87" s="11" t="s">
        <v>8219</v>
      </c>
      <c r="B87" s="11">
        <v>1200</v>
      </c>
      <c r="C87" s="11" t="s">
        <v>8246</v>
      </c>
      <c r="D87" s="19">
        <f>B87</f>
        <v>1200</v>
      </c>
      <c r="F87" s="21" t="s">
        <v>8420</v>
      </c>
      <c r="G87" s="21" t="s">
        <v>8494</v>
      </c>
      <c r="H87" s="21" t="s">
        <v>8642</v>
      </c>
      <c r="I87" s="21" t="s">
        <v>8791</v>
      </c>
      <c r="J87">
        <v>1.5965199999999999E-3</v>
      </c>
      <c r="K87" s="21" t="s">
        <v>8937</v>
      </c>
    </row>
    <row r="88" spans="1:11" x14ac:dyDescent="0.3">
      <c r="A88" s="11" t="s">
        <v>8219</v>
      </c>
      <c r="B88" s="11">
        <v>6000</v>
      </c>
      <c r="C88" s="11" t="s">
        <v>8249</v>
      </c>
      <c r="D88" s="19">
        <f>B88*1.18870458</f>
        <v>7132.2274800000005</v>
      </c>
      <c r="F88" s="21" t="s">
        <v>8420</v>
      </c>
      <c r="G88" s="21" t="s">
        <v>8495</v>
      </c>
      <c r="H88" s="21" t="s">
        <v>8643</v>
      </c>
      <c r="I88" s="21" t="s">
        <v>8792</v>
      </c>
      <c r="J88">
        <v>2.4994999999999998E-4</v>
      </c>
      <c r="K88" s="21" t="s">
        <v>8938</v>
      </c>
    </row>
    <row r="89" spans="1:11" x14ac:dyDescent="0.3">
      <c r="A89" s="11" t="s">
        <v>8219</v>
      </c>
      <c r="B89" s="11">
        <v>2500</v>
      </c>
      <c r="C89" s="11" t="s">
        <v>8246</v>
      </c>
      <c r="D89" s="19">
        <f>B89</f>
        <v>2500</v>
      </c>
      <c r="F89" s="21" t="s">
        <v>8420</v>
      </c>
      <c r="G89" s="21" t="s">
        <v>8496</v>
      </c>
      <c r="H89" s="21" t="s">
        <v>8644</v>
      </c>
      <c r="I89" s="21" t="s">
        <v>8793</v>
      </c>
      <c r="J89">
        <v>3.1797060000000002E-2</v>
      </c>
      <c r="K89" s="21" t="s">
        <v>8939</v>
      </c>
    </row>
    <row r="90" spans="1:11" x14ac:dyDescent="0.3">
      <c r="A90" s="11" t="s">
        <v>8219</v>
      </c>
      <c r="B90" s="11">
        <v>3500</v>
      </c>
      <c r="C90" s="11" t="s">
        <v>8246</v>
      </c>
      <c r="D90" s="19">
        <f>B90</f>
        <v>3500</v>
      </c>
      <c r="F90" s="21" t="s">
        <v>8420</v>
      </c>
      <c r="G90" s="21" t="s">
        <v>8497</v>
      </c>
      <c r="H90" s="21" t="s">
        <v>8645</v>
      </c>
      <c r="I90" s="21" t="s">
        <v>8794</v>
      </c>
      <c r="J90">
        <v>1.8070899999999999E-3</v>
      </c>
      <c r="K90" s="21" t="s">
        <v>8940</v>
      </c>
    </row>
    <row r="91" spans="1:11" x14ac:dyDescent="0.3">
      <c r="A91" s="11" t="s">
        <v>8219</v>
      </c>
      <c r="B91" s="11">
        <v>6000</v>
      </c>
      <c r="C91" s="11" t="s">
        <v>8246</v>
      </c>
      <c r="D91" s="19">
        <f>B91</f>
        <v>6000</v>
      </c>
      <c r="F91" s="21" t="s">
        <v>8420</v>
      </c>
      <c r="G91" s="21" t="s">
        <v>8498</v>
      </c>
      <c r="H91" s="21" t="s">
        <v>8646</v>
      </c>
      <c r="I91" s="21" t="s">
        <v>8795</v>
      </c>
      <c r="J91">
        <v>6.3788750000000005E-2</v>
      </c>
      <c r="K91" s="21" t="s">
        <v>8941</v>
      </c>
    </row>
    <row r="92" spans="1:11" x14ac:dyDescent="0.3">
      <c r="A92" s="11" t="s">
        <v>8219</v>
      </c>
      <c r="B92" s="11">
        <v>500</v>
      </c>
      <c r="C92" s="11" t="s">
        <v>8246</v>
      </c>
      <c r="D92" s="19">
        <f>B92</f>
        <v>500</v>
      </c>
      <c r="F92" s="21" t="s">
        <v>8420</v>
      </c>
      <c r="G92" s="21" t="s">
        <v>8499</v>
      </c>
      <c r="H92" s="21" t="s">
        <v>8647</v>
      </c>
      <c r="I92" s="21" t="s">
        <v>8796</v>
      </c>
      <c r="J92">
        <v>0.29301948999999999</v>
      </c>
      <c r="K92" s="21" t="s">
        <v>8942</v>
      </c>
    </row>
    <row r="93" spans="1:11" x14ac:dyDescent="0.3">
      <c r="A93" s="11" t="s">
        <v>8219</v>
      </c>
      <c r="B93" s="11">
        <v>3000</v>
      </c>
      <c r="C93" s="11" t="s">
        <v>8246</v>
      </c>
      <c r="D93" s="19">
        <f>B93</f>
        <v>3000</v>
      </c>
      <c r="F93" s="21" t="s">
        <v>8420</v>
      </c>
      <c r="G93" s="21" t="s">
        <v>8500</v>
      </c>
      <c r="H93" s="21" t="s">
        <v>8648</v>
      </c>
      <c r="I93" s="21" t="s">
        <v>8784</v>
      </c>
      <c r="J93">
        <v>1.01054753</v>
      </c>
      <c r="K93" s="21" t="s">
        <v>8943</v>
      </c>
    </row>
    <row r="94" spans="1:11" x14ac:dyDescent="0.3">
      <c r="A94" s="11" t="s">
        <v>8219</v>
      </c>
      <c r="B94" s="11">
        <v>5000</v>
      </c>
      <c r="C94" s="11" t="s">
        <v>8251</v>
      </c>
      <c r="D94" s="19">
        <f>B94*0.79435529</f>
        <v>3971.7764500000003</v>
      </c>
      <c r="F94" s="21" t="s">
        <v>8420</v>
      </c>
      <c r="G94" s="21" t="s">
        <v>8501</v>
      </c>
      <c r="H94" s="21" t="s">
        <v>8649</v>
      </c>
      <c r="I94" s="21" t="s">
        <v>8797</v>
      </c>
      <c r="J94">
        <v>1.0129E-4</v>
      </c>
      <c r="K94" s="21" t="s">
        <v>8944</v>
      </c>
    </row>
    <row r="95" spans="1:11" x14ac:dyDescent="0.3">
      <c r="A95" s="11" t="s">
        <v>8219</v>
      </c>
      <c r="B95" s="11">
        <v>1000</v>
      </c>
      <c r="C95" s="11" t="s">
        <v>8246</v>
      </c>
      <c r="D95" s="19">
        <f>B95</f>
        <v>1000</v>
      </c>
      <c r="F95" s="21" t="s">
        <v>8420</v>
      </c>
      <c r="G95" s="21" t="s">
        <v>8502</v>
      </c>
      <c r="H95" s="21" t="s">
        <v>8650</v>
      </c>
      <c r="I95" s="21" t="s">
        <v>8798</v>
      </c>
      <c r="J95">
        <v>4.2059249999999999E-2</v>
      </c>
      <c r="K95" s="21" t="s">
        <v>8945</v>
      </c>
    </row>
    <row r="96" spans="1:11" x14ac:dyDescent="0.3">
      <c r="A96" s="11" t="s">
        <v>8219</v>
      </c>
      <c r="B96" s="11">
        <v>250</v>
      </c>
      <c r="C96" s="11" t="s">
        <v>8247</v>
      </c>
      <c r="D96" s="19">
        <f>B96*1.37298792</f>
        <v>343.24698000000001</v>
      </c>
      <c r="F96" s="21" t="s">
        <v>8420</v>
      </c>
      <c r="G96" s="21" t="s">
        <v>8503</v>
      </c>
      <c r="H96" s="21" t="s">
        <v>8651</v>
      </c>
      <c r="I96" s="21" t="s">
        <v>8799</v>
      </c>
      <c r="J96">
        <v>8.5113099999999994E-3</v>
      </c>
      <c r="K96" s="21" t="s">
        <v>8946</v>
      </c>
    </row>
    <row r="97" spans="1:11" x14ac:dyDescent="0.3">
      <c r="A97" s="11" t="s">
        <v>8219</v>
      </c>
      <c r="B97" s="11">
        <v>350</v>
      </c>
      <c r="C97" s="11" t="s">
        <v>8246</v>
      </c>
      <c r="D97" s="19">
        <f t="shared" ref="D97:D104" si="4">B97</f>
        <v>350</v>
      </c>
      <c r="F97" s="21" t="s">
        <v>8420</v>
      </c>
      <c r="G97" s="21" t="s">
        <v>8504</v>
      </c>
      <c r="H97" s="21" t="s">
        <v>8652</v>
      </c>
      <c r="I97" s="21" t="s">
        <v>8800</v>
      </c>
      <c r="J97">
        <v>4.5842040000000001E-2</v>
      </c>
      <c r="K97" s="21" t="s">
        <v>8947</v>
      </c>
    </row>
    <row r="98" spans="1:11" x14ac:dyDescent="0.3">
      <c r="A98" s="11" t="s">
        <v>8219</v>
      </c>
      <c r="B98" s="11">
        <v>1500</v>
      </c>
      <c r="C98" s="11" t="s">
        <v>8246</v>
      </c>
      <c r="D98" s="19">
        <f t="shared" si="4"/>
        <v>1500</v>
      </c>
      <c r="F98" s="21" t="s">
        <v>8420</v>
      </c>
      <c r="G98" s="21" t="s">
        <v>8505</v>
      </c>
      <c r="H98" s="21" t="s">
        <v>8653</v>
      </c>
      <c r="I98" s="21" t="s">
        <v>8801</v>
      </c>
      <c r="J98">
        <v>0.60745859000000002</v>
      </c>
      <c r="K98" s="21" t="s">
        <v>8948</v>
      </c>
    </row>
    <row r="99" spans="1:11" x14ac:dyDescent="0.3">
      <c r="A99" s="11" t="s">
        <v>8219</v>
      </c>
      <c r="B99" s="11">
        <v>400</v>
      </c>
      <c r="C99" s="11" t="s">
        <v>8246</v>
      </c>
      <c r="D99" s="19">
        <f t="shared" si="4"/>
        <v>400</v>
      </c>
      <c r="F99" s="21" t="s">
        <v>8420</v>
      </c>
      <c r="G99" s="21" t="s">
        <v>8506</v>
      </c>
      <c r="H99" s="21" t="s">
        <v>8654</v>
      </c>
      <c r="I99" s="21" t="s">
        <v>8802</v>
      </c>
      <c r="J99">
        <v>0.28526131999999998</v>
      </c>
      <c r="K99" s="21" t="s">
        <v>8949</v>
      </c>
    </row>
    <row r="100" spans="1:11" x14ac:dyDescent="0.3">
      <c r="A100" s="11" t="s">
        <v>8219</v>
      </c>
      <c r="B100" s="11">
        <v>3200</v>
      </c>
      <c r="C100" s="11" t="s">
        <v>8246</v>
      </c>
      <c r="D100" s="19">
        <f t="shared" si="4"/>
        <v>3200</v>
      </c>
      <c r="F100" s="21" t="s">
        <v>8420</v>
      </c>
      <c r="G100" s="21" t="s">
        <v>8507</v>
      </c>
      <c r="H100" s="21" t="s">
        <v>8655</v>
      </c>
      <c r="I100" s="21" t="s">
        <v>8803</v>
      </c>
      <c r="J100">
        <v>0.58885799000000005</v>
      </c>
      <c r="K100" s="21" t="s">
        <v>8950</v>
      </c>
    </row>
    <row r="101" spans="1:11" x14ac:dyDescent="0.3">
      <c r="A101" s="11" t="s">
        <v>8219</v>
      </c>
      <c r="B101" s="11">
        <v>1500</v>
      </c>
      <c r="C101" s="11" t="s">
        <v>8246</v>
      </c>
      <c r="D101" s="19">
        <f t="shared" si="4"/>
        <v>1500</v>
      </c>
      <c r="F101" s="21" t="s">
        <v>8420</v>
      </c>
      <c r="G101" s="21" t="s">
        <v>8508</v>
      </c>
      <c r="H101" s="21" t="s">
        <v>8656</v>
      </c>
      <c r="I101" s="21" t="s">
        <v>8804</v>
      </c>
      <c r="J101">
        <v>2.281625E-2</v>
      </c>
      <c r="K101" s="21" t="s">
        <v>8951</v>
      </c>
    </row>
    <row r="102" spans="1:11" x14ac:dyDescent="0.3">
      <c r="A102" s="11" t="s">
        <v>8219</v>
      </c>
      <c r="B102" s="11">
        <v>5000</v>
      </c>
      <c r="C102" s="11" t="s">
        <v>8246</v>
      </c>
      <c r="D102" s="19">
        <f t="shared" si="4"/>
        <v>5000</v>
      </c>
      <c r="F102" s="21" t="s">
        <v>8420</v>
      </c>
      <c r="G102" s="21" t="s">
        <v>8509</v>
      </c>
      <c r="H102" s="21" t="s">
        <v>8657</v>
      </c>
      <c r="I102" s="21" t="s">
        <v>8805</v>
      </c>
      <c r="J102">
        <v>4.8377300000000002E-3</v>
      </c>
      <c r="K102" s="21" t="s">
        <v>8952</v>
      </c>
    </row>
    <row r="103" spans="1:11" x14ac:dyDescent="0.3">
      <c r="A103" s="11" t="s">
        <v>8219</v>
      </c>
      <c r="B103" s="11">
        <v>3500</v>
      </c>
      <c r="C103" s="11" t="s">
        <v>8246</v>
      </c>
      <c r="D103" s="19">
        <f t="shared" si="4"/>
        <v>3500</v>
      </c>
      <c r="F103" s="21" t="s">
        <v>8420</v>
      </c>
      <c r="G103" s="21" t="s">
        <v>8510</v>
      </c>
      <c r="H103" s="21" t="s">
        <v>8658</v>
      </c>
      <c r="I103" s="21" t="s">
        <v>8806</v>
      </c>
      <c r="J103">
        <v>1.01654E-3</v>
      </c>
      <c r="K103" s="21" t="s">
        <v>8953</v>
      </c>
    </row>
    <row r="104" spans="1:11" x14ac:dyDescent="0.3">
      <c r="A104" s="11" t="s">
        <v>8219</v>
      </c>
      <c r="B104" s="11">
        <v>6000</v>
      </c>
      <c r="C104" s="11" t="s">
        <v>8246</v>
      </c>
      <c r="D104" s="19">
        <f t="shared" si="4"/>
        <v>6000</v>
      </c>
      <c r="F104" s="21" t="s">
        <v>8420</v>
      </c>
      <c r="G104" s="21" t="s">
        <v>8511</v>
      </c>
      <c r="H104" s="21" t="s">
        <v>8659</v>
      </c>
      <c r="I104" s="21" t="s">
        <v>8807</v>
      </c>
      <c r="J104">
        <v>6.9514240000000005E-2</v>
      </c>
      <c r="K104" s="21" t="s">
        <v>8954</v>
      </c>
    </row>
    <row r="105" spans="1:11" x14ac:dyDescent="0.3">
      <c r="A105" s="11" t="s">
        <v>8219</v>
      </c>
      <c r="B105" s="11">
        <v>1300</v>
      </c>
      <c r="C105" s="11" t="s">
        <v>8247</v>
      </c>
      <c r="D105" s="19">
        <f>B105*1.37298792</f>
        <v>1784.8842959999999</v>
      </c>
      <c r="F105" s="21" t="s">
        <v>8420</v>
      </c>
      <c r="G105" s="21" t="s">
        <v>8512</v>
      </c>
      <c r="H105" s="21" t="s">
        <v>8660</v>
      </c>
      <c r="I105" s="21" t="s">
        <v>8808</v>
      </c>
      <c r="J105">
        <v>1.7480600000000001E-3</v>
      </c>
      <c r="K105" s="21" t="s">
        <v>8955</v>
      </c>
    </row>
    <row r="106" spans="1:11" x14ac:dyDescent="0.3">
      <c r="A106" s="11" t="s">
        <v>8219</v>
      </c>
      <c r="B106" s="11">
        <v>500</v>
      </c>
      <c r="C106" s="11" t="s">
        <v>8246</v>
      </c>
      <c r="D106" s="19">
        <f t="shared" ref="D106:D112" si="5">B106</f>
        <v>500</v>
      </c>
      <c r="F106" s="21" t="s">
        <v>8420</v>
      </c>
      <c r="G106" s="21" t="s">
        <v>8513</v>
      </c>
      <c r="H106" s="21" t="s">
        <v>8661</v>
      </c>
      <c r="I106" s="21" t="s">
        <v>8809</v>
      </c>
      <c r="J106">
        <v>8.9446000000000003E-4</v>
      </c>
      <c r="K106" s="21" t="s">
        <v>8956</v>
      </c>
    </row>
    <row r="107" spans="1:11" x14ac:dyDescent="0.3">
      <c r="A107" s="11" t="s">
        <v>8219</v>
      </c>
      <c r="B107" s="11">
        <v>2200</v>
      </c>
      <c r="C107" s="11" t="s">
        <v>8246</v>
      </c>
      <c r="D107" s="19">
        <f t="shared" si="5"/>
        <v>2200</v>
      </c>
      <c r="F107" s="21" t="s">
        <v>8420</v>
      </c>
      <c r="G107" s="21" t="s">
        <v>8514</v>
      </c>
      <c r="H107" s="21" t="s">
        <v>8662</v>
      </c>
      <c r="I107" s="21" t="s">
        <v>8810</v>
      </c>
      <c r="J107">
        <v>2.4608149999999999E-2</v>
      </c>
      <c r="K107" s="21" t="s">
        <v>8957</v>
      </c>
    </row>
    <row r="108" spans="1:11" x14ac:dyDescent="0.3">
      <c r="A108" s="11" t="s">
        <v>8219</v>
      </c>
      <c r="B108" s="11">
        <v>5000</v>
      </c>
      <c r="C108" s="11" t="s">
        <v>8246</v>
      </c>
      <c r="D108" s="19">
        <f t="shared" si="5"/>
        <v>5000</v>
      </c>
      <c r="F108" s="21" t="s">
        <v>8420</v>
      </c>
      <c r="G108" s="21" t="s">
        <v>8515</v>
      </c>
      <c r="H108" s="21" t="s">
        <v>8663</v>
      </c>
      <c r="I108" s="21" t="s">
        <v>8811</v>
      </c>
      <c r="J108">
        <v>7.8632300000000006E-3</v>
      </c>
      <c r="K108" s="21" t="s">
        <v>8958</v>
      </c>
    </row>
    <row r="109" spans="1:11" x14ac:dyDescent="0.3">
      <c r="A109" s="11" t="s">
        <v>8219</v>
      </c>
      <c r="B109" s="11">
        <v>7500</v>
      </c>
      <c r="C109" s="11" t="s">
        <v>8246</v>
      </c>
      <c r="D109" s="19">
        <f t="shared" si="5"/>
        <v>7500</v>
      </c>
      <c r="F109" s="21" t="s">
        <v>8420</v>
      </c>
      <c r="G109" s="21" t="s">
        <v>8516</v>
      </c>
      <c r="H109" s="21" t="s">
        <v>8664</v>
      </c>
      <c r="I109" s="21" t="s">
        <v>8812</v>
      </c>
      <c r="J109">
        <v>6.5590700000000002E-3</v>
      </c>
      <c r="K109" s="21" t="s">
        <v>8959</v>
      </c>
    </row>
    <row r="110" spans="1:11" x14ac:dyDescent="0.3">
      <c r="A110" s="11" t="s">
        <v>8219</v>
      </c>
      <c r="B110" s="11">
        <v>1500</v>
      </c>
      <c r="C110" s="11" t="s">
        <v>8246</v>
      </c>
      <c r="D110" s="19">
        <f t="shared" si="5"/>
        <v>1500</v>
      </c>
      <c r="F110" s="21" t="s">
        <v>8420</v>
      </c>
      <c r="G110" s="21" t="s">
        <v>8517</v>
      </c>
      <c r="H110" s="21" t="s">
        <v>8665</v>
      </c>
      <c r="I110" s="21" t="s">
        <v>8813</v>
      </c>
      <c r="J110">
        <v>1.179407E-2</v>
      </c>
      <c r="K110" s="21" t="s">
        <v>8960</v>
      </c>
    </row>
    <row r="111" spans="1:11" x14ac:dyDescent="0.3">
      <c r="A111" s="11" t="s">
        <v>8219</v>
      </c>
      <c r="B111" s="11">
        <v>1000</v>
      </c>
      <c r="C111" s="11" t="s">
        <v>8246</v>
      </c>
      <c r="D111" s="19">
        <f t="shared" si="5"/>
        <v>1000</v>
      </c>
      <c r="F111" s="21" t="s">
        <v>8420</v>
      </c>
      <c r="G111" s="21" t="s">
        <v>8518</v>
      </c>
      <c r="H111" s="21" t="s">
        <v>8666</v>
      </c>
      <c r="I111" s="21" t="s">
        <v>8814</v>
      </c>
      <c r="J111">
        <v>2.8765840000000001E-2</v>
      </c>
      <c r="K111" s="21" t="s">
        <v>8961</v>
      </c>
    </row>
    <row r="112" spans="1:11" x14ac:dyDescent="0.3">
      <c r="A112" s="11" t="s">
        <v>8219</v>
      </c>
      <c r="B112" s="11">
        <v>1300</v>
      </c>
      <c r="C112" s="11" t="s">
        <v>8246</v>
      </c>
      <c r="D112" s="19">
        <f t="shared" si="5"/>
        <v>1300</v>
      </c>
      <c r="F112" s="21" t="s">
        <v>8420</v>
      </c>
      <c r="G112" s="21" t="s">
        <v>8519</v>
      </c>
      <c r="H112" s="21" t="s">
        <v>8667</v>
      </c>
      <c r="I112" s="21" t="s">
        <v>8815</v>
      </c>
      <c r="J112">
        <v>6.9540409999999997E-2</v>
      </c>
      <c r="K112" s="21" t="s">
        <v>8962</v>
      </c>
    </row>
    <row r="113" spans="1:11" x14ac:dyDescent="0.3">
      <c r="A113" s="11" t="s">
        <v>8219</v>
      </c>
      <c r="B113" s="11">
        <v>3500</v>
      </c>
      <c r="C113" s="11" t="s">
        <v>8248</v>
      </c>
      <c r="D113" s="19">
        <f>B113*0.76304884</f>
        <v>2670.67094</v>
      </c>
      <c r="F113" s="21" t="s">
        <v>8420</v>
      </c>
      <c r="G113" s="21" t="s">
        <v>8520</v>
      </c>
      <c r="H113" s="21" t="s">
        <v>8668</v>
      </c>
      <c r="I113" s="21" t="s">
        <v>8816</v>
      </c>
      <c r="J113">
        <v>8.1134999999999996E-4</v>
      </c>
      <c r="K113" s="21" t="s">
        <v>8963</v>
      </c>
    </row>
    <row r="114" spans="1:11" x14ac:dyDescent="0.3">
      <c r="A114" s="11" t="s">
        <v>8219</v>
      </c>
      <c r="B114" s="11">
        <v>5000</v>
      </c>
      <c r="C114" s="11" t="s">
        <v>8246</v>
      </c>
      <c r="D114" s="19">
        <f t="shared" ref="D114:D121" si="6">B114</f>
        <v>5000</v>
      </c>
      <c r="F114" s="21" t="s">
        <v>8420</v>
      </c>
      <c r="G114" s="21" t="s">
        <v>8521</v>
      </c>
      <c r="H114" s="21" t="s">
        <v>8669</v>
      </c>
      <c r="I114" s="21" t="s">
        <v>8817</v>
      </c>
      <c r="J114">
        <v>2.808312E-2</v>
      </c>
      <c r="K114" s="21" t="s">
        <v>8964</v>
      </c>
    </row>
    <row r="115" spans="1:11" x14ac:dyDescent="0.3">
      <c r="A115" s="11" t="s">
        <v>8219</v>
      </c>
      <c r="B115" s="11">
        <v>5000</v>
      </c>
      <c r="C115" s="11" t="s">
        <v>8246</v>
      </c>
      <c r="D115" s="19">
        <f t="shared" si="6"/>
        <v>5000</v>
      </c>
      <c r="F115" s="21" t="s">
        <v>8420</v>
      </c>
      <c r="G115" s="21" t="s">
        <v>8522</v>
      </c>
      <c r="H115" s="21" t="s">
        <v>8670</v>
      </c>
      <c r="I115" s="21" t="s">
        <v>8818</v>
      </c>
      <c r="J115">
        <v>0.39975920999999998</v>
      </c>
      <c r="K115" s="21" t="s">
        <v>8965</v>
      </c>
    </row>
    <row r="116" spans="1:11" x14ac:dyDescent="0.3">
      <c r="A116" s="11" t="s">
        <v>8219</v>
      </c>
      <c r="B116" s="11">
        <v>3000</v>
      </c>
      <c r="C116" s="11" t="s">
        <v>8246</v>
      </c>
      <c r="D116" s="19">
        <f t="shared" si="6"/>
        <v>3000</v>
      </c>
      <c r="F116" s="21" t="s">
        <v>8420</v>
      </c>
      <c r="G116" s="21" t="s">
        <v>8523</v>
      </c>
      <c r="H116" s="21" t="s">
        <v>8671</v>
      </c>
      <c r="I116" s="21" t="s">
        <v>8819</v>
      </c>
      <c r="J116">
        <v>0.26117246999999999</v>
      </c>
      <c r="K116" s="21" t="s">
        <v>8966</v>
      </c>
    </row>
    <row r="117" spans="1:11" x14ac:dyDescent="0.3">
      <c r="A117" s="11" t="s">
        <v>8219</v>
      </c>
      <c r="B117" s="11">
        <v>450</v>
      </c>
      <c r="C117" s="11" t="s">
        <v>8246</v>
      </c>
      <c r="D117" s="19">
        <f t="shared" si="6"/>
        <v>450</v>
      </c>
      <c r="F117" s="21" t="s">
        <v>8420</v>
      </c>
      <c r="G117" s="21" t="s">
        <v>8524</v>
      </c>
      <c r="H117" s="21" t="s">
        <v>8672</v>
      </c>
      <c r="I117" s="21" t="s">
        <v>8820</v>
      </c>
      <c r="J117">
        <v>0.17892415</v>
      </c>
      <c r="K117" s="21" t="s">
        <v>8967</v>
      </c>
    </row>
    <row r="118" spans="1:11" x14ac:dyDescent="0.3">
      <c r="A118" s="11" t="s">
        <v>8219</v>
      </c>
      <c r="B118" s="11">
        <v>3500</v>
      </c>
      <c r="C118" s="11" t="s">
        <v>8246</v>
      </c>
      <c r="D118" s="19">
        <f t="shared" si="6"/>
        <v>3500</v>
      </c>
      <c r="F118" s="21" t="s">
        <v>8420</v>
      </c>
      <c r="G118" s="21" t="s">
        <v>8525</v>
      </c>
      <c r="H118" s="21" t="s">
        <v>8673</v>
      </c>
      <c r="I118" s="21" t="s">
        <v>8821</v>
      </c>
      <c r="J118">
        <v>1.38736561</v>
      </c>
      <c r="K118" s="21" t="s">
        <v>8968</v>
      </c>
    </row>
    <row r="119" spans="1:11" x14ac:dyDescent="0.3">
      <c r="A119" s="11" t="s">
        <v>8219</v>
      </c>
      <c r="B119" s="11">
        <v>4500</v>
      </c>
      <c r="C119" s="11" t="s">
        <v>8246</v>
      </c>
      <c r="D119" s="19">
        <f t="shared" si="6"/>
        <v>4500</v>
      </c>
      <c r="F119" s="21" t="s">
        <v>8420</v>
      </c>
      <c r="G119" s="21" t="s">
        <v>8526</v>
      </c>
      <c r="H119" s="21" t="s">
        <v>8674</v>
      </c>
      <c r="I119" s="21" t="s">
        <v>8822</v>
      </c>
      <c r="J119">
        <v>0.28620241000000002</v>
      </c>
      <c r="K119" s="21" t="s">
        <v>8969</v>
      </c>
    </row>
    <row r="120" spans="1:11" x14ac:dyDescent="0.3">
      <c r="A120" s="11" t="s">
        <v>8219</v>
      </c>
      <c r="B120" s="11">
        <v>5000</v>
      </c>
      <c r="C120" s="11" t="s">
        <v>8246</v>
      </c>
      <c r="D120" s="19">
        <f t="shared" si="6"/>
        <v>5000</v>
      </c>
      <c r="F120" s="21" t="s">
        <v>8420</v>
      </c>
      <c r="G120" s="21" t="s">
        <v>8527</v>
      </c>
      <c r="H120" s="21" t="s">
        <v>8675</v>
      </c>
      <c r="I120" s="21" t="s">
        <v>8784</v>
      </c>
      <c r="J120">
        <v>1.01054753</v>
      </c>
      <c r="K120" s="21" t="s">
        <v>8970</v>
      </c>
    </row>
    <row r="121" spans="1:11" x14ac:dyDescent="0.3">
      <c r="A121" s="11" t="s">
        <v>8219</v>
      </c>
      <c r="B121" s="11">
        <v>3250</v>
      </c>
      <c r="C121" s="11" t="s">
        <v>8246</v>
      </c>
      <c r="D121" s="19">
        <f t="shared" si="6"/>
        <v>3250</v>
      </c>
      <c r="F121" s="21" t="s">
        <v>8420</v>
      </c>
      <c r="G121" s="21" t="s">
        <v>8528</v>
      </c>
      <c r="H121" s="21" t="s">
        <v>8676</v>
      </c>
      <c r="I121" s="21" t="s">
        <v>8823</v>
      </c>
      <c r="J121">
        <v>0.37306323000000002</v>
      </c>
      <c r="K121" s="21" t="s">
        <v>8971</v>
      </c>
    </row>
    <row r="122" spans="1:11" x14ac:dyDescent="0.3">
      <c r="A122" s="11" t="s">
        <v>8220</v>
      </c>
      <c r="B122" s="11">
        <v>70000</v>
      </c>
      <c r="C122" s="11" t="s">
        <v>8252</v>
      </c>
      <c r="D122" s="19">
        <f>B122*0.12855361</f>
        <v>8998.7527000000009</v>
      </c>
      <c r="F122" s="21" t="s">
        <v>8420</v>
      </c>
      <c r="G122" s="21" t="s">
        <v>8529</v>
      </c>
      <c r="H122" s="21" t="s">
        <v>8677</v>
      </c>
      <c r="I122" s="21" t="s">
        <v>8824</v>
      </c>
      <c r="J122">
        <v>0.56333752000000004</v>
      </c>
      <c r="K122" s="21" t="s">
        <v>8972</v>
      </c>
    </row>
    <row r="123" spans="1:11" x14ac:dyDescent="0.3">
      <c r="A123" s="11" t="s">
        <v>8220</v>
      </c>
      <c r="B123" s="11">
        <v>3000</v>
      </c>
      <c r="C123" s="11" t="s">
        <v>8246</v>
      </c>
      <c r="D123" s="19">
        <f>B123</f>
        <v>3000</v>
      </c>
      <c r="F123" s="21" t="s">
        <v>8420</v>
      </c>
      <c r="G123" s="21" t="s">
        <v>8530</v>
      </c>
      <c r="H123" s="21" t="s">
        <v>8678</v>
      </c>
      <c r="I123" s="21" t="s">
        <v>8825</v>
      </c>
      <c r="J123">
        <v>1.7771149999999999E-2</v>
      </c>
      <c r="K123" s="21" t="s">
        <v>8973</v>
      </c>
    </row>
    <row r="124" spans="1:11" x14ac:dyDescent="0.3">
      <c r="A124" s="11" t="s">
        <v>8220</v>
      </c>
      <c r="B124" s="11">
        <v>100000000</v>
      </c>
      <c r="C124" s="11" t="s">
        <v>8246</v>
      </c>
      <c r="D124" s="19">
        <f>B124</f>
        <v>100000000</v>
      </c>
      <c r="F124" s="21" t="s">
        <v>8420</v>
      </c>
      <c r="G124" s="21" t="s">
        <v>8531</v>
      </c>
      <c r="H124" s="21" t="s">
        <v>8679</v>
      </c>
      <c r="I124" s="21" t="s">
        <v>8826</v>
      </c>
      <c r="J124">
        <v>0.60958438000000004</v>
      </c>
      <c r="K124" s="21" t="s">
        <v>8974</v>
      </c>
    </row>
    <row r="125" spans="1:11" x14ac:dyDescent="0.3">
      <c r="A125" s="11" t="s">
        <v>8220</v>
      </c>
      <c r="B125" s="11">
        <v>55000</v>
      </c>
      <c r="C125" s="11" t="s">
        <v>8246</v>
      </c>
      <c r="D125" s="19">
        <f>B125</f>
        <v>55000</v>
      </c>
      <c r="F125" s="21" t="s">
        <v>8420</v>
      </c>
      <c r="G125" s="21" t="s">
        <v>8532</v>
      </c>
      <c r="H125" s="21" t="s">
        <v>8680</v>
      </c>
      <c r="I125" s="21" t="s">
        <v>8827</v>
      </c>
      <c r="J125">
        <v>7.5405799999999999E-3</v>
      </c>
      <c r="K125" s="21" t="s">
        <v>8975</v>
      </c>
    </row>
    <row r="126" spans="1:11" x14ac:dyDescent="0.3">
      <c r="A126" s="11" t="s">
        <v>8220</v>
      </c>
      <c r="B126" s="11">
        <v>4000</v>
      </c>
      <c r="C126" s="11" t="s">
        <v>8246</v>
      </c>
      <c r="D126" s="19">
        <f>B126</f>
        <v>4000</v>
      </c>
      <c r="F126" s="21" t="s">
        <v>8420</v>
      </c>
      <c r="G126" s="21" t="s">
        <v>8258</v>
      </c>
      <c r="H126" s="21" t="s">
        <v>8681</v>
      </c>
      <c r="I126" s="21" t="s">
        <v>8828</v>
      </c>
      <c r="J126">
        <v>0.74574156000000003</v>
      </c>
      <c r="K126" s="21" t="s">
        <v>8976</v>
      </c>
    </row>
    <row r="127" spans="1:11" x14ac:dyDescent="0.3">
      <c r="A127" s="11" t="s">
        <v>8220</v>
      </c>
      <c r="B127" s="11">
        <v>500</v>
      </c>
      <c r="C127" s="11" t="s">
        <v>8251</v>
      </c>
      <c r="D127" s="19">
        <f>B127*0.79435529</f>
        <v>397.17764500000004</v>
      </c>
      <c r="F127" s="21" t="s">
        <v>8420</v>
      </c>
      <c r="G127" s="21" t="s">
        <v>8533</v>
      </c>
      <c r="H127" s="21" t="s">
        <v>8682</v>
      </c>
      <c r="I127" s="21" t="s">
        <v>8829</v>
      </c>
      <c r="J127">
        <v>0.30440222</v>
      </c>
      <c r="K127" s="21" t="s">
        <v>8977</v>
      </c>
    </row>
    <row r="128" spans="1:11" x14ac:dyDescent="0.3">
      <c r="A128" s="11" t="s">
        <v>8220</v>
      </c>
      <c r="B128" s="11">
        <v>25000</v>
      </c>
      <c r="C128" s="11" t="s">
        <v>8246</v>
      </c>
      <c r="D128" s="19">
        <f>B128</f>
        <v>25000</v>
      </c>
      <c r="F128" s="21" t="s">
        <v>8420</v>
      </c>
      <c r="G128" s="21" t="s">
        <v>8534</v>
      </c>
      <c r="H128" s="21" t="s">
        <v>8683</v>
      </c>
      <c r="I128" s="21" t="s">
        <v>8830</v>
      </c>
      <c r="J128">
        <v>0.36063822000000001</v>
      </c>
      <c r="K128" s="21" t="s">
        <v>8978</v>
      </c>
    </row>
    <row r="129" spans="1:11" x14ac:dyDescent="0.3">
      <c r="A129" s="11" t="s">
        <v>8220</v>
      </c>
      <c r="B129" s="11">
        <v>8000</v>
      </c>
      <c r="C129" s="11" t="s">
        <v>8246</v>
      </c>
      <c r="D129" s="19">
        <f>B129</f>
        <v>8000</v>
      </c>
      <c r="F129" s="21" t="s">
        <v>8420</v>
      </c>
      <c r="G129" s="21" t="s">
        <v>8535</v>
      </c>
      <c r="H129" s="21" t="s">
        <v>8684</v>
      </c>
      <c r="I129" s="21" t="s">
        <v>8831</v>
      </c>
      <c r="J129">
        <v>2.3879999999999998E-5</v>
      </c>
      <c r="K129" s="21" t="s">
        <v>8979</v>
      </c>
    </row>
    <row r="130" spans="1:11" x14ac:dyDescent="0.3">
      <c r="A130" s="11" t="s">
        <v>8220</v>
      </c>
      <c r="B130" s="11">
        <v>100000</v>
      </c>
      <c r="C130" s="11" t="s">
        <v>8246</v>
      </c>
      <c r="D130" s="19">
        <f>B130</f>
        <v>100000</v>
      </c>
      <c r="F130" s="21" t="s">
        <v>8420</v>
      </c>
      <c r="G130" s="21" t="s">
        <v>8536</v>
      </c>
      <c r="H130" s="21" t="s">
        <v>8685</v>
      </c>
      <c r="I130" s="21" t="s">
        <v>8832</v>
      </c>
      <c r="J130">
        <v>0.11549937</v>
      </c>
      <c r="K130" s="21" t="s">
        <v>8980</v>
      </c>
    </row>
    <row r="131" spans="1:11" x14ac:dyDescent="0.3">
      <c r="A131" s="11" t="s">
        <v>8220</v>
      </c>
      <c r="B131" s="11">
        <v>20000</v>
      </c>
      <c r="C131" s="11" t="s">
        <v>8246</v>
      </c>
      <c r="D131" s="19">
        <f>B131</f>
        <v>20000</v>
      </c>
      <c r="F131" s="21" t="s">
        <v>8420</v>
      </c>
      <c r="G131" s="21" t="s">
        <v>8537</v>
      </c>
      <c r="H131" s="21" t="s">
        <v>8686</v>
      </c>
      <c r="I131" s="21" t="s">
        <v>8833</v>
      </c>
      <c r="J131">
        <v>0.55870498000000002</v>
      </c>
      <c r="K131" s="21" t="s">
        <v>8981</v>
      </c>
    </row>
    <row r="132" spans="1:11" x14ac:dyDescent="0.3">
      <c r="A132" s="11" t="s">
        <v>8220</v>
      </c>
      <c r="B132" s="11">
        <v>600</v>
      </c>
      <c r="C132" s="11" t="s">
        <v>8247</v>
      </c>
      <c r="D132" s="19">
        <f>B132*1.37298792</f>
        <v>823.79275199999995</v>
      </c>
      <c r="F132" s="21" t="s">
        <v>8420</v>
      </c>
      <c r="G132" s="21" t="s">
        <v>8538</v>
      </c>
      <c r="H132" s="21" t="s">
        <v>8687</v>
      </c>
      <c r="I132" s="21" t="s">
        <v>8834</v>
      </c>
      <c r="J132">
        <v>4.5723409999999999E-2</v>
      </c>
      <c r="K132" s="21" t="s">
        <v>8982</v>
      </c>
    </row>
    <row r="133" spans="1:11" x14ac:dyDescent="0.3">
      <c r="A133" s="11" t="s">
        <v>8220</v>
      </c>
      <c r="B133" s="11">
        <v>1200</v>
      </c>
      <c r="C133" s="11" t="s">
        <v>8246</v>
      </c>
      <c r="D133" s="19">
        <f t="shared" ref="D133:D138" si="7">B133</f>
        <v>1200</v>
      </c>
      <c r="F133" s="21" t="s">
        <v>8420</v>
      </c>
      <c r="G133" s="21" t="s">
        <v>8539</v>
      </c>
      <c r="H133" s="21" t="s">
        <v>8688</v>
      </c>
      <c r="I133" s="21" t="s">
        <v>8835</v>
      </c>
      <c r="J133">
        <v>4.0130299999999999E-3</v>
      </c>
      <c r="K133" s="21" t="s">
        <v>8983</v>
      </c>
    </row>
    <row r="134" spans="1:11" x14ac:dyDescent="0.3">
      <c r="A134" s="11" t="s">
        <v>8220</v>
      </c>
      <c r="B134" s="11">
        <v>80000</v>
      </c>
      <c r="C134" s="11" t="s">
        <v>8246</v>
      </c>
      <c r="D134" s="19">
        <f t="shared" si="7"/>
        <v>80000</v>
      </c>
      <c r="F134" s="21" t="s">
        <v>8420</v>
      </c>
      <c r="G134" s="21" t="s">
        <v>8540</v>
      </c>
      <c r="H134" s="21" t="s">
        <v>8689</v>
      </c>
      <c r="I134" s="21" t="s">
        <v>8836</v>
      </c>
      <c r="J134">
        <v>0.74673155999999996</v>
      </c>
      <c r="K134" s="21" t="s">
        <v>8984</v>
      </c>
    </row>
    <row r="135" spans="1:11" x14ac:dyDescent="0.3">
      <c r="A135" s="11" t="s">
        <v>8220</v>
      </c>
      <c r="B135" s="11">
        <v>71764</v>
      </c>
      <c r="C135" s="11" t="s">
        <v>8246</v>
      </c>
      <c r="D135" s="19">
        <f t="shared" si="7"/>
        <v>71764</v>
      </c>
      <c r="F135" s="21" t="s">
        <v>8420</v>
      </c>
      <c r="G135" s="21" t="s">
        <v>8541</v>
      </c>
      <c r="H135" s="21" t="s">
        <v>8690</v>
      </c>
      <c r="I135" s="21" t="s">
        <v>8837</v>
      </c>
      <c r="J135">
        <v>1.80627E-3</v>
      </c>
      <c r="K135" s="21" t="s">
        <v>8985</v>
      </c>
    </row>
    <row r="136" spans="1:11" x14ac:dyDescent="0.3">
      <c r="A136" s="11" t="s">
        <v>8220</v>
      </c>
      <c r="B136" s="11">
        <v>5000</v>
      </c>
      <c r="C136" s="11" t="s">
        <v>8246</v>
      </c>
      <c r="D136" s="19">
        <f t="shared" si="7"/>
        <v>5000</v>
      </c>
      <c r="F136" s="21" t="s">
        <v>8420</v>
      </c>
      <c r="G136" s="21" t="s">
        <v>8542</v>
      </c>
      <c r="H136" s="21" t="s">
        <v>8691</v>
      </c>
      <c r="I136" s="21" t="s">
        <v>8838</v>
      </c>
      <c r="J136">
        <v>2.61353087</v>
      </c>
      <c r="K136" s="21" t="s">
        <v>8986</v>
      </c>
    </row>
    <row r="137" spans="1:11" x14ac:dyDescent="0.3">
      <c r="A137" s="11" t="s">
        <v>8220</v>
      </c>
      <c r="B137" s="11">
        <v>3000</v>
      </c>
      <c r="C137" s="11" t="s">
        <v>8246</v>
      </c>
      <c r="D137" s="19">
        <f t="shared" si="7"/>
        <v>3000</v>
      </c>
      <c r="F137" s="21" t="s">
        <v>8420</v>
      </c>
      <c r="G137" s="21" t="s">
        <v>8543</v>
      </c>
      <c r="H137" s="21" t="s">
        <v>8692</v>
      </c>
      <c r="I137" s="21" t="s">
        <v>8839</v>
      </c>
      <c r="J137">
        <v>1.00827E-2</v>
      </c>
      <c r="K137" s="21" t="s">
        <v>8987</v>
      </c>
    </row>
    <row r="138" spans="1:11" x14ac:dyDescent="0.3">
      <c r="A138" s="11" t="s">
        <v>8220</v>
      </c>
      <c r="B138" s="11">
        <v>3000</v>
      </c>
      <c r="C138" s="11" t="s">
        <v>8246</v>
      </c>
      <c r="D138" s="19">
        <f t="shared" si="7"/>
        <v>3000</v>
      </c>
      <c r="F138" s="21" t="s">
        <v>8420</v>
      </c>
      <c r="G138" s="21" t="s">
        <v>8544</v>
      </c>
      <c r="H138" s="21" t="s">
        <v>8693</v>
      </c>
      <c r="I138" s="21" t="s">
        <v>8840</v>
      </c>
      <c r="J138">
        <v>4.6351549999999998E-2</v>
      </c>
      <c r="K138" s="21" t="s">
        <v>8988</v>
      </c>
    </row>
    <row r="139" spans="1:11" x14ac:dyDescent="0.3">
      <c r="A139" s="11" t="s">
        <v>8220</v>
      </c>
      <c r="B139" s="11">
        <v>55000</v>
      </c>
      <c r="C139" s="11" t="s">
        <v>8253</v>
      </c>
      <c r="D139" s="19">
        <f>B139*0.159721</f>
        <v>8784.6550000000007</v>
      </c>
      <c r="F139" s="21" t="s">
        <v>8420</v>
      </c>
      <c r="G139" s="21" t="s">
        <v>8545</v>
      </c>
      <c r="H139" s="21" t="s">
        <v>8694</v>
      </c>
      <c r="I139" s="21" t="s">
        <v>8841</v>
      </c>
      <c r="J139">
        <v>5.6799600000000004E-3</v>
      </c>
      <c r="K139" s="21" t="s">
        <v>8989</v>
      </c>
    </row>
    <row r="140" spans="1:11" x14ac:dyDescent="0.3">
      <c r="A140" s="11" t="s">
        <v>8220</v>
      </c>
      <c r="B140" s="11">
        <v>150000</v>
      </c>
      <c r="C140" s="11" t="s">
        <v>8246</v>
      </c>
      <c r="D140" s="19">
        <f>B140</f>
        <v>150000</v>
      </c>
      <c r="F140" s="21" t="s">
        <v>8420</v>
      </c>
      <c r="G140" s="21" t="s">
        <v>8546</v>
      </c>
      <c r="H140" s="21" t="s">
        <v>8695</v>
      </c>
      <c r="I140" s="21" t="s">
        <v>8842</v>
      </c>
      <c r="J140">
        <v>9.7534500000000003E-3</v>
      </c>
      <c r="K140" s="21" t="s">
        <v>8990</v>
      </c>
    </row>
    <row r="141" spans="1:11" x14ac:dyDescent="0.3">
      <c r="A141" s="11" t="s">
        <v>8220</v>
      </c>
      <c r="B141" s="11">
        <v>500</v>
      </c>
      <c r="C141" s="11" t="s">
        <v>8246</v>
      </c>
      <c r="D141" s="19">
        <f>B141</f>
        <v>500</v>
      </c>
      <c r="F141" s="21" t="s">
        <v>8420</v>
      </c>
      <c r="G141" s="21" t="s">
        <v>8547</v>
      </c>
      <c r="H141" s="21" t="s">
        <v>8696</v>
      </c>
      <c r="I141" s="21" t="s">
        <v>8843</v>
      </c>
      <c r="J141">
        <v>6.5405149999999995E-2</v>
      </c>
      <c r="K141" s="21" t="s">
        <v>8991</v>
      </c>
    </row>
    <row r="142" spans="1:11" x14ac:dyDescent="0.3">
      <c r="A142" s="11" t="s">
        <v>8220</v>
      </c>
      <c r="B142" s="11">
        <v>200000</v>
      </c>
      <c r="C142" s="11" t="s">
        <v>8246</v>
      </c>
      <c r="D142" s="19">
        <f>B142</f>
        <v>200000</v>
      </c>
      <c r="F142" s="21" t="s">
        <v>8420</v>
      </c>
      <c r="G142" s="21" t="s">
        <v>8548</v>
      </c>
      <c r="H142" s="21" t="s">
        <v>8697</v>
      </c>
      <c r="I142" s="21" t="s">
        <v>8844</v>
      </c>
      <c r="J142">
        <v>2.7507999999999998E-4</v>
      </c>
      <c r="K142" s="21" t="s">
        <v>8992</v>
      </c>
    </row>
    <row r="143" spans="1:11" x14ac:dyDescent="0.3">
      <c r="A143" s="11" t="s">
        <v>8220</v>
      </c>
      <c r="B143" s="11">
        <v>12000</v>
      </c>
      <c r="C143" s="11" t="s">
        <v>8246</v>
      </c>
      <c r="D143" s="19">
        <f>B143</f>
        <v>12000</v>
      </c>
      <c r="F143" s="21" t="s">
        <v>8420</v>
      </c>
      <c r="G143" s="21" t="s">
        <v>8549</v>
      </c>
      <c r="H143" s="21" t="s">
        <v>8698</v>
      </c>
      <c r="I143" s="21" t="s">
        <v>8845</v>
      </c>
      <c r="J143">
        <v>0.50007365000000004</v>
      </c>
      <c r="K143" s="21" t="s">
        <v>8993</v>
      </c>
    </row>
    <row r="144" spans="1:11" x14ac:dyDescent="0.3">
      <c r="A144" s="11" t="s">
        <v>8220</v>
      </c>
      <c r="B144" s="11">
        <v>3000</v>
      </c>
      <c r="C144" s="11" t="s">
        <v>8246</v>
      </c>
      <c r="D144" s="19">
        <f>B144</f>
        <v>3000</v>
      </c>
      <c r="F144" s="21" t="s">
        <v>8420</v>
      </c>
      <c r="G144" s="21" t="s">
        <v>8550</v>
      </c>
      <c r="H144" s="21" t="s">
        <v>8699</v>
      </c>
      <c r="I144" s="21" t="s">
        <v>8846</v>
      </c>
      <c r="J144">
        <v>4.3359999999999998E-5</v>
      </c>
      <c r="K144" s="21" t="s">
        <v>8994</v>
      </c>
    </row>
    <row r="145" spans="1:11" x14ac:dyDescent="0.3">
      <c r="A145" s="11" t="s">
        <v>8220</v>
      </c>
      <c r="B145" s="11">
        <v>5500</v>
      </c>
      <c r="C145" s="11" t="s">
        <v>8248</v>
      </c>
      <c r="D145" s="19">
        <f>B145*0.76304884</f>
        <v>4196.7686199999998</v>
      </c>
      <c r="F145" s="21" t="s">
        <v>8420</v>
      </c>
      <c r="G145" s="21" t="s">
        <v>8551</v>
      </c>
      <c r="H145" s="21" t="s">
        <v>8700</v>
      </c>
      <c r="I145" s="21" t="s">
        <v>8847</v>
      </c>
      <c r="J145">
        <v>0.11109038</v>
      </c>
      <c r="K145" s="21" t="s">
        <v>8995</v>
      </c>
    </row>
    <row r="146" spans="1:11" x14ac:dyDescent="0.3">
      <c r="A146" s="11" t="s">
        <v>8220</v>
      </c>
      <c r="B146" s="11">
        <v>7500</v>
      </c>
      <c r="C146" s="11" t="s">
        <v>8251</v>
      </c>
      <c r="D146" s="19">
        <f>B146*0.79435529</f>
        <v>5957.664675</v>
      </c>
      <c r="F146" s="21" t="s">
        <v>8420</v>
      </c>
      <c r="G146" s="21" t="s">
        <v>8552</v>
      </c>
      <c r="H146" s="21" t="s">
        <v>8701</v>
      </c>
      <c r="I146" s="21" t="s">
        <v>8848</v>
      </c>
      <c r="J146">
        <v>1.5946999999999999E-4</v>
      </c>
      <c r="K146" s="21" t="s">
        <v>8996</v>
      </c>
    </row>
    <row r="147" spans="1:11" x14ac:dyDescent="0.3">
      <c r="A147" s="11" t="s">
        <v>8220</v>
      </c>
      <c r="B147" s="11">
        <v>4500</v>
      </c>
      <c r="C147" s="11" t="s">
        <v>8246</v>
      </c>
      <c r="D147" s="19">
        <f>B147</f>
        <v>4500</v>
      </c>
      <c r="F147" s="21" t="s">
        <v>8420</v>
      </c>
      <c r="G147" s="21" t="s">
        <v>8553</v>
      </c>
      <c r="H147" s="21" t="s">
        <v>8702</v>
      </c>
      <c r="I147" s="21" t="s">
        <v>8849</v>
      </c>
      <c r="J147">
        <v>0.49107517000000001</v>
      </c>
      <c r="K147" s="21" t="s">
        <v>8997</v>
      </c>
    </row>
    <row r="148" spans="1:11" x14ac:dyDescent="0.3">
      <c r="A148" s="11" t="s">
        <v>8220</v>
      </c>
      <c r="B148" s="11">
        <v>20000</v>
      </c>
      <c r="C148" s="11" t="s">
        <v>8246</v>
      </c>
      <c r="D148" s="19">
        <f>B148</f>
        <v>20000</v>
      </c>
      <c r="F148" s="21" t="s">
        <v>8420</v>
      </c>
      <c r="G148" s="21" t="s">
        <v>8554</v>
      </c>
      <c r="H148" s="21" t="s">
        <v>8703</v>
      </c>
      <c r="I148" s="21" t="s">
        <v>8850</v>
      </c>
      <c r="J148">
        <v>5.1009999999999998E-4</v>
      </c>
      <c r="K148" s="21" t="s">
        <v>8998</v>
      </c>
    </row>
    <row r="149" spans="1:11" x14ac:dyDescent="0.3">
      <c r="A149" s="11" t="s">
        <v>8220</v>
      </c>
      <c r="B149" s="11">
        <v>7000</v>
      </c>
      <c r="C149" s="11" t="s">
        <v>8247</v>
      </c>
      <c r="D149" s="19">
        <f>B149*1.37298792</f>
        <v>9610.9154399999989</v>
      </c>
      <c r="F149" s="21" t="s">
        <v>8420</v>
      </c>
      <c r="G149" s="21" t="s">
        <v>8555</v>
      </c>
      <c r="H149" s="21" t="s">
        <v>8704</v>
      </c>
      <c r="I149" s="21" t="s">
        <v>8815</v>
      </c>
      <c r="J149">
        <v>6.9540409999999997E-2</v>
      </c>
      <c r="K149" s="21" t="s">
        <v>8999</v>
      </c>
    </row>
    <row r="150" spans="1:11" x14ac:dyDescent="0.3">
      <c r="A150" s="11" t="s">
        <v>8220</v>
      </c>
      <c r="B150" s="11">
        <v>50000</v>
      </c>
      <c r="C150" s="11" t="s">
        <v>8246</v>
      </c>
      <c r="D150" s="19">
        <f>B150</f>
        <v>50000</v>
      </c>
      <c r="F150" s="21" t="s">
        <v>8420</v>
      </c>
      <c r="G150" s="21" t="s">
        <v>8556</v>
      </c>
      <c r="H150" s="21" t="s">
        <v>8705</v>
      </c>
      <c r="I150" s="21" t="s">
        <v>8851</v>
      </c>
      <c r="J150">
        <v>9.3456900000000002E-3</v>
      </c>
      <c r="K150" s="21" t="s">
        <v>9000</v>
      </c>
    </row>
    <row r="151" spans="1:11" x14ac:dyDescent="0.3">
      <c r="A151" s="11" t="s">
        <v>8220</v>
      </c>
      <c r="B151" s="11">
        <v>10000</v>
      </c>
      <c r="C151" s="11" t="s">
        <v>8246</v>
      </c>
      <c r="D151" s="19">
        <f>B151</f>
        <v>10000</v>
      </c>
      <c r="F151" s="21" t="s">
        <v>8420</v>
      </c>
      <c r="G151" s="21" t="s">
        <v>8557</v>
      </c>
      <c r="H151" s="21" t="s">
        <v>8706</v>
      </c>
      <c r="I151" s="21" t="s">
        <v>8852</v>
      </c>
      <c r="J151">
        <v>1.339894E-2</v>
      </c>
      <c r="K151" s="21" t="s">
        <v>9001</v>
      </c>
    </row>
    <row r="152" spans="1:11" x14ac:dyDescent="0.3">
      <c r="A152" s="11" t="s">
        <v>8220</v>
      </c>
      <c r="B152" s="11">
        <v>130000</v>
      </c>
      <c r="C152" s="11" t="s">
        <v>8246</v>
      </c>
      <c r="D152" s="19">
        <f>B152</f>
        <v>130000</v>
      </c>
    </row>
    <row r="153" spans="1:11" x14ac:dyDescent="0.3">
      <c r="A153" s="11" t="s">
        <v>8220</v>
      </c>
      <c r="B153" s="11">
        <v>250000</v>
      </c>
      <c r="C153" s="11" t="s">
        <v>8248</v>
      </c>
      <c r="D153" s="19">
        <f>B153*0.76304884</f>
        <v>190762.21</v>
      </c>
    </row>
    <row r="154" spans="1:11" x14ac:dyDescent="0.3">
      <c r="A154" s="11" t="s">
        <v>8220</v>
      </c>
      <c r="B154" s="11">
        <v>380000</v>
      </c>
      <c r="C154" s="11" t="s">
        <v>8246</v>
      </c>
      <c r="D154" s="19">
        <f>B154</f>
        <v>380000</v>
      </c>
    </row>
    <row r="155" spans="1:11" x14ac:dyDescent="0.3">
      <c r="A155" s="11" t="s">
        <v>8220</v>
      </c>
      <c r="B155" s="11">
        <v>50000</v>
      </c>
      <c r="C155" s="11" t="s">
        <v>8246</v>
      </c>
      <c r="D155" s="19">
        <f>B155</f>
        <v>50000</v>
      </c>
    </row>
    <row r="156" spans="1:11" x14ac:dyDescent="0.3">
      <c r="A156" s="11" t="s">
        <v>8220</v>
      </c>
      <c r="B156" s="11">
        <v>1500</v>
      </c>
      <c r="C156" s="11" t="s">
        <v>8246</v>
      </c>
      <c r="D156" s="19">
        <f>B156</f>
        <v>1500</v>
      </c>
    </row>
    <row r="157" spans="1:11" x14ac:dyDescent="0.3">
      <c r="A157" s="11" t="s">
        <v>8220</v>
      </c>
      <c r="B157" s="11">
        <v>1350000</v>
      </c>
      <c r="C157" s="11" t="s">
        <v>8246</v>
      </c>
      <c r="D157" s="19">
        <f>B157</f>
        <v>1350000</v>
      </c>
    </row>
    <row r="158" spans="1:11" x14ac:dyDescent="0.3">
      <c r="A158" s="11" t="s">
        <v>8220</v>
      </c>
      <c r="B158" s="11">
        <v>35000</v>
      </c>
      <c r="C158" s="11" t="s">
        <v>8251</v>
      </c>
      <c r="D158" s="19">
        <f>B158*0.79435529</f>
        <v>27802.435150000001</v>
      </c>
    </row>
    <row r="159" spans="1:11" x14ac:dyDescent="0.3">
      <c r="A159" s="11" t="s">
        <v>8220</v>
      </c>
      <c r="B159" s="11">
        <v>2995</v>
      </c>
      <c r="C159" s="11" t="s">
        <v>8246</v>
      </c>
      <c r="D159" s="19">
        <f t="shared" ref="D159:D166" si="8">B159</f>
        <v>2995</v>
      </c>
    </row>
    <row r="160" spans="1:11" x14ac:dyDescent="0.3">
      <c r="A160" s="11" t="s">
        <v>8220</v>
      </c>
      <c r="B160" s="11">
        <v>5000</v>
      </c>
      <c r="C160" s="11" t="s">
        <v>8246</v>
      </c>
      <c r="D160" s="19">
        <f t="shared" si="8"/>
        <v>5000</v>
      </c>
    </row>
    <row r="161" spans="1:4" x14ac:dyDescent="0.3">
      <c r="A161" s="11" t="s">
        <v>8220</v>
      </c>
      <c r="B161" s="11">
        <v>500000</v>
      </c>
      <c r="C161" s="11" t="s">
        <v>8246</v>
      </c>
      <c r="D161" s="19">
        <f t="shared" si="8"/>
        <v>500000</v>
      </c>
    </row>
    <row r="162" spans="1:4" x14ac:dyDescent="0.3">
      <c r="A162" s="11" t="s">
        <v>8221</v>
      </c>
      <c r="B162" s="11">
        <v>5000</v>
      </c>
      <c r="C162" s="11" t="s">
        <v>8246</v>
      </c>
      <c r="D162" s="19">
        <f t="shared" si="8"/>
        <v>5000</v>
      </c>
    </row>
    <row r="163" spans="1:4" x14ac:dyDescent="0.3">
      <c r="A163" s="11" t="s">
        <v>8221</v>
      </c>
      <c r="B163" s="11">
        <v>50000</v>
      </c>
      <c r="C163" s="11" t="s">
        <v>8246</v>
      </c>
      <c r="D163" s="19">
        <f t="shared" si="8"/>
        <v>50000</v>
      </c>
    </row>
    <row r="164" spans="1:4" x14ac:dyDescent="0.3">
      <c r="A164" s="11" t="s">
        <v>8221</v>
      </c>
      <c r="B164" s="11">
        <v>2800</v>
      </c>
      <c r="C164" s="11" t="s">
        <v>8246</v>
      </c>
      <c r="D164" s="19">
        <f t="shared" si="8"/>
        <v>2800</v>
      </c>
    </row>
    <row r="165" spans="1:4" x14ac:dyDescent="0.3">
      <c r="A165" s="11" t="s">
        <v>8221</v>
      </c>
      <c r="B165" s="11">
        <v>2000000</v>
      </c>
      <c r="C165" s="11" t="s">
        <v>8246</v>
      </c>
      <c r="D165" s="19">
        <f t="shared" si="8"/>
        <v>2000000</v>
      </c>
    </row>
    <row r="166" spans="1:4" x14ac:dyDescent="0.3">
      <c r="A166" s="11" t="s">
        <v>8221</v>
      </c>
      <c r="B166" s="11">
        <v>120000</v>
      </c>
      <c r="C166" s="11" t="s">
        <v>8246</v>
      </c>
      <c r="D166" s="19">
        <f t="shared" si="8"/>
        <v>120000</v>
      </c>
    </row>
    <row r="167" spans="1:4" x14ac:dyDescent="0.3">
      <c r="A167" s="11" t="s">
        <v>8221</v>
      </c>
      <c r="B167" s="11">
        <v>17000</v>
      </c>
      <c r="C167" s="11" t="s">
        <v>8247</v>
      </c>
      <c r="D167" s="19">
        <f>B167*1.37298792</f>
        <v>23340.79464</v>
      </c>
    </row>
    <row r="168" spans="1:4" x14ac:dyDescent="0.3">
      <c r="A168" s="11" t="s">
        <v>8221</v>
      </c>
      <c r="B168" s="11">
        <v>5000</v>
      </c>
      <c r="C168" s="11" t="s">
        <v>8246</v>
      </c>
      <c r="D168" s="19">
        <f>B168</f>
        <v>5000</v>
      </c>
    </row>
    <row r="169" spans="1:4" x14ac:dyDescent="0.3">
      <c r="A169" s="11" t="s">
        <v>8221</v>
      </c>
      <c r="B169" s="11">
        <v>110000</v>
      </c>
      <c r="C169" s="11" t="s">
        <v>8246</v>
      </c>
      <c r="D169" s="19">
        <f>B169</f>
        <v>110000</v>
      </c>
    </row>
    <row r="170" spans="1:4" x14ac:dyDescent="0.3">
      <c r="A170" s="11" t="s">
        <v>8221</v>
      </c>
      <c r="B170" s="11">
        <v>8000</v>
      </c>
      <c r="C170" s="11" t="s">
        <v>8246</v>
      </c>
      <c r="D170" s="19">
        <f>B170</f>
        <v>8000</v>
      </c>
    </row>
    <row r="171" spans="1:4" x14ac:dyDescent="0.3">
      <c r="A171" s="11" t="s">
        <v>8221</v>
      </c>
      <c r="B171" s="11">
        <v>2500</v>
      </c>
      <c r="C171" s="11" t="s">
        <v>8247</v>
      </c>
      <c r="D171" s="19">
        <f>B171*1.37298792</f>
        <v>3432.4697999999999</v>
      </c>
    </row>
    <row r="172" spans="1:4" x14ac:dyDescent="0.3">
      <c r="A172" s="11" t="s">
        <v>8221</v>
      </c>
      <c r="B172" s="11">
        <v>10000</v>
      </c>
      <c r="C172" s="11" t="s">
        <v>8246</v>
      </c>
      <c r="D172" s="19">
        <f>B172</f>
        <v>10000</v>
      </c>
    </row>
    <row r="173" spans="1:4" x14ac:dyDescent="0.3">
      <c r="A173" s="11" t="s">
        <v>8221</v>
      </c>
      <c r="B173" s="11">
        <v>50000</v>
      </c>
      <c r="C173" s="11" t="s">
        <v>8246</v>
      </c>
      <c r="D173" s="19">
        <f>B173</f>
        <v>50000</v>
      </c>
    </row>
    <row r="174" spans="1:4" x14ac:dyDescent="0.3">
      <c r="A174" s="11" t="s">
        <v>8221</v>
      </c>
      <c r="B174" s="11">
        <v>95000</v>
      </c>
      <c r="C174" s="11" t="s">
        <v>8246</v>
      </c>
      <c r="D174" s="19">
        <f>B174</f>
        <v>95000</v>
      </c>
    </row>
    <row r="175" spans="1:4" x14ac:dyDescent="0.3">
      <c r="A175" s="11" t="s">
        <v>8221</v>
      </c>
      <c r="B175" s="11">
        <v>1110</v>
      </c>
      <c r="C175" s="11" t="s">
        <v>8247</v>
      </c>
      <c r="D175" s="19">
        <f>B175*1.37298792</f>
        <v>1524.0165912</v>
      </c>
    </row>
    <row r="176" spans="1:4" x14ac:dyDescent="0.3">
      <c r="A176" s="11" t="s">
        <v>8221</v>
      </c>
      <c r="B176" s="11">
        <v>6000</v>
      </c>
      <c r="C176" s="11" t="s">
        <v>8249</v>
      </c>
      <c r="D176" s="19">
        <f>B176*1.18870458</f>
        <v>7132.2274800000005</v>
      </c>
    </row>
    <row r="177" spans="1:4" x14ac:dyDescent="0.3">
      <c r="A177" s="11" t="s">
        <v>8221</v>
      </c>
      <c r="B177" s="11">
        <v>20000</v>
      </c>
      <c r="C177" s="11" t="s">
        <v>8247</v>
      </c>
      <c r="D177" s="19">
        <f>B177*1.37298792</f>
        <v>27459.758399999999</v>
      </c>
    </row>
    <row r="178" spans="1:4" x14ac:dyDescent="0.3">
      <c r="A178" s="11" t="s">
        <v>8221</v>
      </c>
      <c r="B178" s="11">
        <v>1500</v>
      </c>
      <c r="C178" s="11" t="s">
        <v>8246</v>
      </c>
      <c r="D178" s="19">
        <f>B178</f>
        <v>1500</v>
      </c>
    </row>
    <row r="179" spans="1:4" x14ac:dyDescent="0.3">
      <c r="A179" s="11" t="s">
        <v>8221</v>
      </c>
      <c r="B179" s="11">
        <v>450</v>
      </c>
      <c r="C179" s="11" t="s">
        <v>8246</v>
      </c>
      <c r="D179" s="19">
        <f>B179</f>
        <v>450</v>
      </c>
    </row>
    <row r="180" spans="1:4" x14ac:dyDescent="0.3">
      <c r="A180" s="11" t="s">
        <v>8221</v>
      </c>
      <c r="B180" s="11">
        <v>500000</v>
      </c>
      <c r="C180" s="11" t="s">
        <v>8249</v>
      </c>
      <c r="D180" s="19">
        <f>B180*1.18870458</f>
        <v>594352.29</v>
      </c>
    </row>
    <row r="181" spans="1:4" x14ac:dyDescent="0.3">
      <c r="A181" s="11" t="s">
        <v>8221</v>
      </c>
      <c r="B181" s="11">
        <v>1000</v>
      </c>
      <c r="C181" s="11" t="s">
        <v>8246</v>
      </c>
      <c r="D181" s="19">
        <f>B181</f>
        <v>1000</v>
      </c>
    </row>
    <row r="182" spans="1:4" x14ac:dyDescent="0.3">
      <c r="A182" s="11" t="s">
        <v>8221</v>
      </c>
      <c r="B182" s="11">
        <v>1200</v>
      </c>
      <c r="C182" s="11" t="s">
        <v>8247</v>
      </c>
      <c r="D182" s="19">
        <f>B182*1.37298792</f>
        <v>1647.5855039999999</v>
      </c>
    </row>
    <row r="183" spans="1:4" x14ac:dyDescent="0.3">
      <c r="A183" s="11" t="s">
        <v>8221</v>
      </c>
      <c r="B183" s="11">
        <v>3423</v>
      </c>
      <c r="C183" s="11" t="s">
        <v>8247</v>
      </c>
      <c r="D183" s="19">
        <f>B183*1.37298792</f>
        <v>4699.7376501600002</v>
      </c>
    </row>
    <row r="184" spans="1:4" x14ac:dyDescent="0.3">
      <c r="A184" s="11" t="s">
        <v>8221</v>
      </c>
      <c r="B184" s="11">
        <v>1000</v>
      </c>
      <c r="C184" s="11" t="s">
        <v>8246</v>
      </c>
      <c r="D184" s="19">
        <f>B184</f>
        <v>1000</v>
      </c>
    </row>
    <row r="185" spans="1:4" x14ac:dyDescent="0.3">
      <c r="A185" s="11" t="s">
        <v>8221</v>
      </c>
      <c r="B185" s="11">
        <v>12500</v>
      </c>
      <c r="C185" s="11" t="s">
        <v>8247</v>
      </c>
      <c r="D185" s="19">
        <f>B185*1.37298792</f>
        <v>17162.348999999998</v>
      </c>
    </row>
    <row r="186" spans="1:4" x14ac:dyDescent="0.3">
      <c r="A186" s="11" t="s">
        <v>8221</v>
      </c>
      <c r="B186" s="11">
        <v>1500</v>
      </c>
      <c r="C186" s="11" t="s">
        <v>8251</v>
      </c>
      <c r="D186" s="19">
        <f>B186*0.79435529</f>
        <v>1191.5329350000002</v>
      </c>
    </row>
    <row r="187" spans="1:4" x14ac:dyDescent="0.3">
      <c r="A187" s="11" t="s">
        <v>8221</v>
      </c>
      <c r="B187" s="11">
        <v>40000</v>
      </c>
      <c r="C187" s="11" t="s">
        <v>8254</v>
      </c>
      <c r="D187" s="19">
        <f>B187*0.11776131</f>
        <v>4710.4524000000001</v>
      </c>
    </row>
    <row r="188" spans="1:4" x14ac:dyDescent="0.3">
      <c r="A188" s="11" t="s">
        <v>8221</v>
      </c>
      <c r="B188" s="11">
        <v>5000</v>
      </c>
      <c r="C188" s="11" t="s">
        <v>8246</v>
      </c>
      <c r="D188" s="19">
        <f>B188</f>
        <v>5000</v>
      </c>
    </row>
    <row r="189" spans="1:4" x14ac:dyDescent="0.3">
      <c r="A189" s="11" t="s">
        <v>8221</v>
      </c>
      <c r="B189" s="11">
        <v>5000</v>
      </c>
      <c r="C189" s="11" t="s">
        <v>8246</v>
      </c>
      <c r="D189" s="19">
        <f>B189</f>
        <v>5000</v>
      </c>
    </row>
    <row r="190" spans="1:4" x14ac:dyDescent="0.3">
      <c r="A190" s="11" t="s">
        <v>8221</v>
      </c>
      <c r="B190" s="11">
        <v>1500</v>
      </c>
      <c r="C190" s="11" t="s">
        <v>8246</v>
      </c>
      <c r="D190" s="19">
        <f>B190</f>
        <v>1500</v>
      </c>
    </row>
    <row r="191" spans="1:4" x14ac:dyDescent="0.3">
      <c r="A191" s="11" t="s">
        <v>8221</v>
      </c>
      <c r="B191" s="11">
        <v>500000</v>
      </c>
      <c r="C191" s="11" t="s">
        <v>8246</v>
      </c>
      <c r="D191" s="19">
        <f>B191</f>
        <v>500000</v>
      </c>
    </row>
    <row r="192" spans="1:4" x14ac:dyDescent="0.3">
      <c r="A192" s="11" t="s">
        <v>8221</v>
      </c>
      <c r="B192" s="11">
        <v>12000</v>
      </c>
      <c r="C192" s="11" t="s">
        <v>8246</v>
      </c>
      <c r="D192" s="19">
        <f>B192</f>
        <v>12000</v>
      </c>
    </row>
    <row r="193" spans="1:4" x14ac:dyDescent="0.3">
      <c r="A193" s="11" t="s">
        <v>8221</v>
      </c>
      <c r="B193" s="11">
        <v>5000</v>
      </c>
      <c r="C193" s="11" t="s">
        <v>8248</v>
      </c>
      <c r="D193" s="19">
        <f>B193*0.76304884</f>
        <v>3815.2441999999996</v>
      </c>
    </row>
    <row r="194" spans="1:4" x14ac:dyDescent="0.3">
      <c r="A194" s="11" t="s">
        <v>8221</v>
      </c>
      <c r="B194" s="11">
        <v>1000000</v>
      </c>
      <c r="C194" s="11" t="s">
        <v>8246</v>
      </c>
      <c r="D194" s="19">
        <f>B194</f>
        <v>1000000</v>
      </c>
    </row>
    <row r="195" spans="1:4" x14ac:dyDescent="0.3">
      <c r="A195" s="11" t="s">
        <v>8221</v>
      </c>
      <c r="B195" s="11">
        <v>1000</v>
      </c>
      <c r="C195" s="11" t="s">
        <v>8247</v>
      </c>
      <c r="D195" s="19">
        <f>B195*1.37298792</f>
        <v>1372.98792</v>
      </c>
    </row>
    <row r="196" spans="1:4" x14ac:dyDescent="0.3">
      <c r="A196" s="11" t="s">
        <v>8221</v>
      </c>
      <c r="B196" s="11">
        <v>2500</v>
      </c>
      <c r="C196" s="11" t="s">
        <v>8247</v>
      </c>
      <c r="D196" s="19">
        <f>B196*1.37298792</f>
        <v>3432.4697999999999</v>
      </c>
    </row>
    <row r="197" spans="1:4" x14ac:dyDescent="0.3">
      <c r="A197" s="11" t="s">
        <v>8221</v>
      </c>
      <c r="B197" s="11">
        <v>2000000</v>
      </c>
      <c r="C197" s="11" t="s">
        <v>8246</v>
      </c>
      <c r="D197" s="19">
        <f>B197</f>
        <v>2000000</v>
      </c>
    </row>
    <row r="198" spans="1:4" x14ac:dyDescent="0.3">
      <c r="A198" s="11" t="s">
        <v>8221</v>
      </c>
      <c r="B198" s="11">
        <v>3500</v>
      </c>
      <c r="C198" s="11" t="s">
        <v>8247</v>
      </c>
      <c r="D198" s="19">
        <f>B198*1.37298792</f>
        <v>4805.4577199999994</v>
      </c>
    </row>
    <row r="199" spans="1:4" x14ac:dyDescent="0.3">
      <c r="A199" s="11" t="s">
        <v>8221</v>
      </c>
      <c r="B199" s="11">
        <v>2500</v>
      </c>
      <c r="C199" s="11" t="s">
        <v>8247</v>
      </c>
      <c r="D199" s="19">
        <f>B199*1.37298792</f>
        <v>3432.4697999999999</v>
      </c>
    </row>
    <row r="200" spans="1:4" x14ac:dyDescent="0.3">
      <c r="A200" s="11" t="s">
        <v>8221</v>
      </c>
      <c r="B200" s="11">
        <v>25000</v>
      </c>
      <c r="C200" s="11" t="s">
        <v>8246</v>
      </c>
      <c r="D200" s="19">
        <f>B200</f>
        <v>25000</v>
      </c>
    </row>
    <row r="201" spans="1:4" x14ac:dyDescent="0.3">
      <c r="A201" s="11" t="s">
        <v>8221</v>
      </c>
      <c r="B201" s="11">
        <v>10000</v>
      </c>
      <c r="C201" s="11" t="s">
        <v>8246</v>
      </c>
      <c r="D201" s="19">
        <f>B201</f>
        <v>10000</v>
      </c>
    </row>
    <row r="202" spans="1:4" x14ac:dyDescent="0.3">
      <c r="A202" s="11" t="s">
        <v>8221</v>
      </c>
      <c r="B202" s="11">
        <v>6000</v>
      </c>
      <c r="C202" s="11" t="s">
        <v>8246</v>
      </c>
      <c r="D202" s="19">
        <f>B202</f>
        <v>6000</v>
      </c>
    </row>
    <row r="203" spans="1:4" x14ac:dyDescent="0.3">
      <c r="A203" s="11" t="s">
        <v>8221</v>
      </c>
      <c r="B203" s="11">
        <v>650</v>
      </c>
      <c r="C203" s="11" t="s">
        <v>8246</v>
      </c>
      <c r="D203" s="19">
        <f>B203</f>
        <v>650</v>
      </c>
    </row>
    <row r="204" spans="1:4" x14ac:dyDescent="0.3">
      <c r="A204" s="11" t="s">
        <v>8221</v>
      </c>
      <c r="B204" s="11">
        <v>6000</v>
      </c>
      <c r="C204" s="11" t="s">
        <v>8246</v>
      </c>
      <c r="D204" s="19">
        <f>B204</f>
        <v>6000</v>
      </c>
    </row>
    <row r="205" spans="1:4" x14ac:dyDescent="0.3">
      <c r="A205" s="11" t="s">
        <v>8221</v>
      </c>
      <c r="B205" s="11">
        <v>2500</v>
      </c>
      <c r="C205" s="11" t="s">
        <v>8247</v>
      </c>
      <c r="D205" s="19">
        <f>B205*1.37298792</f>
        <v>3432.4697999999999</v>
      </c>
    </row>
    <row r="206" spans="1:4" x14ac:dyDescent="0.3">
      <c r="A206" s="11" t="s">
        <v>8221</v>
      </c>
      <c r="B206" s="11">
        <v>300000</v>
      </c>
      <c r="C206" s="11" t="s">
        <v>8248</v>
      </c>
      <c r="D206" s="19">
        <f>B206*0.76304884</f>
        <v>228914.65199999997</v>
      </c>
    </row>
    <row r="207" spans="1:4" x14ac:dyDescent="0.3">
      <c r="A207" s="11" t="s">
        <v>8221</v>
      </c>
      <c r="B207" s="11">
        <v>8000</v>
      </c>
      <c r="C207" s="11" t="s">
        <v>8246</v>
      </c>
      <c r="D207" s="19">
        <f>B207</f>
        <v>8000</v>
      </c>
    </row>
    <row r="208" spans="1:4" x14ac:dyDescent="0.3">
      <c r="A208" s="11" t="s">
        <v>8221</v>
      </c>
      <c r="B208" s="11">
        <v>12700</v>
      </c>
      <c r="C208" s="11" t="s">
        <v>8246</v>
      </c>
      <c r="D208" s="19">
        <f>B208</f>
        <v>12700</v>
      </c>
    </row>
    <row r="209" spans="1:4" x14ac:dyDescent="0.3">
      <c r="A209" s="11" t="s">
        <v>8221</v>
      </c>
      <c r="B209" s="11">
        <v>14000</v>
      </c>
      <c r="C209" s="11" t="s">
        <v>8251</v>
      </c>
      <c r="D209" s="19">
        <f>B209*0.79435529</f>
        <v>11120.97406</v>
      </c>
    </row>
    <row r="210" spans="1:4" x14ac:dyDescent="0.3">
      <c r="A210" s="11" t="s">
        <v>8221</v>
      </c>
      <c r="B210" s="11">
        <v>50000</v>
      </c>
      <c r="C210" s="11" t="s">
        <v>8248</v>
      </c>
      <c r="D210" s="19">
        <f>B210*0.76304884</f>
        <v>38152.441999999995</v>
      </c>
    </row>
    <row r="211" spans="1:4" x14ac:dyDescent="0.3">
      <c r="A211" s="11" t="s">
        <v>8221</v>
      </c>
      <c r="B211" s="11">
        <v>25000</v>
      </c>
      <c r="C211" s="11" t="s">
        <v>8246</v>
      </c>
      <c r="D211" s="19">
        <f t="shared" ref="D211:D216" si="9">B211</f>
        <v>25000</v>
      </c>
    </row>
    <row r="212" spans="1:4" x14ac:dyDescent="0.3">
      <c r="A212" s="11" t="s">
        <v>8221</v>
      </c>
      <c r="B212" s="11">
        <v>12000</v>
      </c>
      <c r="C212" s="11" t="s">
        <v>8246</v>
      </c>
      <c r="D212" s="19">
        <f t="shared" si="9"/>
        <v>12000</v>
      </c>
    </row>
    <row r="213" spans="1:4" x14ac:dyDescent="0.3">
      <c r="A213" s="11" t="s">
        <v>8221</v>
      </c>
      <c r="B213" s="11">
        <v>5000</v>
      </c>
      <c r="C213" s="11" t="s">
        <v>8246</v>
      </c>
      <c r="D213" s="19">
        <f t="shared" si="9"/>
        <v>5000</v>
      </c>
    </row>
    <row r="214" spans="1:4" x14ac:dyDescent="0.3">
      <c r="A214" s="11" t="s">
        <v>8221</v>
      </c>
      <c r="B214" s="11">
        <v>6300</v>
      </c>
      <c r="C214" s="11" t="s">
        <v>8246</v>
      </c>
      <c r="D214" s="19">
        <f t="shared" si="9"/>
        <v>6300</v>
      </c>
    </row>
    <row r="215" spans="1:4" x14ac:dyDescent="0.3">
      <c r="A215" s="11" t="s">
        <v>8221</v>
      </c>
      <c r="B215" s="11">
        <v>50000</v>
      </c>
      <c r="C215" s="11" t="s">
        <v>8246</v>
      </c>
      <c r="D215" s="19">
        <f t="shared" si="9"/>
        <v>50000</v>
      </c>
    </row>
    <row r="216" spans="1:4" x14ac:dyDescent="0.3">
      <c r="A216" s="11" t="s">
        <v>8221</v>
      </c>
      <c r="B216" s="11">
        <v>12500</v>
      </c>
      <c r="C216" s="11" t="s">
        <v>8246</v>
      </c>
      <c r="D216" s="19">
        <f t="shared" si="9"/>
        <v>12500</v>
      </c>
    </row>
    <row r="217" spans="1:4" x14ac:dyDescent="0.3">
      <c r="A217" s="11" t="s">
        <v>8221</v>
      </c>
      <c r="B217" s="11">
        <v>4400</v>
      </c>
      <c r="C217" s="11" t="s">
        <v>8247</v>
      </c>
      <c r="D217" s="19">
        <f>B217*1.37298792</f>
        <v>6041.1468479999994</v>
      </c>
    </row>
    <row r="218" spans="1:4" x14ac:dyDescent="0.3">
      <c r="A218" s="11" t="s">
        <v>8221</v>
      </c>
      <c r="B218" s="11">
        <v>50000</v>
      </c>
      <c r="C218" s="11" t="s">
        <v>8246</v>
      </c>
      <c r="D218" s="19">
        <f>B218</f>
        <v>50000</v>
      </c>
    </row>
    <row r="219" spans="1:4" x14ac:dyDescent="0.3">
      <c r="A219" s="11" t="s">
        <v>8221</v>
      </c>
      <c r="B219" s="11">
        <v>100000</v>
      </c>
      <c r="C219" s="11" t="s">
        <v>8255</v>
      </c>
      <c r="D219" s="19">
        <f>B219*0.11661117</f>
        <v>11661.117</v>
      </c>
    </row>
    <row r="220" spans="1:4" x14ac:dyDescent="0.3">
      <c r="A220" s="11" t="s">
        <v>8221</v>
      </c>
      <c r="B220" s="11">
        <v>5000</v>
      </c>
      <c r="C220" s="11" t="s">
        <v>8246</v>
      </c>
      <c r="D220" s="19">
        <f t="shared" ref="D220:D225" si="10">B220</f>
        <v>5000</v>
      </c>
    </row>
    <row r="221" spans="1:4" x14ac:dyDescent="0.3">
      <c r="A221" s="11" t="s">
        <v>8221</v>
      </c>
      <c r="B221" s="11">
        <v>50000</v>
      </c>
      <c r="C221" s="11" t="s">
        <v>8246</v>
      </c>
      <c r="D221" s="19">
        <f t="shared" si="10"/>
        <v>50000</v>
      </c>
    </row>
    <row r="222" spans="1:4" x14ac:dyDescent="0.3">
      <c r="A222" s="11" t="s">
        <v>8221</v>
      </c>
      <c r="B222" s="11">
        <v>50000</v>
      </c>
      <c r="C222" s="11" t="s">
        <v>8246</v>
      </c>
      <c r="D222" s="19">
        <f t="shared" si="10"/>
        <v>50000</v>
      </c>
    </row>
    <row r="223" spans="1:4" x14ac:dyDescent="0.3">
      <c r="A223" s="11" t="s">
        <v>8221</v>
      </c>
      <c r="B223" s="11">
        <v>50000</v>
      </c>
      <c r="C223" s="11" t="s">
        <v>8246</v>
      </c>
      <c r="D223" s="19">
        <f t="shared" si="10"/>
        <v>50000</v>
      </c>
    </row>
    <row r="224" spans="1:4" x14ac:dyDescent="0.3">
      <c r="A224" s="11" t="s">
        <v>8221</v>
      </c>
      <c r="B224" s="11">
        <v>1000</v>
      </c>
      <c r="C224" s="11" t="s">
        <v>8246</v>
      </c>
      <c r="D224" s="19">
        <f t="shared" si="10"/>
        <v>1000</v>
      </c>
    </row>
    <row r="225" spans="1:4" x14ac:dyDescent="0.3">
      <c r="A225" s="11" t="s">
        <v>8221</v>
      </c>
      <c r="B225" s="11">
        <v>1500000</v>
      </c>
      <c r="C225" s="11" t="s">
        <v>8246</v>
      </c>
      <c r="D225" s="19">
        <f t="shared" si="10"/>
        <v>1500000</v>
      </c>
    </row>
    <row r="226" spans="1:4" x14ac:dyDescent="0.3">
      <c r="A226" s="11" t="s">
        <v>8221</v>
      </c>
      <c r="B226" s="11">
        <v>6000000</v>
      </c>
      <c r="C226" s="11" t="s">
        <v>8248</v>
      </c>
      <c r="D226" s="19">
        <f>B226*0.76304884</f>
        <v>4578293.04</v>
      </c>
    </row>
    <row r="227" spans="1:4" x14ac:dyDescent="0.3">
      <c r="A227" s="11" t="s">
        <v>8221</v>
      </c>
      <c r="B227" s="11">
        <v>200</v>
      </c>
      <c r="C227" s="11" t="s">
        <v>8246</v>
      </c>
      <c r="D227" s="19">
        <f>B227</f>
        <v>200</v>
      </c>
    </row>
    <row r="228" spans="1:4" x14ac:dyDescent="0.3">
      <c r="A228" s="11" t="s">
        <v>8221</v>
      </c>
      <c r="B228" s="11">
        <v>29000</v>
      </c>
      <c r="C228" s="11" t="s">
        <v>8247</v>
      </c>
      <c r="D228" s="19">
        <f>B228*1.37298792</f>
        <v>39816.649679999995</v>
      </c>
    </row>
    <row r="229" spans="1:4" x14ac:dyDescent="0.3">
      <c r="A229" s="11" t="s">
        <v>8221</v>
      </c>
      <c r="B229" s="11">
        <v>28000</v>
      </c>
      <c r="C229" s="11" t="s">
        <v>8246</v>
      </c>
      <c r="D229" s="19">
        <f>B229</f>
        <v>28000</v>
      </c>
    </row>
    <row r="230" spans="1:4" x14ac:dyDescent="0.3">
      <c r="A230" s="11" t="s">
        <v>8221</v>
      </c>
      <c r="B230" s="11">
        <v>8000</v>
      </c>
      <c r="C230" s="11" t="s">
        <v>8247</v>
      </c>
      <c r="D230" s="19">
        <f>B230*1.37298792</f>
        <v>10983.90336</v>
      </c>
    </row>
    <row r="231" spans="1:4" x14ac:dyDescent="0.3">
      <c r="A231" s="11" t="s">
        <v>8221</v>
      </c>
      <c r="B231" s="11">
        <v>3000</v>
      </c>
      <c r="C231" s="11" t="s">
        <v>8249</v>
      </c>
      <c r="D231" s="19">
        <f>B231*1.18870458</f>
        <v>3566.1137400000002</v>
      </c>
    </row>
    <row r="232" spans="1:4" x14ac:dyDescent="0.3">
      <c r="A232" s="11" t="s">
        <v>8221</v>
      </c>
      <c r="B232" s="11">
        <v>15000</v>
      </c>
      <c r="C232" s="11" t="s">
        <v>8246</v>
      </c>
      <c r="D232" s="19">
        <f>B232</f>
        <v>15000</v>
      </c>
    </row>
    <row r="233" spans="1:4" x14ac:dyDescent="0.3">
      <c r="A233" s="11" t="s">
        <v>8221</v>
      </c>
      <c r="B233" s="11">
        <v>1500000</v>
      </c>
      <c r="C233" s="11" t="s">
        <v>8246</v>
      </c>
      <c r="D233" s="19">
        <f>B233</f>
        <v>1500000</v>
      </c>
    </row>
    <row r="234" spans="1:4" x14ac:dyDescent="0.3">
      <c r="A234" s="11" t="s">
        <v>8221</v>
      </c>
      <c r="B234" s="11">
        <v>4000</v>
      </c>
      <c r="C234" s="11" t="s">
        <v>8247</v>
      </c>
      <c r="D234" s="19">
        <f>B234*1.37298792</f>
        <v>5491.9516800000001</v>
      </c>
    </row>
    <row r="235" spans="1:4" x14ac:dyDescent="0.3">
      <c r="A235" s="11" t="s">
        <v>8221</v>
      </c>
      <c r="B235" s="11">
        <v>350000</v>
      </c>
      <c r="C235" s="11" t="s">
        <v>8246</v>
      </c>
      <c r="D235" s="19">
        <f t="shared" ref="D235:D240" si="11">B235</f>
        <v>350000</v>
      </c>
    </row>
    <row r="236" spans="1:4" x14ac:dyDescent="0.3">
      <c r="A236" s="11" t="s">
        <v>8221</v>
      </c>
      <c r="B236" s="11">
        <v>1000</v>
      </c>
      <c r="C236" s="11" t="s">
        <v>8246</v>
      </c>
      <c r="D236" s="19">
        <f t="shared" si="11"/>
        <v>1000</v>
      </c>
    </row>
    <row r="237" spans="1:4" x14ac:dyDescent="0.3">
      <c r="A237" s="11" t="s">
        <v>8221</v>
      </c>
      <c r="B237" s="11">
        <v>10000</v>
      </c>
      <c r="C237" s="11" t="s">
        <v>8246</v>
      </c>
      <c r="D237" s="19">
        <f t="shared" si="11"/>
        <v>10000</v>
      </c>
    </row>
    <row r="238" spans="1:4" x14ac:dyDescent="0.3">
      <c r="A238" s="11" t="s">
        <v>8221</v>
      </c>
      <c r="B238" s="11">
        <v>150000</v>
      </c>
      <c r="C238" s="11" t="s">
        <v>8246</v>
      </c>
      <c r="D238" s="19">
        <f t="shared" si="11"/>
        <v>150000</v>
      </c>
    </row>
    <row r="239" spans="1:4" x14ac:dyDescent="0.3">
      <c r="A239" s="11" t="s">
        <v>8221</v>
      </c>
      <c r="B239" s="11">
        <v>15000</v>
      </c>
      <c r="C239" s="11" t="s">
        <v>8246</v>
      </c>
      <c r="D239" s="19">
        <f t="shared" si="11"/>
        <v>15000</v>
      </c>
    </row>
    <row r="240" spans="1:4" x14ac:dyDescent="0.3">
      <c r="A240" s="11" t="s">
        <v>8221</v>
      </c>
      <c r="B240" s="11">
        <v>26000</v>
      </c>
      <c r="C240" s="11" t="s">
        <v>8246</v>
      </c>
      <c r="D240" s="19">
        <f t="shared" si="11"/>
        <v>26000</v>
      </c>
    </row>
    <row r="241" spans="1:4" x14ac:dyDescent="0.3">
      <c r="A241" s="11" t="s">
        <v>8221</v>
      </c>
      <c r="B241" s="11">
        <v>1000</v>
      </c>
      <c r="C241" s="11" t="s">
        <v>8248</v>
      </c>
      <c r="D241" s="19">
        <f>B241*0.76304884</f>
        <v>763.04883999999993</v>
      </c>
    </row>
    <row r="242" spans="1:4" x14ac:dyDescent="0.3">
      <c r="A242" s="11" t="s">
        <v>8219</v>
      </c>
      <c r="B242" s="11">
        <v>15000</v>
      </c>
      <c r="C242" s="11" t="s">
        <v>8246</v>
      </c>
      <c r="D242" s="19">
        <f t="shared" ref="D242:D268" si="12">B242</f>
        <v>15000</v>
      </c>
    </row>
    <row r="243" spans="1:4" x14ac:dyDescent="0.3">
      <c r="A243" s="11" t="s">
        <v>8219</v>
      </c>
      <c r="B243" s="11">
        <v>36400</v>
      </c>
      <c r="C243" s="11" t="s">
        <v>8246</v>
      </c>
      <c r="D243" s="19">
        <f t="shared" si="12"/>
        <v>36400</v>
      </c>
    </row>
    <row r="244" spans="1:4" x14ac:dyDescent="0.3">
      <c r="A244" s="11" t="s">
        <v>8219</v>
      </c>
      <c r="B244" s="11">
        <v>13000</v>
      </c>
      <c r="C244" s="11" t="s">
        <v>8246</v>
      </c>
      <c r="D244" s="19">
        <f t="shared" si="12"/>
        <v>13000</v>
      </c>
    </row>
    <row r="245" spans="1:4" x14ac:dyDescent="0.3">
      <c r="A245" s="11" t="s">
        <v>8219</v>
      </c>
      <c r="B245" s="11">
        <v>25000</v>
      </c>
      <c r="C245" s="11" t="s">
        <v>8246</v>
      </c>
      <c r="D245" s="19">
        <f t="shared" si="12"/>
        <v>25000</v>
      </c>
    </row>
    <row r="246" spans="1:4" x14ac:dyDescent="0.3">
      <c r="A246" s="11" t="s">
        <v>8219</v>
      </c>
      <c r="B246" s="11">
        <v>3500</v>
      </c>
      <c r="C246" s="11" t="s">
        <v>8246</v>
      </c>
      <c r="D246" s="19">
        <f t="shared" si="12"/>
        <v>3500</v>
      </c>
    </row>
    <row r="247" spans="1:4" x14ac:dyDescent="0.3">
      <c r="A247" s="11" t="s">
        <v>8219</v>
      </c>
      <c r="B247" s="11">
        <v>5000</v>
      </c>
      <c r="C247" s="11" t="s">
        <v>8246</v>
      </c>
      <c r="D247" s="19">
        <f t="shared" si="12"/>
        <v>5000</v>
      </c>
    </row>
    <row r="248" spans="1:4" x14ac:dyDescent="0.3">
      <c r="A248" s="11" t="s">
        <v>8219</v>
      </c>
      <c r="B248" s="11">
        <v>5000</v>
      </c>
      <c r="C248" s="11" t="s">
        <v>8246</v>
      </c>
      <c r="D248" s="19">
        <f t="shared" si="12"/>
        <v>5000</v>
      </c>
    </row>
    <row r="249" spans="1:4" x14ac:dyDescent="0.3">
      <c r="A249" s="11" t="s">
        <v>8219</v>
      </c>
      <c r="B249" s="11">
        <v>5000</v>
      </c>
      <c r="C249" s="11" t="s">
        <v>8246</v>
      </c>
      <c r="D249" s="19">
        <f t="shared" si="12"/>
        <v>5000</v>
      </c>
    </row>
    <row r="250" spans="1:4" x14ac:dyDescent="0.3">
      <c r="A250" s="11" t="s">
        <v>8219</v>
      </c>
      <c r="B250" s="11">
        <v>85000</v>
      </c>
      <c r="C250" s="11" t="s">
        <v>8246</v>
      </c>
      <c r="D250" s="19">
        <f t="shared" si="12"/>
        <v>85000</v>
      </c>
    </row>
    <row r="251" spans="1:4" x14ac:dyDescent="0.3">
      <c r="A251" s="11" t="s">
        <v>8219</v>
      </c>
      <c r="B251" s="11">
        <v>10000</v>
      </c>
      <c r="C251" s="11" t="s">
        <v>8246</v>
      </c>
      <c r="D251" s="19">
        <f t="shared" si="12"/>
        <v>10000</v>
      </c>
    </row>
    <row r="252" spans="1:4" x14ac:dyDescent="0.3">
      <c r="A252" s="11" t="s">
        <v>8219</v>
      </c>
      <c r="B252" s="11">
        <v>30000</v>
      </c>
      <c r="C252" s="11" t="s">
        <v>8246</v>
      </c>
      <c r="D252" s="19">
        <f t="shared" si="12"/>
        <v>30000</v>
      </c>
    </row>
    <row r="253" spans="1:4" x14ac:dyDescent="0.3">
      <c r="A253" s="11" t="s">
        <v>8219</v>
      </c>
      <c r="B253" s="11">
        <v>3500</v>
      </c>
      <c r="C253" s="11" t="s">
        <v>8246</v>
      </c>
      <c r="D253" s="19">
        <f t="shared" si="12"/>
        <v>3500</v>
      </c>
    </row>
    <row r="254" spans="1:4" x14ac:dyDescent="0.3">
      <c r="A254" s="11" t="s">
        <v>8219</v>
      </c>
      <c r="B254" s="11">
        <v>5000</v>
      </c>
      <c r="C254" s="11" t="s">
        <v>8246</v>
      </c>
      <c r="D254" s="19">
        <f t="shared" si="12"/>
        <v>5000</v>
      </c>
    </row>
    <row r="255" spans="1:4" x14ac:dyDescent="0.3">
      <c r="A255" s="11" t="s">
        <v>8219</v>
      </c>
      <c r="B255" s="11">
        <v>1500</v>
      </c>
      <c r="C255" s="11" t="s">
        <v>8246</v>
      </c>
      <c r="D255" s="19">
        <f t="shared" si="12"/>
        <v>1500</v>
      </c>
    </row>
    <row r="256" spans="1:4" x14ac:dyDescent="0.3">
      <c r="A256" s="11" t="s">
        <v>8219</v>
      </c>
      <c r="B256" s="11">
        <v>24000</v>
      </c>
      <c r="C256" s="11" t="s">
        <v>8246</v>
      </c>
      <c r="D256" s="19">
        <f t="shared" si="12"/>
        <v>24000</v>
      </c>
    </row>
    <row r="257" spans="1:4" x14ac:dyDescent="0.3">
      <c r="A257" s="11" t="s">
        <v>8219</v>
      </c>
      <c r="B257" s="11">
        <v>8000</v>
      </c>
      <c r="C257" s="11" t="s">
        <v>8246</v>
      </c>
      <c r="D257" s="19">
        <f t="shared" si="12"/>
        <v>8000</v>
      </c>
    </row>
    <row r="258" spans="1:4" x14ac:dyDescent="0.3">
      <c r="A258" s="11" t="s">
        <v>8219</v>
      </c>
      <c r="B258" s="11">
        <v>13000</v>
      </c>
      <c r="C258" s="11" t="s">
        <v>8246</v>
      </c>
      <c r="D258" s="19">
        <f t="shared" si="12"/>
        <v>13000</v>
      </c>
    </row>
    <row r="259" spans="1:4" x14ac:dyDescent="0.3">
      <c r="A259" s="11" t="s">
        <v>8219</v>
      </c>
      <c r="B259" s="11">
        <v>35000</v>
      </c>
      <c r="C259" s="11" t="s">
        <v>8246</v>
      </c>
      <c r="D259" s="19">
        <f t="shared" si="12"/>
        <v>35000</v>
      </c>
    </row>
    <row r="260" spans="1:4" x14ac:dyDescent="0.3">
      <c r="A260" s="11" t="s">
        <v>8219</v>
      </c>
      <c r="B260" s="11">
        <v>30000</v>
      </c>
      <c r="C260" s="11" t="s">
        <v>8246</v>
      </c>
      <c r="D260" s="19">
        <f t="shared" si="12"/>
        <v>30000</v>
      </c>
    </row>
    <row r="261" spans="1:4" x14ac:dyDescent="0.3">
      <c r="A261" s="11" t="s">
        <v>8219</v>
      </c>
      <c r="B261" s="11">
        <v>75000</v>
      </c>
      <c r="C261" s="11" t="s">
        <v>8246</v>
      </c>
      <c r="D261" s="19">
        <f t="shared" si="12"/>
        <v>75000</v>
      </c>
    </row>
    <row r="262" spans="1:4" x14ac:dyDescent="0.3">
      <c r="A262" s="11" t="s">
        <v>8219</v>
      </c>
      <c r="B262" s="11">
        <v>10000</v>
      </c>
      <c r="C262" s="11" t="s">
        <v>8246</v>
      </c>
      <c r="D262" s="19">
        <f t="shared" si="12"/>
        <v>10000</v>
      </c>
    </row>
    <row r="263" spans="1:4" x14ac:dyDescent="0.3">
      <c r="A263" s="11" t="s">
        <v>8219</v>
      </c>
      <c r="B263" s="11">
        <v>20000</v>
      </c>
      <c r="C263" s="11" t="s">
        <v>8246</v>
      </c>
      <c r="D263" s="19">
        <f t="shared" si="12"/>
        <v>20000</v>
      </c>
    </row>
    <row r="264" spans="1:4" x14ac:dyDescent="0.3">
      <c r="A264" s="11" t="s">
        <v>8219</v>
      </c>
      <c r="B264" s="11">
        <v>2500</v>
      </c>
      <c r="C264" s="11" t="s">
        <v>8246</v>
      </c>
      <c r="D264" s="19">
        <f t="shared" si="12"/>
        <v>2500</v>
      </c>
    </row>
    <row r="265" spans="1:4" x14ac:dyDescent="0.3">
      <c r="A265" s="11" t="s">
        <v>8219</v>
      </c>
      <c r="B265" s="11">
        <v>25000</v>
      </c>
      <c r="C265" s="11" t="s">
        <v>8246</v>
      </c>
      <c r="D265" s="19">
        <f t="shared" si="12"/>
        <v>25000</v>
      </c>
    </row>
    <row r="266" spans="1:4" x14ac:dyDescent="0.3">
      <c r="A266" s="11" t="s">
        <v>8219</v>
      </c>
      <c r="B266" s="11">
        <v>5000</v>
      </c>
      <c r="C266" s="11" t="s">
        <v>8246</v>
      </c>
      <c r="D266" s="19">
        <f t="shared" si="12"/>
        <v>5000</v>
      </c>
    </row>
    <row r="267" spans="1:4" x14ac:dyDescent="0.3">
      <c r="A267" s="11" t="s">
        <v>8219</v>
      </c>
      <c r="B267" s="11">
        <v>5000</v>
      </c>
      <c r="C267" s="11" t="s">
        <v>8246</v>
      </c>
      <c r="D267" s="19">
        <f t="shared" si="12"/>
        <v>5000</v>
      </c>
    </row>
    <row r="268" spans="1:4" x14ac:dyDescent="0.3">
      <c r="A268" s="11" t="s">
        <v>8219</v>
      </c>
      <c r="B268" s="11">
        <v>1000</v>
      </c>
      <c r="C268" s="11" t="s">
        <v>8246</v>
      </c>
      <c r="D268" s="19">
        <f t="shared" si="12"/>
        <v>1000</v>
      </c>
    </row>
    <row r="269" spans="1:4" x14ac:dyDescent="0.3">
      <c r="A269" s="11" t="s">
        <v>8219</v>
      </c>
      <c r="B269" s="11">
        <v>9850</v>
      </c>
      <c r="C269" s="11" t="s">
        <v>8247</v>
      </c>
      <c r="D269" s="19">
        <f>B269*1.37298792</f>
        <v>13523.931011999999</v>
      </c>
    </row>
    <row r="270" spans="1:4" x14ac:dyDescent="0.3">
      <c r="A270" s="11" t="s">
        <v>8219</v>
      </c>
      <c r="B270" s="11">
        <v>5000</v>
      </c>
      <c r="C270" s="11" t="s">
        <v>8246</v>
      </c>
      <c r="D270" s="19">
        <f>B270</f>
        <v>5000</v>
      </c>
    </row>
    <row r="271" spans="1:4" x14ac:dyDescent="0.3">
      <c r="A271" s="11" t="s">
        <v>8219</v>
      </c>
      <c r="B271" s="11">
        <v>100000</v>
      </c>
      <c r="C271" s="11" t="s">
        <v>8248</v>
      </c>
      <c r="D271" s="19">
        <f>B271*0.76304884</f>
        <v>76304.883999999991</v>
      </c>
    </row>
    <row r="272" spans="1:4" x14ac:dyDescent="0.3">
      <c r="A272" s="11" t="s">
        <v>8219</v>
      </c>
      <c r="B272" s="11">
        <v>2300</v>
      </c>
      <c r="C272" s="11" t="s">
        <v>8246</v>
      </c>
      <c r="D272" s="19">
        <f t="shared" ref="D272:D290" si="13">B272</f>
        <v>2300</v>
      </c>
    </row>
    <row r="273" spans="1:4" x14ac:dyDescent="0.3">
      <c r="A273" s="11" t="s">
        <v>8219</v>
      </c>
      <c r="B273" s="11">
        <v>30000</v>
      </c>
      <c r="C273" s="11" t="s">
        <v>8246</v>
      </c>
      <c r="D273" s="19">
        <f t="shared" si="13"/>
        <v>30000</v>
      </c>
    </row>
    <row r="274" spans="1:4" x14ac:dyDescent="0.3">
      <c r="A274" s="11" t="s">
        <v>8219</v>
      </c>
      <c r="B274" s="11">
        <v>3000</v>
      </c>
      <c r="C274" s="11" t="s">
        <v>8246</v>
      </c>
      <c r="D274" s="19">
        <f t="shared" si="13"/>
        <v>3000</v>
      </c>
    </row>
    <row r="275" spans="1:4" x14ac:dyDescent="0.3">
      <c r="A275" s="11" t="s">
        <v>8219</v>
      </c>
      <c r="B275" s="11">
        <v>5000</v>
      </c>
      <c r="C275" s="11" t="s">
        <v>8246</v>
      </c>
      <c r="D275" s="19">
        <f t="shared" si="13"/>
        <v>5000</v>
      </c>
    </row>
    <row r="276" spans="1:4" x14ac:dyDescent="0.3">
      <c r="A276" s="11" t="s">
        <v>8219</v>
      </c>
      <c r="B276" s="11">
        <v>4000</v>
      </c>
      <c r="C276" s="11" t="s">
        <v>8246</v>
      </c>
      <c r="D276" s="19">
        <f t="shared" si="13"/>
        <v>4000</v>
      </c>
    </row>
    <row r="277" spans="1:4" x14ac:dyDescent="0.3">
      <c r="A277" s="11" t="s">
        <v>8219</v>
      </c>
      <c r="B277" s="11">
        <v>20000</v>
      </c>
      <c r="C277" s="11" t="s">
        <v>8246</v>
      </c>
      <c r="D277" s="19">
        <f t="shared" si="13"/>
        <v>20000</v>
      </c>
    </row>
    <row r="278" spans="1:4" x14ac:dyDescent="0.3">
      <c r="A278" s="11" t="s">
        <v>8219</v>
      </c>
      <c r="B278" s="11">
        <v>4000</v>
      </c>
      <c r="C278" s="11" t="s">
        <v>8246</v>
      </c>
      <c r="D278" s="19">
        <f t="shared" si="13"/>
        <v>4000</v>
      </c>
    </row>
    <row r="279" spans="1:4" x14ac:dyDescent="0.3">
      <c r="A279" s="11" t="s">
        <v>8219</v>
      </c>
      <c r="B279" s="11">
        <v>65000</v>
      </c>
      <c r="C279" s="11" t="s">
        <v>8246</v>
      </c>
      <c r="D279" s="19">
        <f t="shared" si="13"/>
        <v>65000</v>
      </c>
    </row>
    <row r="280" spans="1:4" x14ac:dyDescent="0.3">
      <c r="A280" s="11" t="s">
        <v>8219</v>
      </c>
      <c r="B280" s="11">
        <v>27000</v>
      </c>
      <c r="C280" s="11" t="s">
        <v>8246</v>
      </c>
      <c r="D280" s="19">
        <f t="shared" si="13"/>
        <v>27000</v>
      </c>
    </row>
    <row r="281" spans="1:4" x14ac:dyDescent="0.3">
      <c r="A281" s="11" t="s">
        <v>8219</v>
      </c>
      <c r="B281" s="11">
        <v>17000</v>
      </c>
      <c r="C281" s="11" t="s">
        <v>8246</v>
      </c>
      <c r="D281" s="19">
        <f t="shared" si="13"/>
        <v>17000</v>
      </c>
    </row>
    <row r="282" spans="1:4" x14ac:dyDescent="0.3">
      <c r="A282" s="11" t="s">
        <v>8219</v>
      </c>
      <c r="B282" s="11">
        <v>75000</v>
      </c>
      <c r="C282" s="11" t="s">
        <v>8246</v>
      </c>
      <c r="D282" s="19">
        <f t="shared" si="13"/>
        <v>75000</v>
      </c>
    </row>
    <row r="283" spans="1:4" x14ac:dyDescent="0.3">
      <c r="A283" s="11" t="s">
        <v>8219</v>
      </c>
      <c r="B283" s="11">
        <v>5500</v>
      </c>
      <c r="C283" s="11" t="s">
        <v>8246</v>
      </c>
      <c r="D283" s="19">
        <f t="shared" si="13"/>
        <v>5500</v>
      </c>
    </row>
    <row r="284" spans="1:4" x14ac:dyDescent="0.3">
      <c r="A284" s="11" t="s">
        <v>8219</v>
      </c>
      <c r="B284" s="11">
        <v>45000</v>
      </c>
      <c r="C284" s="11" t="s">
        <v>8246</v>
      </c>
      <c r="D284" s="19">
        <f t="shared" si="13"/>
        <v>45000</v>
      </c>
    </row>
    <row r="285" spans="1:4" x14ac:dyDescent="0.3">
      <c r="A285" s="11" t="s">
        <v>8219</v>
      </c>
      <c r="B285" s="11">
        <v>18000</v>
      </c>
      <c r="C285" s="11" t="s">
        <v>8246</v>
      </c>
      <c r="D285" s="19">
        <f t="shared" si="13"/>
        <v>18000</v>
      </c>
    </row>
    <row r="286" spans="1:4" x14ac:dyDescent="0.3">
      <c r="A286" s="11" t="s">
        <v>8219</v>
      </c>
      <c r="B286" s="11">
        <v>40000</v>
      </c>
      <c r="C286" s="11" t="s">
        <v>8246</v>
      </c>
      <c r="D286" s="19">
        <f t="shared" si="13"/>
        <v>40000</v>
      </c>
    </row>
    <row r="287" spans="1:4" x14ac:dyDescent="0.3">
      <c r="A287" s="11" t="s">
        <v>8219</v>
      </c>
      <c r="B287" s="11">
        <v>14000</v>
      </c>
      <c r="C287" s="11" t="s">
        <v>8246</v>
      </c>
      <c r="D287" s="19">
        <f t="shared" si="13"/>
        <v>14000</v>
      </c>
    </row>
    <row r="288" spans="1:4" x14ac:dyDescent="0.3">
      <c r="A288" s="11" t="s">
        <v>8219</v>
      </c>
      <c r="B288" s="11">
        <v>15000</v>
      </c>
      <c r="C288" s="11" t="s">
        <v>8246</v>
      </c>
      <c r="D288" s="19">
        <f t="shared" si="13"/>
        <v>15000</v>
      </c>
    </row>
    <row r="289" spans="1:4" x14ac:dyDescent="0.3">
      <c r="A289" s="11" t="s">
        <v>8219</v>
      </c>
      <c r="B289" s="11">
        <v>15000</v>
      </c>
      <c r="C289" s="11" t="s">
        <v>8246</v>
      </c>
      <c r="D289" s="19">
        <f t="shared" si="13"/>
        <v>15000</v>
      </c>
    </row>
    <row r="290" spans="1:4" x14ac:dyDescent="0.3">
      <c r="A290" s="11" t="s">
        <v>8219</v>
      </c>
      <c r="B290" s="11">
        <v>50000</v>
      </c>
      <c r="C290" s="11" t="s">
        <v>8246</v>
      </c>
      <c r="D290" s="19">
        <f t="shared" si="13"/>
        <v>50000</v>
      </c>
    </row>
    <row r="291" spans="1:4" x14ac:dyDescent="0.3">
      <c r="A291" s="11" t="s">
        <v>8219</v>
      </c>
      <c r="B291" s="11">
        <v>15000</v>
      </c>
      <c r="C291" s="11" t="s">
        <v>8247</v>
      </c>
      <c r="D291" s="19">
        <f>B291*1.37298792</f>
        <v>20594.818799999997</v>
      </c>
    </row>
    <row r="292" spans="1:4" x14ac:dyDescent="0.3">
      <c r="A292" s="11" t="s">
        <v>8219</v>
      </c>
      <c r="B292" s="11">
        <v>4500</v>
      </c>
      <c r="C292" s="11" t="s">
        <v>8246</v>
      </c>
      <c r="D292" s="19">
        <f t="shared" ref="D292:D317" si="14">B292</f>
        <v>4500</v>
      </c>
    </row>
    <row r="293" spans="1:4" x14ac:dyDescent="0.3">
      <c r="A293" s="11" t="s">
        <v>8219</v>
      </c>
      <c r="B293" s="11">
        <v>5000</v>
      </c>
      <c r="C293" s="11" t="s">
        <v>8246</v>
      </c>
      <c r="D293" s="19">
        <f t="shared" si="14"/>
        <v>5000</v>
      </c>
    </row>
    <row r="294" spans="1:4" x14ac:dyDescent="0.3">
      <c r="A294" s="11" t="s">
        <v>8219</v>
      </c>
      <c r="B294" s="11">
        <v>75000</v>
      </c>
      <c r="C294" s="11" t="s">
        <v>8246</v>
      </c>
      <c r="D294" s="19">
        <f t="shared" si="14"/>
        <v>75000</v>
      </c>
    </row>
    <row r="295" spans="1:4" x14ac:dyDescent="0.3">
      <c r="A295" s="11" t="s">
        <v>8219</v>
      </c>
      <c r="B295" s="11">
        <v>26000</v>
      </c>
      <c r="C295" s="11" t="s">
        <v>8246</v>
      </c>
      <c r="D295" s="19">
        <f t="shared" si="14"/>
        <v>26000</v>
      </c>
    </row>
    <row r="296" spans="1:4" x14ac:dyDescent="0.3">
      <c r="A296" s="11" t="s">
        <v>8219</v>
      </c>
      <c r="B296" s="11">
        <v>5000</v>
      </c>
      <c r="C296" s="11" t="s">
        <v>8246</v>
      </c>
      <c r="D296" s="19">
        <f t="shared" si="14"/>
        <v>5000</v>
      </c>
    </row>
    <row r="297" spans="1:4" x14ac:dyDescent="0.3">
      <c r="A297" s="11" t="s">
        <v>8219</v>
      </c>
      <c r="B297" s="11">
        <v>50000</v>
      </c>
      <c r="C297" s="11" t="s">
        <v>8246</v>
      </c>
      <c r="D297" s="19">
        <f t="shared" si="14"/>
        <v>50000</v>
      </c>
    </row>
    <row r="298" spans="1:4" x14ac:dyDescent="0.3">
      <c r="A298" s="11" t="s">
        <v>8219</v>
      </c>
      <c r="B298" s="11">
        <v>25000</v>
      </c>
      <c r="C298" s="11" t="s">
        <v>8246</v>
      </c>
      <c r="D298" s="19">
        <f t="shared" si="14"/>
        <v>25000</v>
      </c>
    </row>
    <row r="299" spans="1:4" x14ac:dyDescent="0.3">
      <c r="A299" s="11" t="s">
        <v>8219</v>
      </c>
      <c r="B299" s="11">
        <v>20000</v>
      </c>
      <c r="C299" s="11" t="s">
        <v>8246</v>
      </c>
      <c r="D299" s="19">
        <f t="shared" si="14"/>
        <v>20000</v>
      </c>
    </row>
    <row r="300" spans="1:4" x14ac:dyDescent="0.3">
      <c r="A300" s="11" t="s">
        <v>8219</v>
      </c>
      <c r="B300" s="11">
        <v>126000</v>
      </c>
      <c r="C300" s="11" t="s">
        <v>8246</v>
      </c>
      <c r="D300" s="19">
        <f t="shared" si="14"/>
        <v>126000</v>
      </c>
    </row>
    <row r="301" spans="1:4" x14ac:dyDescent="0.3">
      <c r="A301" s="11" t="s">
        <v>8219</v>
      </c>
      <c r="B301" s="11">
        <v>10000</v>
      </c>
      <c r="C301" s="11" t="s">
        <v>8246</v>
      </c>
      <c r="D301" s="19">
        <f t="shared" si="14"/>
        <v>10000</v>
      </c>
    </row>
    <row r="302" spans="1:4" x14ac:dyDescent="0.3">
      <c r="A302" s="11" t="s">
        <v>8219</v>
      </c>
      <c r="B302" s="11">
        <v>25000</v>
      </c>
      <c r="C302" s="11" t="s">
        <v>8246</v>
      </c>
      <c r="D302" s="19">
        <f t="shared" si="14"/>
        <v>25000</v>
      </c>
    </row>
    <row r="303" spans="1:4" x14ac:dyDescent="0.3">
      <c r="A303" s="11" t="s">
        <v>8219</v>
      </c>
      <c r="B303" s="11">
        <v>13000</v>
      </c>
      <c r="C303" s="11" t="s">
        <v>8246</v>
      </c>
      <c r="D303" s="19">
        <f t="shared" si="14"/>
        <v>13000</v>
      </c>
    </row>
    <row r="304" spans="1:4" x14ac:dyDescent="0.3">
      <c r="A304" s="11" t="s">
        <v>8219</v>
      </c>
      <c r="B304" s="11">
        <v>10000</v>
      </c>
      <c r="C304" s="11" t="s">
        <v>8246</v>
      </c>
      <c r="D304" s="19">
        <f t="shared" si="14"/>
        <v>10000</v>
      </c>
    </row>
    <row r="305" spans="1:4" x14ac:dyDescent="0.3">
      <c r="A305" s="11" t="s">
        <v>8219</v>
      </c>
      <c r="B305" s="11">
        <v>3000</v>
      </c>
      <c r="C305" s="11" t="s">
        <v>8246</v>
      </c>
      <c r="D305" s="19">
        <f t="shared" si="14"/>
        <v>3000</v>
      </c>
    </row>
    <row r="306" spans="1:4" x14ac:dyDescent="0.3">
      <c r="A306" s="11" t="s">
        <v>8219</v>
      </c>
      <c r="B306" s="11">
        <v>3400</v>
      </c>
      <c r="C306" s="11" t="s">
        <v>8246</v>
      </c>
      <c r="D306" s="19">
        <f t="shared" si="14"/>
        <v>3400</v>
      </c>
    </row>
    <row r="307" spans="1:4" x14ac:dyDescent="0.3">
      <c r="A307" s="11" t="s">
        <v>8219</v>
      </c>
      <c r="B307" s="11">
        <v>7500</v>
      </c>
      <c r="C307" s="11" t="s">
        <v>8246</v>
      </c>
      <c r="D307" s="19">
        <f t="shared" si="14"/>
        <v>7500</v>
      </c>
    </row>
    <row r="308" spans="1:4" x14ac:dyDescent="0.3">
      <c r="A308" s="11" t="s">
        <v>8219</v>
      </c>
      <c r="B308" s="11">
        <v>1000</v>
      </c>
      <c r="C308" s="11" t="s">
        <v>8246</v>
      </c>
      <c r="D308" s="19">
        <f t="shared" si="14"/>
        <v>1000</v>
      </c>
    </row>
    <row r="309" spans="1:4" x14ac:dyDescent="0.3">
      <c r="A309" s="11" t="s">
        <v>8219</v>
      </c>
      <c r="B309" s="11">
        <v>22000</v>
      </c>
      <c r="C309" s="11" t="s">
        <v>8246</v>
      </c>
      <c r="D309" s="19">
        <f t="shared" si="14"/>
        <v>22000</v>
      </c>
    </row>
    <row r="310" spans="1:4" x14ac:dyDescent="0.3">
      <c r="A310" s="11" t="s">
        <v>8219</v>
      </c>
      <c r="B310" s="11">
        <v>12000</v>
      </c>
      <c r="C310" s="11" t="s">
        <v>8246</v>
      </c>
      <c r="D310" s="19">
        <f t="shared" si="14"/>
        <v>12000</v>
      </c>
    </row>
    <row r="311" spans="1:4" x14ac:dyDescent="0.3">
      <c r="A311" s="11" t="s">
        <v>8219</v>
      </c>
      <c r="B311" s="11">
        <v>18000</v>
      </c>
      <c r="C311" s="11" t="s">
        <v>8246</v>
      </c>
      <c r="D311" s="19">
        <f t="shared" si="14"/>
        <v>18000</v>
      </c>
    </row>
    <row r="312" spans="1:4" x14ac:dyDescent="0.3">
      <c r="A312" s="11" t="s">
        <v>8219</v>
      </c>
      <c r="B312" s="11">
        <v>1000</v>
      </c>
      <c r="C312" s="11" t="s">
        <v>8246</v>
      </c>
      <c r="D312" s="19">
        <f t="shared" si="14"/>
        <v>1000</v>
      </c>
    </row>
    <row r="313" spans="1:4" x14ac:dyDescent="0.3">
      <c r="A313" s="11" t="s">
        <v>8219</v>
      </c>
      <c r="B313" s="11">
        <v>20000</v>
      </c>
      <c r="C313" s="11" t="s">
        <v>8246</v>
      </c>
      <c r="D313" s="19">
        <f t="shared" si="14"/>
        <v>20000</v>
      </c>
    </row>
    <row r="314" spans="1:4" x14ac:dyDescent="0.3">
      <c r="A314" s="11" t="s">
        <v>8219</v>
      </c>
      <c r="B314" s="11">
        <v>8000</v>
      </c>
      <c r="C314" s="11" t="s">
        <v>8246</v>
      </c>
      <c r="D314" s="19">
        <f t="shared" si="14"/>
        <v>8000</v>
      </c>
    </row>
    <row r="315" spans="1:4" x14ac:dyDescent="0.3">
      <c r="A315" s="11" t="s">
        <v>8219</v>
      </c>
      <c r="B315" s="11">
        <v>17000</v>
      </c>
      <c r="C315" s="11" t="s">
        <v>8246</v>
      </c>
      <c r="D315" s="19">
        <f t="shared" si="14"/>
        <v>17000</v>
      </c>
    </row>
    <row r="316" spans="1:4" x14ac:dyDescent="0.3">
      <c r="A316" s="11" t="s">
        <v>8219</v>
      </c>
      <c r="B316" s="11">
        <v>1000</v>
      </c>
      <c r="C316" s="11" t="s">
        <v>8246</v>
      </c>
      <c r="D316" s="19">
        <f t="shared" si="14"/>
        <v>1000</v>
      </c>
    </row>
    <row r="317" spans="1:4" x14ac:dyDescent="0.3">
      <c r="A317" s="11" t="s">
        <v>8219</v>
      </c>
      <c r="B317" s="11">
        <v>25000</v>
      </c>
      <c r="C317" s="11" t="s">
        <v>8246</v>
      </c>
      <c r="D317" s="19">
        <f t="shared" si="14"/>
        <v>25000</v>
      </c>
    </row>
    <row r="318" spans="1:4" x14ac:dyDescent="0.3">
      <c r="A318" s="11" t="s">
        <v>8219</v>
      </c>
      <c r="B318" s="11">
        <v>15000</v>
      </c>
      <c r="C318" s="11" t="s">
        <v>8251</v>
      </c>
      <c r="D318" s="19">
        <f>B318*0.79435529</f>
        <v>11915.32935</v>
      </c>
    </row>
    <row r="319" spans="1:4" x14ac:dyDescent="0.3">
      <c r="A319" s="11" t="s">
        <v>8219</v>
      </c>
      <c r="B319" s="11">
        <v>30000</v>
      </c>
      <c r="C319" s="11" t="s">
        <v>8246</v>
      </c>
      <c r="D319" s="19">
        <f>B319</f>
        <v>30000</v>
      </c>
    </row>
    <row r="320" spans="1:4" x14ac:dyDescent="0.3">
      <c r="A320" s="11" t="s">
        <v>8219</v>
      </c>
      <c r="B320" s="11">
        <v>5000</v>
      </c>
      <c r="C320" s="11" t="s">
        <v>8246</v>
      </c>
      <c r="D320" s="19">
        <f>B320</f>
        <v>5000</v>
      </c>
    </row>
    <row r="321" spans="1:4" x14ac:dyDescent="0.3">
      <c r="A321" s="11" t="s">
        <v>8219</v>
      </c>
      <c r="B321" s="11">
        <v>5000</v>
      </c>
      <c r="C321" s="11" t="s">
        <v>8246</v>
      </c>
      <c r="D321" s="19">
        <f>B321</f>
        <v>5000</v>
      </c>
    </row>
    <row r="322" spans="1:4" x14ac:dyDescent="0.3">
      <c r="A322" s="11" t="s">
        <v>8219</v>
      </c>
      <c r="B322" s="11">
        <v>20000</v>
      </c>
      <c r="C322" s="11" t="s">
        <v>8247</v>
      </c>
      <c r="D322" s="19">
        <f>B322*1.37298792</f>
        <v>27459.758399999999</v>
      </c>
    </row>
    <row r="323" spans="1:4" x14ac:dyDescent="0.3">
      <c r="A323" s="11" t="s">
        <v>8219</v>
      </c>
      <c r="B323" s="11">
        <v>35000</v>
      </c>
      <c r="C323" s="11" t="s">
        <v>8249</v>
      </c>
      <c r="D323" s="19">
        <f>B323*1.18870458</f>
        <v>41604.660300000003</v>
      </c>
    </row>
    <row r="324" spans="1:4" x14ac:dyDescent="0.3">
      <c r="A324" s="11" t="s">
        <v>8219</v>
      </c>
      <c r="B324" s="11">
        <v>25000</v>
      </c>
      <c r="C324" s="11" t="s">
        <v>8246</v>
      </c>
      <c r="D324" s="19">
        <f t="shared" ref="D324:D352" si="15">B324</f>
        <v>25000</v>
      </c>
    </row>
    <row r="325" spans="1:4" x14ac:dyDescent="0.3">
      <c r="A325" s="11" t="s">
        <v>8219</v>
      </c>
      <c r="B325" s="11">
        <v>5400</v>
      </c>
      <c r="C325" s="11" t="s">
        <v>8246</v>
      </c>
      <c r="D325" s="19">
        <f t="shared" si="15"/>
        <v>5400</v>
      </c>
    </row>
    <row r="326" spans="1:4" x14ac:dyDescent="0.3">
      <c r="A326" s="11" t="s">
        <v>8219</v>
      </c>
      <c r="B326" s="11">
        <v>8500</v>
      </c>
      <c r="C326" s="11" t="s">
        <v>8246</v>
      </c>
      <c r="D326" s="19">
        <f t="shared" si="15"/>
        <v>8500</v>
      </c>
    </row>
    <row r="327" spans="1:4" x14ac:dyDescent="0.3">
      <c r="A327" s="11" t="s">
        <v>8219</v>
      </c>
      <c r="B327" s="11">
        <v>50000</v>
      </c>
      <c r="C327" s="11" t="s">
        <v>8246</v>
      </c>
      <c r="D327" s="19">
        <f t="shared" si="15"/>
        <v>50000</v>
      </c>
    </row>
    <row r="328" spans="1:4" x14ac:dyDescent="0.3">
      <c r="A328" s="11" t="s">
        <v>8219</v>
      </c>
      <c r="B328" s="11">
        <v>150000</v>
      </c>
      <c r="C328" s="11" t="s">
        <v>8246</v>
      </c>
      <c r="D328" s="19">
        <f t="shared" si="15"/>
        <v>150000</v>
      </c>
    </row>
    <row r="329" spans="1:4" x14ac:dyDescent="0.3">
      <c r="A329" s="11" t="s">
        <v>8219</v>
      </c>
      <c r="B329" s="11">
        <v>4000</v>
      </c>
      <c r="C329" s="11" t="s">
        <v>8246</v>
      </c>
      <c r="D329" s="19">
        <f t="shared" si="15"/>
        <v>4000</v>
      </c>
    </row>
    <row r="330" spans="1:4" x14ac:dyDescent="0.3">
      <c r="A330" s="11" t="s">
        <v>8219</v>
      </c>
      <c r="B330" s="11">
        <v>75000</v>
      </c>
      <c r="C330" s="11" t="s">
        <v>8246</v>
      </c>
      <c r="D330" s="19">
        <f t="shared" si="15"/>
        <v>75000</v>
      </c>
    </row>
    <row r="331" spans="1:4" x14ac:dyDescent="0.3">
      <c r="A331" s="11" t="s">
        <v>8219</v>
      </c>
      <c r="B331" s="11">
        <v>10000</v>
      </c>
      <c r="C331" s="11" t="s">
        <v>8246</v>
      </c>
      <c r="D331" s="19">
        <f t="shared" si="15"/>
        <v>10000</v>
      </c>
    </row>
    <row r="332" spans="1:4" x14ac:dyDescent="0.3">
      <c r="A332" s="11" t="s">
        <v>8219</v>
      </c>
      <c r="B332" s="11">
        <v>35000</v>
      </c>
      <c r="C332" s="11" t="s">
        <v>8246</v>
      </c>
      <c r="D332" s="19">
        <f t="shared" si="15"/>
        <v>35000</v>
      </c>
    </row>
    <row r="333" spans="1:4" x14ac:dyDescent="0.3">
      <c r="A333" s="11" t="s">
        <v>8219</v>
      </c>
      <c r="B333" s="11">
        <v>40000</v>
      </c>
      <c r="C333" s="11" t="s">
        <v>8246</v>
      </c>
      <c r="D333" s="19">
        <f t="shared" si="15"/>
        <v>40000</v>
      </c>
    </row>
    <row r="334" spans="1:4" x14ac:dyDescent="0.3">
      <c r="A334" s="11" t="s">
        <v>8219</v>
      </c>
      <c r="B334" s="11">
        <v>100000</v>
      </c>
      <c r="C334" s="11" t="s">
        <v>8246</v>
      </c>
      <c r="D334" s="19">
        <f t="shared" si="15"/>
        <v>100000</v>
      </c>
    </row>
    <row r="335" spans="1:4" x14ac:dyDescent="0.3">
      <c r="A335" s="11" t="s">
        <v>8219</v>
      </c>
      <c r="B335" s="11">
        <v>40000</v>
      </c>
      <c r="C335" s="11" t="s">
        <v>8246</v>
      </c>
      <c r="D335" s="19">
        <f t="shared" si="15"/>
        <v>40000</v>
      </c>
    </row>
    <row r="336" spans="1:4" x14ac:dyDescent="0.3">
      <c r="A336" s="11" t="s">
        <v>8219</v>
      </c>
      <c r="B336" s="11">
        <v>10000</v>
      </c>
      <c r="C336" s="11" t="s">
        <v>8246</v>
      </c>
      <c r="D336" s="19">
        <f t="shared" si="15"/>
        <v>10000</v>
      </c>
    </row>
    <row r="337" spans="1:4" x14ac:dyDescent="0.3">
      <c r="A337" s="11" t="s">
        <v>8219</v>
      </c>
      <c r="B337" s="11">
        <v>8500</v>
      </c>
      <c r="C337" s="11" t="s">
        <v>8246</v>
      </c>
      <c r="D337" s="19">
        <f t="shared" si="15"/>
        <v>8500</v>
      </c>
    </row>
    <row r="338" spans="1:4" x14ac:dyDescent="0.3">
      <c r="A338" s="11" t="s">
        <v>8219</v>
      </c>
      <c r="B338" s="11">
        <v>25000</v>
      </c>
      <c r="C338" s="11" t="s">
        <v>8246</v>
      </c>
      <c r="D338" s="19">
        <f t="shared" si="15"/>
        <v>25000</v>
      </c>
    </row>
    <row r="339" spans="1:4" x14ac:dyDescent="0.3">
      <c r="A339" s="11" t="s">
        <v>8219</v>
      </c>
      <c r="B339" s="11">
        <v>3000</v>
      </c>
      <c r="C339" s="11" t="s">
        <v>8246</v>
      </c>
      <c r="D339" s="19">
        <f t="shared" si="15"/>
        <v>3000</v>
      </c>
    </row>
    <row r="340" spans="1:4" x14ac:dyDescent="0.3">
      <c r="A340" s="11" t="s">
        <v>8219</v>
      </c>
      <c r="B340" s="11">
        <v>15000</v>
      </c>
      <c r="C340" s="11" t="s">
        <v>8246</v>
      </c>
      <c r="D340" s="19">
        <f t="shared" si="15"/>
        <v>15000</v>
      </c>
    </row>
    <row r="341" spans="1:4" x14ac:dyDescent="0.3">
      <c r="A341" s="11" t="s">
        <v>8219</v>
      </c>
      <c r="B341" s="11">
        <v>6000</v>
      </c>
      <c r="C341" s="11" t="s">
        <v>8246</v>
      </c>
      <c r="D341" s="19">
        <f t="shared" si="15"/>
        <v>6000</v>
      </c>
    </row>
    <row r="342" spans="1:4" x14ac:dyDescent="0.3">
      <c r="A342" s="11" t="s">
        <v>8219</v>
      </c>
      <c r="B342" s="11">
        <v>35000</v>
      </c>
      <c r="C342" s="11" t="s">
        <v>8246</v>
      </c>
      <c r="D342" s="19">
        <f t="shared" si="15"/>
        <v>35000</v>
      </c>
    </row>
    <row r="343" spans="1:4" x14ac:dyDescent="0.3">
      <c r="A343" s="11" t="s">
        <v>8219</v>
      </c>
      <c r="B343" s="11">
        <v>3500</v>
      </c>
      <c r="C343" s="11" t="s">
        <v>8246</v>
      </c>
      <c r="D343" s="19">
        <f t="shared" si="15"/>
        <v>3500</v>
      </c>
    </row>
    <row r="344" spans="1:4" x14ac:dyDescent="0.3">
      <c r="A344" s="11" t="s">
        <v>8219</v>
      </c>
      <c r="B344" s="11">
        <v>55000</v>
      </c>
      <c r="C344" s="11" t="s">
        <v>8246</v>
      </c>
      <c r="D344" s="19">
        <f t="shared" si="15"/>
        <v>55000</v>
      </c>
    </row>
    <row r="345" spans="1:4" x14ac:dyDescent="0.3">
      <c r="A345" s="11" t="s">
        <v>8219</v>
      </c>
      <c r="B345" s="11">
        <v>30000</v>
      </c>
      <c r="C345" s="11" t="s">
        <v>8246</v>
      </c>
      <c r="D345" s="19">
        <f t="shared" si="15"/>
        <v>30000</v>
      </c>
    </row>
    <row r="346" spans="1:4" x14ac:dyDescent="0.3">
      <c r="A346" s="11" t="s">
        <v>8219</v>
      </c>
      <c r="B346" s="11">
        <v>33500</v>
      </c>
      <c r="C346" s="11" t="s">
        <v>8246</v>
      </c>
      <c r="D346" s="19">
        <f t="shared" si="15"/>
        <v>33500</v>
      </c>
    </row>
    <row r="347" spans="1:4" x14ac:dyDescent="0.3">
      <c r="A347" s="11" t="s">
        <v>8219</v>
      </c>
      <c r="B347" s="11">
        <v>14500</v>
      </c>
      <c r="C347" s="11" t="s">
        <v>8246</v>
      </c>
      <c r="D347" s="19">
        <f t="shared" si="15"/>
        <v>14500</v>
      </c>
    </row>
    <row r="348" spans="1:4" x14ac:dyDescent="0.3">
      <c r="A348" s="11" t="s">
        <v>8219</v>
      </c>
      <c r="B348" s="11">
        <v>10000</v>
      </c>
      <c r="C348" s="11" t="s">
        <v>8246</v>
      </c>
      <c r="D348" s="19">
        <f t="shared" si="15"/>
        <v>10000</v>
      </c>
    </row>
    <row r="349" spans="1:4" x14ac:dyDescent="0.3">
      <c r="A349" s="11" t="s">
        <v>8219</v>
      </c>
      <c r="B349" s="11">
        <v>40000</v>
      </c>
      <c r="C349" s="11" t="s">
        <v>8246</v>
      </c>
      <c r="D349" s="19">
        <f t="shared" si="15"/>
        <v>40000</v>
      </c>
    </row>
    <row r="350" spans="1:4" x14ac:dyDescent="0.3">
      <c r="A350" s="11" t="s">
        <v>8219</v>
      </c>
      <c r="B350" s="11">
        <v>10000</v>
      </c>
      <c r="C350" s="11" t="s">
        <v>8246</v>
      </c>
      <c r="D350" s="19">
        <f t="shared" si="15"/>
        <v>10000</v>
      </c>
    </row>
    <row r="351" spans="1:4" x14ac:dyDescent="0.3">
      <c r="A351" s="11" t="s">
        <v>8219</v>
      </c>
      <c r="B351" s="11">
        <v>11260</v>
      </c>
      <c r="C351" s="11" t="s">
        <v>8246</v>
      </c>
      <c r="D351" s="19">
        <f t="shared" si="15"/>
        <v>11260</v>
      </c>
    </row>
    <row r="352" spans="1:4" x14ac:dyDescent="0.3">
      <c r="A352" s="11" t="s">
        <v>8219</v>
      </c>
      <c r="B352" s="11">
        <v>25000</v>
      </c>
      <c r="C352" s="11" t="s">
        <v>8246</v>
      </c>
      <c r="D352" s="19">
        <f t="shared" si="15"/>
        <v>25000</v>
      </c>
    </row>
    <row r="353" spans="1:4" x14ac:dyDescent="0.3">
      <c r="A353" s="11" t="s">
        <v>8219</v>
      </c>
      <c r="B353" s="11">
        <v>34000</v>
      </c>
      <c r="C353" s="11" t="s">
        <v>8249</v>
      </c>
      <c r="D353" s="19">
        <f>B353*1.18870458</f>
        <v>40415.955719999998</v>
      </c>
    </row>
    <row r="354" spans="1:4" x14ac:dyDescent="0.3">
      <c r="A354" s="11" t="s">
        <v>8219</v>
      </c>
      <c r="B354" s="11">
        <v>10000</v>
      </c>
      <c r="C354" s="11" t="s">
        <v>8246</v>
      </c>
      <c r="D354" s="19">
        <f t="shared" ref="D354:D366" si="16">B354</f>
        <v>10000</v>
      </c>
    </row>
    <row r="355" spans="1:4" x14ac:dyDescent="0.3">
      <c r="A355" s="11" t="s">
        <v>8219</v>
      </c>
      <c r="B355" s="11">
        <v>58425</v>
      </c>
      <c r="C355" s="11" t="s">
        <v>8246</v>
      </c>
      <c r="D355" s="19">
        <f t="shared" si="16"/>
        <v>58425</v>
      </c>
    </row>
    <row r="356" spans="1:4" x14ac:dyDescent="0.3">
      <c r="A356" s="11" t="s">
        <v>8219</v>
      </c>
      <c r="B356" s="11">
        <v>3500</v>
      </c>
      <c r="C356" s="11" t="s">
        <v>8246</v>
      </c>
      <c r="D356" s="19">
        <f t="shared" si="16"/>
        <v>3500</v>
      </c>
    </row>
    <row r="357" spans="1:4" x14ac:dyDescent="0.3">
      <c r="A357" s="11" t="s">
        <v>8219</v>
      </c>
      <c r="B357" s="11">
        <v>35000</v>
      </c>
      <c r="C357" s="11" t="s">
        <v>8246</v>
      </c>
      <c r="D357" s="19">
        <f t="shared" si="16"/>
        <v>35000</v>
      </c>
    </row>
    <row r="358" spans="1:4" x14ac:dyDescent="0.3">
      <c r="A358" s="11" t="s">
        <v>8219</v>
      </c>
      <c r="B358" s="11">
        <v>7500</v>
      </c>
      <c r="C358" s="11" t="s">
        <v>8246</v>
      </c>
      <c r="D358" s="19">
        <f t="shared" si="16"/>
        <v>7500</v>
      </c>
    </row>
    <row r="359" spans="1:4" x14ac:dyDescent="0.3">
      <c r="A359" s="11" t="s">
        <v>8219</v>
      </c>
      <c r="B359" s="11">
        <v>15000</v>
      </c>
      <c r="C359" s="11" t="s">
        <v>8246</v>
      </c>
      <c r="D359" s="19">
        <f t="shared" si="16"/>
        <v>15000</v>
      </c>
    </row>
    <row r="360" spans="1:4" x14ac:dyDescent="0.3">
      <c r="A360" s="11" t="s">
        <v>8219</v>
      </c>
      <c r="B360" s="11">
        <v>50000</v>
      </c>
      <c r="C360" s="11" t="s">
        <v>8246</v>
      </c>
      <c r="D360" s="19">
        <f t="shared" si="16"/>
        <v>50000</v>
      </c>
    </row>
    <row r="361" spans="1:4" x14ac:dyDescent="0.3">
      <c r="A361" s="11" t="s">
        <v>8219</v>
      </c>
      <c r="B361" s="11">
        <v>24200</v>
      </c>
      <c r="C361" s="11" t="s">
        <v>8246</v>
      </c>
      <c r="D361" s="19">
        <f t="shared" si="16"/>
        <v>24200</v>
      </c>
    </row>
    <row r="362" spans="1:4" x14ac:dyDescent="0.3">
      <c r="A362" s="11" t="s">
        <v>8219</v>
      </c>
      <c r="B362" s="11">
        <v>12000</v>
      </c>
      <c r="C362" s="11" t="s">
        <v>8246</v>
      </c>
      <c r="D362" s="19">
        <f t="shared" si="16"/>
        <v>12000</v>
      </c>
    </row>
    <row r="363" spans="1:4" x14ac:dyDescent="0.3">
      <c r="A363" s="11" t="s">
        <v>8219</v>
      </c>
      <c r="B363" s="11">
        <v>35000</v>
      </c>
      <c r="C363" s="11" t="s">
        <v>8246</v>
      </c>
      <c r="D363" s="19">
        <f t="shared" si="16"/>
        <v>35000</v>
      </c>
    </row>
    <row r="364" spans="1:4" x14ac:dyDescent="0.3">
      <c r="A364" s="11" t="s">
        <v>8219</v>
      </c>
      <c r="B364" s="11">
        <v>9665</v>
      </c>
      <c r="C364" s="11" t="s">
        <v>8246</v>
      </c>
      <c r="D364" s="19">
        <f t="shared" si="16"/>
        <v>9665</v>
      </c>
    </row>
    <row r="365" spans="1:4" x14ac:dyDescent="0.3">
      <c r="A365" s="11" t="s">
        <v>8219</v>
      </c>
      <c r="B365" s="11">
        <v>8925</v>
      </c>
      <c r="C365" s="11" t="s">
        <v>8246</v>
      </c>
      <c r="D365" s="19">
        <f t="shared" si="16"/>
        <v>8925</v>
      </c>
    </row>
    <row r="366" spans="1:4" x14ac:dyDescent="0.3">
      <c r="A366" s="11" t="s">
        <v>8219</v>
      </c>
      <c r="B366" s="11">
        <v>7000</v>
      </c>
      <c r="C366" s="11" t="s">
        <v>8246</v>
      </c>
      <c r="D366" s="19">
        <f t="shared" si="16"/>
        <v>7000</v>
      </c>
    </row>
    <row r="367" spans="1:4" x14ac:dyDescent="0.3">
      <c r="A367" s="11" t="s">
        <v>8219</v>
      </c>
      <c r="B367" s="11">
        <v>15000</v>
      </c>
      <c r="C367" s="11" t="s">
        <v>8247</v>
      </c>
      <c r="D367" s="19">
        <f>B367*1.37298792</f>
        <v>20594.818799999997</v>
      </c>
    </row>
    <row r="368" spans="1:4" x14ac:dyDescent="0.3">
      <c r="A368" s="11" t="s">
        <v>8219</v>
      </c>
      <c r="B368" s="11">
        <v>38000</v>
      </c>
      <c r="C368" s="11" t="s">
        <v>8246</v>
      </c>
      <c r="D368" s="19">
        <f t="shared" ref="D368:D373" si="17">B368</f>
        <v>38000</v>
      </c>
    </row>
    <row r="369" spans="1:4" x14ac:dyDescent="0.3">
      <c r="A369" s="11" t="s">
        <v>8219</v>
      </c>
      <c r="B369" s="11">
        <v>10000</v>
      </c>
      <c r="C369" s="11" t="s">
        <v>8246</v>
      </c>
      <c r="D369" s="19">
        <f t="shared" si="17"/>
        <v>10000</v>
      </c>
    </row>
    <row r="370" spans="1:4" x14ac:dyDescent="0.3">
      <c r="A370" s="11" t="s">
        <v>8219</v>
      </c>
      <c r="B370" s="11">
        <v>12500</v>
      </c>
      <c r="C370" s="11" t="s">
        <v>8246</v>
      </c>
      <c r="D370" s="19">
        <f t="shared" si="17"/>
        <v>12500</v>
      </c>
    </row>
    <row r="371" spans="1:4" x14ac:dyDescent="0.3">
      <c r="A371" s="11" t="s">
        <v>8219</v>
      </c>
      <c r="B371" s="11">
        <v>6500</v>
      </c>
      <c r="C371" s="11" t="s">
        <v>8246</v>
      </c>
      <c r="D371" s="19">
        <f t="shared" si="17"/>
        <v>6500</v>
      </c>
    </row>
    <row r="372" spans="1:4" x14ac:dyDescent="0.3">
      <c r="A372" s="11" t="s">
        <v>8219</v>
      </c>
      <c r="B372" s="11">
        <v>25000</v>
      </c>
      <c r="C372" s="11" t="s">
        <v>8246</v>
      </c>
      <c r="D372" s="19">
        <f t="shared" si="17"/>
        <v>25000</v>
      </c>
    </row>
    <row r="373" spans="1:4" x14ac:dyDescent="0.3">
      <c r="A373" s="11" t="s">
        <v>8219</v>
      </c>
      <c r="B373" s="11">
        <v>150000</v>
      </c>
      <c r="C373" s="11" t="s">
        <v>8246</v>
      </c>
      <c r="D373" s="19">
        <f t="shared" si="17"/>
        <v>150000</v>
      </c>
    </row>
    <row r="374" spans="1:4" x14ac:dyDescent="0.3">
      <c r="A374" s="11" t="s">
        <v>8219</v>
      </c>
      <c r="B374" s="11">
        <v>300</v>
      </c>
      <c r="C374" s="11" t="s">
        <v>8247</v>
      </c>
      <c r="D374" s="19">
        <f>B374*1.37298792</f>
        <v>411.89637599999998</v>
      </c>
    </row>
    <row r="375" spans="1:4" x14ac:dyDescent="0.3">
      <c r="A375" s="11" t="s">
        <v>8219</v>
      </c>
      <c r="B375" s="11">
        <v>7500</v>
      </c>
      <c r="C375" s="11" t="s">
        <v>8246</v>
      </c>
      <c r="D375" s="19">
        <f>B375</f>
        <v>7500</v>
      </c>
    </row>
    <row r="376" spans="1:4" x14ac:dyDescent="0.3">
      <c r="A376" s="11" t="s">
        <v>8219</v>
      </c>
      <c r="B376" s="11">
        <v>6000</v>
      </c>
      <c r="C376" s="11" t="s">
        <v>8246</v>
      </c>
      <c r="D376" s="19">
        <f>B376</f>
        <v>6000</v>
      </c>
    </row>
    <row r="377" spans="1:4" x14ac:dyDescent="0.3">
      <c r="A377" s="11" t="s">
        <v>8219</v>
      </c>
      <c r="B377" s="11">
        <v>500</v>
      </c>
      <c r="C377" s="11" t="s">
        <v>8246</v>
      </c>
      <c r="D377" s="19">
        <f>B377</f>
        <v>500</v>
      </c>
    </row>
    <row r="378" spans="1:4" x14ac:dyDescent="0.3">
      <c r="A378" s="11" t="s">
        <v>8219</v>
      </c>
      <c r="B378" s="11">
        <v>2450</v>
      </c>
      <c r="C378" s="11" t="s">
        <v>8247</v>
      </c>
      <c r="D378" s="19">
        <f>B378*1.37298792</f>
        <v>3363.8204039999996</v>
      </c>
    </row>
    <row r="379" spans="1:4" x14ac:dyDescent="0.3">
      <c r="A379" s="11" t="s">
        <v>8219</v>
      </c>
      <c r="B379" s="11">
        <v>12000</v>
      </c>
      <c r="C379" s="11" t="s">
        <v>8246</v>
      </c>
      <c r="D379" s="19">
        <f>B379</f>
        <v>12000</v>
      </c>
    </row>
    <row r="380" spans="1:4" x14ac:dyDescent="0.3">
      <c r="A380" s="11" t="s">
        <v>8219</v>
      </c>
      <c r="B380" s="11">
        <v>3000</v>
      </c>
      <c r="C380" s="11" t="s">
        <v>8251</v>
      </c>
      <c r="D380" s="19">
        <f>B380*0.79435529</f>
        <v>2383.0658700000004</v>
      </c>
    </row>
    <row r="381" spans="1:4" x14ac:dyDescent="0.3">
      <c r="A381" s="11" t="s">
        <v>8219</v>
      </c>
      <c r="B381" s="11">
        <v>15000</v>
      </c>
      <c r="C381" s="11" t="s">
        <v>8246</v>
      </c>
      <c r="D381" s="19">
        <f t="shared" ref="D381:D395" si="18">B381</f>
        <v>15000</v>
      </c>
    </row>
    <row r="382" spans="1:4" x14ac:dyDescent="0.3">
      <c r="A382" s="11" t="s">
        <v>8219</v>
      </c>
      <c r="B382" s="11">
        <v>4000</v>
      </c>
      <c r="C382" s="11" t="s">
        <v>8246</v>
      </c>
      <c r="D382" s="19">
        <f t="shared" si="18"/>
        <v>4000</v>
      </c>
    </row>
    <row r="383" spans="1:4" x14ac:dyDescent="0.3">
      <c r="A383" s="11" t="s">
        <v>8219</v>
      </c>
      <c r="B383" s="11">
        <v>25000</v>
      </c>
      <c r="C383" s="11" t="s">
        <v>8246</v>
      </c>
      <c r="D383" s="19">
        <f t="shared" si="18"/>
        <v>25000</v>
      </c>
    </row>
    <row r="384" spans="1:4" x14ac:dyDescent="0.3">
      <c r="A384" s="11" t="s">
        <v>8219</v>
      </c>
      <c r="B384" s="11">
        <v>600</v>
      </c>
      <c r="C384" s="11" t="s">
        <v>8246</v>
      </c>
      <c r="D384" s="19">
        <f t="shared" si="18"/>
        <v>600</v>
      </c>
    </row>
    <row r="385" spans="1:4" x14ac:dyDescent="0.3">
      <c r="A385" s="11" t="s">
        <v>8219</v>
      </c>
      <c r="B385" s="11">
        <v>999</v>
      </c>
      <c r="C385" s="11" t="s">
        <v>8246</v>
      </c>
      <c r="D385" s="19">
        <f t="shared" si="18"/>
        <v>999</v>
      </c>
    </row>
    <row r="386" spans="1:4" x14ac:dyDescent="0.3">
      <c r="A386" s="11" t="s">
        <v>8219</v>
      </c>
      <c r="B386" s="11">
        <v>20000</v>
      </c>
      <c r="C386" s="11" t="s">
        <v>8246</v>
      </c>
      <c r="D386" s="19">
        <f t="shared" si="18"/>
        <v>20000</v>
      </c>
    </row>
    <row r="387" spans="1:4" x14ac:dyDescent="0.3">
      <c r="A387" s="11" t="s">
        <v>8219</v>
      </c>
      <c r="B387" s="11">
        <v>25000</v>
      </c>
      <c r="C387" s="11" t="s">
        <v>8246</v>
      </c>
      <c r="D387" s="19">
        <f t="shared" si="18"/>
        <v>25000</v>
      </c>
    </row>
    <row r="388" spans="1:4" x14ac:dyDescent="0.3">
      <c r="A388" s="11" t="s">
        <v>8219</v>
      </c>
      <c r="B388" s="11">
        <v>600</v>
      </c>
      <c r="C388" s="11" t="s">
        <v>8246</v>
      </c>
      <c r="D388" s="19">
        <f t="shared" si="18"/>
        <v>600</v>
      </c>
    </row>
    <row r="389" spans="1:4" x14ac:dyDescent="0.3">
      <c r="A389" s="11" t="s">
        <v>8219</v>
      </c>
      <c r="B389" s="11">
        <v>38000</v>
      </c>
      <c r="C389" s="11" t="s">
        <v>8246</v>
      </c>
      <c r="D389" s="19">
        <f t="shared" si="18"/>
        <v>38000</v>
      </c>
    </row>
    <row r="390" spans="1:4" x14ac:dyDescent="0.3">
      <c r="A390" s="11" t="s">
        <v>8219</v>
      </c>
      <c r="B390" s="11">
        <v>5000</v>
      </c>
      <c r="C390" s="11" t="s">
        <v>8246</v>
      </c>
      <c r="D390" s="19">
        <f t="shared" si="18"/>
        <v>5000</v>
      </c>
    </row>
    <row r="391" spans="1:4" x14ac:dyDescent="0.3">
      <c r="A391" s="11" t="s">
        <v>8219</v>
      </c>
      <c r="B391" s="11">
        <v>68000</v>
      </c>
      <c r="C391" s="11" t="s">
        <v>8246</v>
      </c>
      <c r="D391" s="19">
        <f t="shared" si="18"/>
        <v>68000</v>
      </c>
    </row>
    <row r="392" spans="1:4" x14ac:dyDescent="0.3">
      <c r="A392" s="11" t="s">
        <v>8219</v>
      </c>
      <c r="B392" s="11">
        <v>1000</v>
      </c>
      <c r="C392" s="11" t="s">
        <v>8246</v>
      </c>
      <c r="D392" s="19">
        <f t="shared" si="18"/>
        <v>1000</v>
      </c>
    </row>
    <row r="393" spans="1:4" x14ac:dyDescent="0.3">
      <c r="A393" s="11" t="s">
        <v>8219</v>
      </c>
      <c r="B393" s="11">
        <v>20000</v>
      </c>
      <c r="C393" s="11" t="s">
        <v>8246</v>
      </c>
      <c r="D393" s="19">
        <f t="shared" si="18"/>
        <v>20000</v>
      </c>
    </row>
    <row r="394" spans="1:4" x14ac:dyDescent="0.3">
      <c r="A394" s="11" t="s">
        <v>8219</v>
      </c>
      <c r="B394" s="11">
        <v>18500</v>
      </c>
      <c r="C394" s="11" t="s">
        <v>8246</v>
      </c>
      <c r="D394" s="19">
        <f t="shared" si="18"/>
        <v>18500</v>
      </c>
    </row>
    <row r="395" spans="1:4" x14ac:dyDescent="0.3">
      <c r="A395" s="11" t="s">
        <v>8219</v>
      </c>
      <c r="B395" s="11">
        <v>50000</v>
      </c>
      <c r="C395" s="11" t="s">
        <v>8246</v>
      </c>
      <c r="D395" s="19">
        <f t="shared" si="18"/>
        <v>50000</v>
      </c>
    </row>
    <row r="396" spans="1:4" x14ac:dyDescent="0.3">
      <c r="A396" s="11" t="s">
        <v>8219</v>
      </c>
      <c r="B396" s="11">
        <v>4700</v>
      </c>
      <c r="C396" s="11" t="s">
        <v>8249</v>
      </c>
      <c r="D396" s="19">
        <f>B396*1.18870458</f>
        <v>5586.9115259999999</v>
      </c>
    </row>
    <row r="397" spans="1:4" x14ac:dyDescent="0.3">
      <c r="A397" s="11" t="s">
        <v>8219</v>
      </c>
      <c r="B397" s="11">
        <v>10000</v>
      </c>
      <c r="C397" s="11" t="s">
        <v>8246</v>
      </c>
      <c r="D397" s="19">
        <f>B397</f>
        <v>10000</v>
      </c>
    </row>
    <row r="398" spans="1:4" x14ac:dyDescent="0.3">
      <c r="A398" s="11" t="s">
        <v>8219</v>
      </c>
      <c r="B398" s="11">
        <v>15000</v>
      </c>
      <c r="C398" s="11" t="s">
        <v>8246</v>
      </c>
      <c r="D398" s="19">
        <f>B398</f>
        <v>15000</v>
      </c>
    </row>
    <row r="399" spans="1:4" x14ac:dyDescent="0.3">
      <c r="A399" s="11" t="s">
        <v>8219</v>
      </c>
      <c r="B399" s="11">
        <v>12444</v>
      </c>
      <c r="C399" s="11" t="s">
        <v>8246</v>
      </c>
      <c r="D399" s="19">
        <f>B399</f>
        <v>12444</v>
      </c>
    </row>
    <row r="400" spans="1:4" x14ac:dyDescent="0.3">
      <c r="A400" s="11" t="s">
        <v>8219</v>
      </c>
      <c r="B400" s="11">
        <v>7500</v>
      </c>
      <c r="C400" s="11" t="s">
        <v>8246</v>
      </c>
      <c r="D400" s="19">
        <f>B400</f>
        <v>7500</v>
      </c>
    </row>
    <row r="401" spans="1:4" x14ac:dyDescent="0.3">
      <c r="A401" s="11" t="s">
        <v>8219</v>
      </c>
      <c r="B401" s="11">
        <v>20000</v>
      </c>
      <c r="C401" s="11" t="s">
        <v>8247</v>
      </c>
      <c r="D401" s="19">
        <f>B401*1.37298792</f>
        <v>27459.758399999999</v>
      </c>
    </row>
    <row r="402" spans="1:4" x14ac:dyDescent="0.3">
      <c r="A402" s="11" t="s">
        <v>8219</v>
      </c>
      <c r="B402" s="11">
        <v>10000</v>
      </c>
      <c r="C402" s="11" t="s">
        <v>8246</v>
      </c>
      <c r="D402" s="19">
        <f t="shared" ref="D402:D410" si="19">B402</f>
        <v>10000</v>
      </c>
    </row>
    <row r="403" spans="1:4" x14ac:dyDescent="0.3">
      <c r="A403" s="11" t="s">
        <v>8219</v>
      </c>
      <c r="B403" s="11">
        <v>50000</v>
      </c>
      <c r="C403" s="11" t="s">
        <v>8246</v>
      </c>
      <c r="D403" s="19">
        <f t="shared" si="19"/>
        <v>50000</v>
      </c>
    </row>
    <row r="404" spans="1:4" x14ac:dyDescent="0.3">
      <c r="A404" s="11" t="s">
        <v>8219</v>
      </c>
      <c r="B404" s="11">
        <v>2000</v>
      </c>
      <c r="C404" s="11" t="s">
        <v>8246</v>
      </c>
      <c r="D404" s="19">
        <f t="shared" si="19"/>
        <v>2000</v>
      </c>
    </row>
    <row r="405" spans="1:4" x14ac:dyDescent="0.3">
      <c r="A405" s="11" t="s">
        <v>8219</v>
      </c>
      <c r="B405" s="11">
        <v>5000</v>
      </c>
      <c r="C405" s="11" t="s">
        <v>8246</v>
      </c>
      <c r="D405" s="19">
        <f t="shared" si="19"/>
        <v>5000</v>
      </c>
    </row>
    <row r="406" spans="1:4" x14ac:dyDescent="0.3">
      <c r="A406" s="11" t="s">
        <v>8219</v>
      </c>
      <c r="B406" s="11">
        <v>35000</v>
      </c>
      <c r="C406" s="11" t="s">
        <v>8246</v>
      </c>
      <c r="D406" s="19">
        <f t="shared" si="19"/>
        <v>35000</v>
      </c>
    </row>
    <row r="407" spans="1:4" x14ac:dyDescent="0.3">
      <c r="A407" s="11" t="s">
        <v>8219</v>
      </c>
      <c r="B407" s="11">
        <v>2820</v>
      </c>
      <c r="C407" s="11" t="s">
        <v>8246</v>
      </c>
      <c r="D407" s="19">
        <f t="shared" si="19"/>
        <v>2820</v>
      </c>
    </row>
    <row r="408" spans="1:4" x14ac:dyDescent="0.3">
      <c r="A408" s="11" t="s">
        <v>8219</v>
      </c>
      <c r="B408" s="11">
        <v>2800</v>
      </c>
      <c r="C408" s="11" t="s">
        <v>8246</v>
      </c>
      <c r="D408" s="19">
        <f t="shared" si="19"/>
        <v>2800</v>
      </c>
    </row>
    <row r="409" spans="1:4" x14ac:dyDescent="0.3">
      <c r="A409" s="11" t="s">
        <v>8219</v>
      </c>
      <c r="B409" s="11">
        <v>2000</v>
      </c>
      <c r="C409" s="11" t="s">
        <v>8246</v>
      </c>
      <c r="D409" s="19">
        <f t="shared" si="19"/>
        <v>2000</v>
      </c>
    </row>
    <row r="410" spans="1:4" x14ac:dyDescent="0.3">
      <c r="A410" s="11" t="s">
        <v>8219</v>
      </c>
      <c r="B410" s="11">
        <v>6000</v>
      </c>
      <c r="C410" s="11" t="s">
        <v>8246</v>
      </c>
      <c r="D410" s="19">
        <f t="shared" si="19"/>
        <v>6000</v>
      </c>
    </row>
    <row r="411" spans="1:4" x14ac:dyDescent="0.3">
      <c r="A411" s="11" t="s">
        <v>8219</v>
      </c>
      <c r="B411" s="11">
        <v>500</v>
      </c>
      <c r="C411" s="11" t="s">
        <v>8247</v>
      </c>
      <c r="D411" s="19">
        <f>B411*1.37298792</f>
        <v>686.49396000000002</v>
      </c>
    </row>
    <row r="412" spans="1:4" x14ac:dyDescent="0.3">
      <c r="A412" s="11" t="s">
        <v>8219</v>
      </c>
      <c r="B412" s="11">
        <v>1000</v>
      </c>
      <c r="C412" s="11" t="s">
        <v>8251</v>
      </c>
      <c r="D412" s="19">
        <f>B412*0.79435529</f>
        <v>794.35529000000008</v>
      </c>
    </row>
    <row r="413" spans="1:4" x14ac:dyDescent="0.3">
      <c r="A413" s="11" t="s">
        <v>8219</v>
      </c>
      <c r="B413" s="11">
        <v>30000</v>
      </c>
      <c r="C413" s="11" t="s">
        <v>8246</v>
      </c>
      <c r="D413" s="19">
        <f>B413</f>
        <v>30000</v>
      </c>
    </row>
    <row r="414" spans="1:4" x14ac:dyDescent="0.3">
      <c r="A414" s="11" t="s">
        <v>8219</v>
      </c>
      <c r="B414" s="11">
        <v>2500</v>
      </c>
      <c r="C414" s="11" t="s">
        <v>8246</v>
      </c>
      <c r="D414" s="19">
        <f>B414</f>
        <v>2500</v>
      </c>
    </row>
    <row r="415" spans="1:4" x14ac:dyDescent="0.3">
      <c r="A415" s="11" t="s">
        <v>8219</v>
      </c>
      <c r="B415" s="11">
        <v>12800</v>
      </c>
      <c r="C415" s="11" t="s">
        <v>8246</v>
      </c>
      <c r="D415" s="19">
        <f>B415</f>
        <v>12800</v>
      </c>
    </row>
    <row r="416" spans="1:4" x14ac:dyDescent="0.3">
      <c r="A416" s="11" t="s">
        <v>8219</v>
      </c>
      <c r="B416" s="11">
        <v>18500</v>
      </c>
      <c r="C416" s="11" t="s">
        <v>8246</v>
      </c>
      <c r="D416" s="19">
        <f>B416</f>
        <v>18500</v>
      </c>
    </row>
    <row r="417" spans="1:4" x14ac:dyDescent="0.3">
      <c r="A417" s="11" t="s">
        <v>8219</v>
      </c>
      <c r="B417" s="11">
        <v>1400</v>
      </c>
      <c r="C417" s="11" t="s">
        <v>8251</v>
      </c>
      <c r="D417" s="19">
        <f>B417*0.79435529</f>
        <v>1112.0974060000001</v>
      </c>
    </row>
    <row r="418" spans="1:4" x14ac:dyDescent="0.3">
      <c r="A418" s="11" t="s">
        <v>8219</v>
      </c>
      <c r="B418" s="11">
        <v>1000</v>
      </c>
      <c r="C418" s="11" t="s">
        <v>8246</v>
      </c>
      <c r="D418" s="19">
        <f t="shared" ref="D418:D432" si="20">B418</f>
        <v>1000</v>
      </c>
    </row>
    <row r="419" spans="1:4" x14ac:dyDescent="0.3">
      <c r="A419" s="11" t="s">
        <v>8219</v>
      </c>
      <c r="B419" s="11">
        <v>10500</v>
      </c>
      <c r="C419" s="11" t="s">
        <v>8246</v>
      </c>
      <c r="D419" s="19">
        <f t="shared" si="20"/>
        <v>10500</v>
      </c>
    </row>
    <row r="420" spans="1:4" x14ac:dyDescent="0.3">
      <c r="A420" s="11" t="s">
        <v>8219</v>
      </c>
      <c r="B420" s="11">
        <v>22400</v>
      </c>
      <c r="C420" s="11" t="s">
        <v>8246</v>
      </c>
      <c r="D420" s="19">
        <f t="shared" si="20"/>
        <v>22400</v>
      </c>
    </row>
    <row r="421" spans="1:4" x14ac:dyDescent="0.3">
      <c r="A421" s="11" t="s">
        <v>8219</v>
      </c>
      <c r="B421" s="11">
        <v>8000</v>
      </c>
      <c r="C421" s="11" t="s">
        <v>8246</v>
      </c>
      <c r="D421" s="19">
        <f t="shared" si="20"/>
        <v>8000</v>
      </c>
    </row>
    <row r="422" spans="1:4" x14ac:dyDescent="0.3">
      <c r="A422" s="11" t="s">
        <v>8221</v>
      </c>
      <c r="B422" s="11">
        <v>3300</v>
      </c>
      <c r="C422" s="11" t="s">
        <v>8246</v>
      </c>
      <c r="D422" s="19">
        <f t="shared" si="20"/>
        <v>3300</v>
      </c>
    </row>
    <row r="423" spans="1:4" x14ac:dyDescent="0.3">
      <c r="A423" s="11" t="s">
        <v>8221</v>
      </c>
      <c r="B423" s="11">
        <v>15000</v>
      </c>
      <c r="C423" s="11" t="s">
        <v>8246</v>
      </c>
      <c r="D423" s="19">
        <f t="shared" si="20"/>
        <v>15000</v>
      </c>
    </row>
    <row r="424" spans="1:4" x14ac:dyDescent="0.3">
      <c r="A424" s="11" t="s">
        <v>8221</v>
      </c>
      <c r="B424" s="11">
        <v>40000</v>
      </c>
      <c r="C424" s="11" t="s">
        <v>8246</v>
      </c>
      <c r="D424" s="19">
        <f t="shared" si="20"/>
        <v>40000</v>
      </c>
    </row>
    <row r="425" spans="1:4" x14ac:dyDescent="0.3">
      <c r="A425" s="11" t="s">
        <v>8221</v>
      </c>
      <c r="B425" s="11">
        <v>20000</v>
      </c>
      <c r="C425" s="11" t="s">
        <v>8246</v>
      </c>
      <c r="D425" s="19">
        <f t="shared" si="20"/>
        <v>20000</v>
      </c>
    </row>
    <row r="426" spans="1:4" x14ac:dyDescent="0.3">
      <c r="A426" s="11" t="s">
        <v>8221</v>
      </c>
      <c r="B426" s="11">
        <v>3000</v>
      </c>
      <c r="C426" s="11" t="s">
        <v>8246</v>
      </c>
      <c r="D426" s="19">
        <f t="shared" si="20"/>
        <v>3000</v>
      </c>
    </row>
    <row r="427" spans="1:4" x14ac:dyDescent="0.3">
      <c r="A427" s="11" t="s">
        <v>8221</v>
      </c>
      <c r="B427" s="11">
        <v>50000</v>
      </c>
      <c r="C427" s="11" t="s">
        <v>8246</v>
      </c>
      <c r="D427" s="19">
        <f t="shared" si="20"/>
        <v>50000</v>
      </c>
    </row>
    <row r="428" spans="1:4" x14ac:dyDescent="0.3">
      <c r="A428" s="11" t="s">
        <v>8221</v>
      </c>
      <c r="B428" s="11">
        <v>10000</v>
      </c>
      <c r="C428" s="11" t="s">
        <v>8246</v>
      </c>
      <c r="D428" s="19">
        <f t="shared" si="20"/>
        <v>10000</v>
      </c>
    </row>
    <row r="429" spans="1:4" x14ac:dyDescent="0.3">
      <c r="A429" s="11" t="s">
        <v>8221</v>
      </c>
      <c r="B429" s="11">
        <v>6500</v>
      </c>
      <c r="C429" s="11" t="s">
        <v>8246</v>
      </c>
      <c r="D429" s="19">
        <f t="shared" si="20"/>
        <v>6500</v>
      </c>
    </row>
    <row r="430" spans="1:4" x14ac:dyDescent="0.3">
      <c r="A430" s="11" t="s">
        <v>8221</v>
      </c>
      <c r="B430" s="11">
        <v>12000</v>
      </c>
      <c r="C430" s="11" t="s">
        <v>8246</v>
      </c>
      <c r="D430" s="19">
        <f t="shared" si="20"/>
        <v>12000</v>
      </c>
    </row>
    <row r="431" spans="1:4" x14ac:dyDescent="0.3">
      <c r="A431" s="11" t="s">
        <v>8221</v>
      </c>
      <c r="B431" s="11">
        <v>5000</v>
      </c>
      <c r="C431" s="11" t="s">
        <v>8246</v>
      </c>
      <c r="D431" s="19">
        <f t="shared" si="20"/>
        <v>5000</v>
      </c>
    </row>
    <row r="432" spans="1:4" x14ac:dyDescent="0.3">
      <c r="A432" s="11" t="s">
        <v>8221</v>
      </c>
      <c r="B432" s="11">
        <v>1000</v>
      </c>
      <c r="C432" s="11" t="s">
        <v>8246</v>
      </c>
      <c r="D432" s="19">
        <f t="shared" si="20"/>
        <v>1000</v>
      </c>
    </row>
    <row r="433" spans="1:4" x14ac:dyDescent="0.3">
      <c r="A433" s="11" t="s">
        <v>8221</v>
      </c>
      <c r="B433" s="11">
        <v>3000</v>
      </c>
      <c r="C433" s="11" t="s">
        <v>8247</v>
      </c>
      <c r="D433" s="19">
        <f>B433*1.37298792</f>
        <v>4118.9637599999996</v>
      </c>
    </row>
    <row r="434" spans="1:4" x14ac:dyDescent="0.3">
      <c r="A434" s="11" t="s">
        <v>8221</v>
      </c>
      <c r="B434" s="11">
        <v>6000</v>
      </c>
      <c r="C434" s="11" t="s">
        <v>8246</v>
      </c>
      <c r="D434" s="19">
        <f>B434</f>
        <v>6000</v>
      </c>
    </row>
    <row r="435" spans="1:4" x14ac:dyDescent="0.3">
      <c r="A435" s="11" t="s">
        <v>8221</v>
      </c>
      <c r="B435" s="11">
        <v>3000</v>
      </c>
      <c r="C435" s="11" t="s">
        <v>8246</v>
      </c>
      <c r="D435" s="19">
        <f>B435</f>
        <v>3000</v>
      </c>
    </row>
    <row r="436" spans="1:4" x14ac:dyDescent="0.3">
      <c r="A436" s="11" t="s">
        <v>8221</v>
      </c>
      <c r="B436" s="11">
        <v>2500</v>
      </c>
      <c r="C436" s="11" t="s">
        <v>8246</v>
      </c>
      <c r="D436" s="19">
        <f>B436</f>
        <v>2500</v>
      </c>
    </row>
    <row r="437" spans="1:4" x14ac:dyDescent="0.3">
      <c r="A437" s="11" t="s">
        <v>8221</v>
      </c>
      <c r="B437" s="11">
        <v>110000</v>
      </c>
      <c r="C437" s="11" t="s">
        <v>8246</v>
      </c>
      <c r="D437" s="19">
        <f>B437</f>
        <v>110000</v>
      </c>
    </row>
    <row r="438" spans="1:4" x14ac:dyDescent="0.3">
      <c r="A438" s="11" t="s">
        <v>8221</v>
      </c>
      <c r="B438" s="11">
        <v>1000</v>
      </c>
      <c r="C438" s="11" t="s">
        <v>8246</v>
      </c>
      <c r="D438" s="19">
        <f>B438</f>
        <v>1000</v>
      </c>
    </row>
    <row r="439" spans="1:4" x14ac:dyDescent="0.3">
      <c r="A439" s="11" t="s">
        <v>8221</v>
      </c>
      <c r="B439" s="11">
        <v>7000</v>
      </c>
      <c r="C439" s="11" t="s">
        <v>8251</v>
      </c>
      <c r="D439" s="19">
        <f>B439*0.79435529</f>
        <v>5560.4870300000002</v>
      </c>
    </row>
    <row r="440" spans="1:4" x14ac:dyDescent="0.3">
      <c r="A440" s="11" t="s">
        <v>8221</v>
      </c>
      <c r="B440" s="11">
        <v>20000</v>
      </c>
      <c r="C440" s="11" t="s">
        <v>8246</v>
      </c>
      <c r="D440" s="19">
        <f>B440</f>
        <v>20000</v>
      </c>
    </row>
    <row r="441" spans="1:4" x14ac:dyDescent="0.3">
      <c r="A441" s="11" t="s">
        <v>8221</v>
      </c>
      <c r="B441" s="11">
        <v>450</v>
      </c>
      <c r="C441" s="11" t="s">
        <v>8246</v>
      </c>
      <c r="D441" s="19">
        <f>B441</f>
        <v>450</v>
      </c>
    </row>
    <row r="442" spans="1:4" x14ac:dyDescent="0.3">
      <c r="A442" s="11" t="s">
        <v>8221</v>
      </c>
      <c r="B442" s="11">
        <v>5000</v>
      </c>
      <c r="C442" s="11" t="s">
        <v>8246</v>
      </c>
      <c r="D442" s="19">
        <f>B442</f>
        <v>5000</v>
      </c>
    </row>
    <row r="443" spans="1:4" x14ac:dyDescent="0.3">
      <c r="A443" s="11" t="s">
        <v>8221</v>
      </c>
      <c r="B443" s="11">
        <v>400</v>
      </c>
      <c r="C443" s="11" t="s">
        <v>8247</v>
      </c>
      <c r="D443" s="19">
        <f>B443*1.37298792</f>
        <v>549.19516799999997</v>
      </c>
    </row>
    <row r="444" spans="1:4" x14ac:dyDescent="0.3">
      <c r="A444" s="11" t="s">
        <v>8221</v>
      </c>
      <c r="B444" s="11">
        <v>17000</v>
      </c>
      <c r="C444" s="11" t="s">
        <v>8246</v>
      </c>
      <c r="D444" s="19">
        <f>B444</f>
        <v>17000</v>
      </c>
    </row>
    <row r="445" spans="1:4" x14ac:dyDescent="0.3">
      <c r="A445" s="11" t="s">
        <v>8221</v>
      </c>
      <c r="B445" s="11">
        <v>10000</v>
      </c>
      <c r="C445" s="11" t="s">
        <v>8251</v>
      </c>
      <c r="D445" s="19">
        <f>B445*0.79435529</f>
        <v>7943.5529000000006</v>
      </c>
    </row>
    <row r="446" spans="1:4" x14ac:dyDescent="0.3">
      <c r="A446" s="11" t="s">
        <v>8221</v>
      </c>
      <c r="B446" s="11">
        <v>1000</v>
      </c>
      <c r="C446" s="11" t="s">
        <v>8246</v>
      </c>
      <c r="D446" s="19">
        <f>B446</f>
        <v>1000</v>
      </c>
    </row>
    <row r="447" spans="1:4" x14ac:dyDescent="0.3">
      <c r="A447" s="11" t="s">
        <v>8221</v>
      </c>
      <c r="B447" s="11">
        <v>60000</v>
      </c>
      <c r="C447" s="11" t="s">
        <v>8246</v>
      </c>
      <c r="D447" s="19">
        <f>B447</f>
        <v>60000</v>
      </c>
    </row>
    <row r="448" spans="1:4" x14ac:dyDescent="0.3">
      <c r="A448" s="11" t="s">
        <v>8221</v>
      </c>
      <c r="B448" s="11">
        <v>10500</v>
      </c>
      <c r="C448" s="11" t="s">
        <v>8246</v>
      </c>
      <c r="D448" s="19">
        <f>B448</f>
        <v>10500</v>
      </c>
    </row>
    <row r="449" spans="1:4" x14ac:dyDescent="0.3">
      <c r="A449" s="11" t="s">
        <v>8221</v>
      </c>
      <c r="B449" s="11">
        <v>30000</v>
      </c>
      <c r="C449" s="11" t="s">
        <v>8247</v>
      </c>
      <c r="D449" s="19">
        <f>B449*1.37298792</f>
        <v>41189.637599999995</v>
      </c>
    </row>
    <row r="450" spans="1:4" x14ac:dyDescent="0.3">
      <c r="A450" s="11" t="s">
        <v>8221</v>
      </c>
      <c r="B450" s="11">
        <v>2500</v>
      </c>
      <c r="C450" s="11" t="s">
        <v>8246</v>
      </c>
      <c r="D450" s="19">
        <f>B450</f>
        <v>2500</v>
      </c>
    </row>
    <row r="451" spans="1:4" x14ac:dyDescent="0.3">
      <c r="A451" s="11" t="s">
        <v>8221</v>
      </c>
      <c r="B451" s="11">
        <v>2000</v>
      </c>
      <c r="C451" s="11" t="s">
        <v>8247</v>
      </c>
      <c r="D451" s="19">
        <f>B451*1.37298792</f>
        <v>2745.9758400000001</v>
      </c>
    </row>
    <row r="452" spans="1:4" x14ac:dyDescent="0.3">
      <c r="A452" s="11" t="s">
        <v>8221</v>
      </c>
      <c r="B452" s="11">
        <v>50000</v>
      </c>
      <c r="C452" s="11" t="s">
        <v>8246</v>
      </c>
      <c r="D452" s="19">
        <f t="shared" ref="D452:D458" si="21">B452</f>
        <v>50000</v>
      </c>
    </row>
    <row r="453" spans="1:4" x14ac:dyDescent="0.3">
      <c r="A453" s="11" t="s">
        <v>8221</v>
      </c>
      <c r="B453" s="11">
        <v>20000</v>
      </c>
      <c r="C453" s="11" t="s">
        <v>8246</v>
      </c>
      <c r="D453" s="19">
        <f t="shared" si="21"/>
        <v>20000</v>
      </c>
    </row>
    <row r="454" spans="1:4" x14ac:dyDescent="0.3">
      <c r="A454" s="11" t="s">
        <v>8221</v>
      </c>
      <c r="B454" s="11">
        <v>750</v>
      </c>
      <c r="C454" s="11" t="s">
        <v>8246</v>
      </c>
      <c r="D454" s="19">
        <f t="shared" si="21"/>
        <v>750</v>
      </c>
    </row>
    <row r="455" spans="1:4" x14ac:dyDescent="0.3">
      <c r="A455" s="11" t="s">
        <v>8221</v>
      </c>
      <c r="B455" s="11">
        <v>94875</v>
      </c>
      <c r="C455" s="11" t="s">
        <v>8246</v>
      </c>
      <c r="D455" s="19">
        <f t="shared" si="21"/>
        <v>94875</v>
      </c>
    </row>
    <row r="456" spans="1:4" x14ac:dyDescent="0.3">
      <c r="A456" s="11" t="s">
        <v>8221</v>
      </c>
      <c r="B456" s="11">
        <v>10000</v>
      </c>
      <c r="C456" s="11" t="s">
        <v>8246</v>
      </c>
      <c r="D456" s="19">
        <f t="shared" si="21"/>
        <v>10000</v>
      </c>
    </row>
    <row r="457" spans="1:4" x14ac:dyDescent="0.3">
      <c r="A457" s="11" t="s">
        <v>8221</v>
      </c>
      <c r="B457" s="11">
        <v>65000</v>
      </c>
      <c r="C457" s="11" t="s">
        <v>8246</v>
      </c>
      <c r="D457" s="19">
        <f t="shared" si="21"/>
        <v>65000</v>
      </c>
    </row>
    <row r="458" spans="1:4" x14ac:dyDescent="0.3">
      <c r="A458" s="11" t="s">
        <v>8221</v>
      </c>
      <c r="B458" s="11">
        <v>8888</v>
      </c>
      <c r="C458" s="11" t="s">
        <v>8246</v>
      </c>
      <c r="D458" s="19">
        <f t="shared" si="21"/>
        <v>8888</v>
      </c>
    </row>
    <row r="459" spans="1:4" x14ac:dyDescent="0.3">
      <c r="A459" s="11" t="s">
        <v>8221</v>
      </c>
      <c r="B459" s="11">
        <v>20000</v>
      </c>
      <c r="C459" s="11" t="s">
        <v>8251</v>
      </c>
      <c r="D459" s="19">
        <f>B459*0.79435529</f>
        <v>15887.105800000001</v>
      </c>
    </row>
    <row r="460" spans="1:4" x14ac:dyDescent="0.3">
      <c r="A460" s="11" t="s">
        <v>8221</v>
      </c>
      <c r="B460" s="11">
        <v>10000</v>
      </c>
      <c r="C460" s="11" t="s">
        <v>8247</v>
      </c>
      <c r="D460" s="19">
        <f>B460*1.37298792</f>
        <v>13729.879199999999</v>
      </c>
    </row>
    <row r="461" spans="1:4" x14ac:dyDescent="0.3">
      <c r="A461" s="11" t="s">
        <v>8221</v>
      </c>
      <c r="B461" s="11">
        <v>39000</v>
      </c>
      <c r="C461" s="11" t="s">
        <v>8246</v>
      </c>
      <c r="D461" s="19">
        <f>B461</f>
        <v>39000</v>
      </c>
    </row>
    <row r="462" spans="1:4" x14ac:dyDescent="0.3">
      <c r="A462" s="11" t="s">
        <v>8221</v>
      </c>
      <c r="B462" s="11">
        <v>8500</v>
      </c>
      <c r="C462" s="11" t="s">
        <v>8246</v>
      </c>
      <c r="D462" s="19">
        <f>B462</f>
        <v>8500</v>
      </c>
    </row>
    <row r="463" spans="1:4" x14ac:dyDescent="0.3">
      <c r="A463" s="11" t="s">
        <v>8221</v>
      </c>
      <c r="B463" s="11">
        <v>550</v>
      </c>
      <c r="C463" s="11" t="s">
        <v>8247</v>
      </c>
      <c r="D463" s="19">
        <f>B463*1.37298792</f>
        <v>755.14335599999993</v>
      </c>
    </row>
    <row r="464" spans="1:4" x14ac:dyDescent="0.3">
      <c r="A464" s="11" t="s">
        <v>8221</v>
      </c>
      <c r="B464" s="11">
        <v>100000</v>
      </c>
      <c r="C464" s="11" t="s">
        <v>8246</v>
      </c>
      <c r="D464" s="19">
        <f>B464</f>
        <v>100000</v>
      </c>
    </row>
    <row r="465" spans="1:4" x14ac:dyDescent="0.3">
      <c r="A465" s="11" t="s">
        <v>8221</v>
      </c>
      <c r="B465" s="11">
        <v>55000</v>
      </c>
      <c r="C465" s="11" t="s">
        <v>8246</v>
      </c>
      <c r="D465" s="19">
        <f>B465</f>
        <v>55000</v>
      </c>
    </row>
    <row r="466" spans="1:4" x14ac:dyDescent="0.3">
      <c r="A466" s="11" t="s">
        <v>8221</v>
      </c>
      <c r="B466" s="11">
        <v>1010</v>
      </c>
      <c r="C466" s="11" t="s">
        <v>8249</v>
      </c>
      <c r="D466" s="19">
        <f>B466*1.18870458</f>
        <v>1200.5916258</v>
      </c>
    </row>
    <row r="467" spans="1:4" x14ac:dyDescent="0.3">
      <c r="A467" s="11" t="s">
        <v>8221</v>
      </c>
      <c r="B467" s="11">
        <v>512</v>
      </c>
      <c r="C467" s="11" t="s">
        <v>8246</v>
      </c>
      <c r="D467" s="19">
        <f>B467</f>
        <v>512</v>
      </c>
    </row>
    <row r="468" spans="1:4" x14ac:dyDescent="0.3">
      <c r="A468" s="11" t="s">
        <v>8221</v>
      </c>
      <c r="B468" s="11">
        <v>10000</v>
      </c>
      <c r="C468" s="11" t="s">
        <v>8246</v>
      </c>
      <c r="D468" s="19">
        <f>B468</f>
        <v>10000</v>
      </c>
    </row>
    <row r="469" spans="1:4" x14ac:dyDescent="0.3">
      <c r="A469" s="11" t="s">
        <v>8221</v>
      </c>
      <c r="B469" s="11">
        <v>20000</v>
      </c>
      <c r="C469" s="11" t="s">
        <v>8246</v>
      </c>
      <c r="D469" s="19">
        <f>B469</f>
        <v>20000</v>
      </c>
    </row>
    <row r="470" spans="1:4" x14ac:dyDescent="0.3">
      <c r="A470" s="11" t="s">
        <v>8221</v>
      </c>
      <c r="B470" s="11">
        <v>7500</v>
      </c>
      <c r="C470" s="11" t="s">
        <v>8246</v>
      </c>
      <c r="D470" s="19">
        <f>B470</f>
        <v>7500</v>
      </c>
    </row>
    <row r="471" spans="1:4" x14ac:dyDescent="0.3">
      <c r="A471" s="11" t="s">
        <v>8221</v>
      </c>
      <c r="B471" s="11">
        <v>6000</v>
      </c>
      <c r="C471" s="11" t="s">
        <v>8247</v>
      </c>
      <c r="D471" s="19">
        <f>B471*1.37298792</f>
        <v>8237.9275199999993</v>
      </c>
    </row>
    <row r="472" spans="1:4" x14ac:dyDescent="0.3">
      <c r="A472" s="11" t="s">
        <v>8221</v>
      </c>
      <c r="B472" s="11">
        <v>5000</v>
      </c>
      <c r="C472" s="11" t="s">
        <v>8246</v>
      </c>
      <c r="D472" s="19">
        <f t="shared" ref="D472:D484" si="22">B472</f>
        <v>5000</v>
      </c>
    </row>
    <row r="473" spans="1:4" x14ac:dyDescent="0.3">
      <c r="A473" s="11" t="s">
        <v>8221</v>
      </c>
      <c r="B473" s="11">
        <v>55000</v>
      </c>
      <c r="C473" s="11" t="s">
        <v>8246</v>
      </c>
      <c r="D473" s="19">
        <f t="shared" si="22"/>
        <v>55000</v>
      </c>
    </row>
    <row r="474" spans="1:4" x14ac:dyDescent="0.3">
      <c r="A474" s="11" t="s">
        <v>8221</v>
      </c>
      <c r="B474" s="11">
        <v>800</v>
      </c>
      <c r="C474" s="11" t="s">
        <v>8246</v>
      </c>
      <c r="D474" s="19">
        <f t="shared" si="22"/>
        <v>800</v>
      </c>
    </row>
    <row r="475" spans="1:4" x14ac:dyDescent="0.3">
      <c r="A475" s="11" t="s">
        <v>8221</v>
      </c>
      <c r="B475" s="11">
        <v>30000</v>
      </c>
      <c r="C475" s="11" t="s">
        <v>8246</v>
      </c>
      <c r="D475" s="19">
        <f t="shared" si="22"/>
        <v>30000</v>
      </c>
    </row>
    <row r="476" spans="1:4" x14ac:dyDescent="0.3">
      <c r="A476" s="11" t="s">
        <v>8221</v>
      </c>
      <c r="B476" s="11">
        <v>3300</v>
      </c>
      <c r="C476" s="11" t="s">
        <v>8246</v>
      </c>
      <c r="D476" s="19">
        <f t="shared" si="22"/>
        <v>3300</v>
      </c>
    </row>
    <row r="477" spans="1:4" x14ac:dyDescent="0.3">
      <c r="A477" s="11" t="s">
        <v>8221</v>
      </c>
      <c r="B477" s="11">
        <v>2000</v>
      </c>
      <c r="C477" s="11" t="s">
        <v>8246</v>
      </c>
      <c r="D477" s="19">
        <f t="shared" si="22"/>
        <v>2000</v>
      </c>
    </row>
    <row r="478" spans="1:4" x14ac:dyDescent="0.3">
      <c r="A478" s="11" t="s">
        <v>8221</v>
      </c>
      <c r="B478" s="11">
        <v>220000</v>
      </c>
      <c r="C478" s="11" t="s">
        <v>8246</v>
      </c>
      <c r="D478" s="19">
        <f t="shared" si="22"/>
        <v>220000</v>
      </c>
    </row>
    <row r="479" spans="1:4" x14ac:dyDescent="0.3">
      <c r="A479" s="11" t="s">
        <v>8221</v>
      </c>
      <c r="B479" s="11">
        <v>1500</v>
      </c>
      <c r="C479" s="11" t="s">
        <v>8246</v>
      </c>
      <c r="D479" s="19">
        <f t="shared" si="22"/>
        <v>1500</v>
      </c>
    </row>
    <row r="480" spans="1:4" x14ac:dyDescent="0.3">
      <c r="A480" s="11" t="s">
        <v>8221</v>
      </c>
      <c r="B480" s="11">
        <v>10000</v>
      </c>
      <c r="C480" s="11" t="s">
        <v>8246</v>
      </c>
      <c r="D480" s="19">
        <f t="shared" si="22"/>
        <v>10000</v>
      </c>
    </row>
    <row r="481" spans="1:4" x14ac:dyDescent="0.3">
      <c r="A481" s="11" t="s">
        <v>8221</v>
      </c>
      <c r="B481" s="11">
        <v>15000</v>
      </c>
      <c r="C481" s="11" t="s">
        <v>8246</v>
      </c>
      <c r="D481" s="19">
        <f t="shared" si="22"/>
        <v>15000</v>
      </c>
    </row>
    <row r="482" spans="1:4" x14ac:dyDescent="0.3">
      <c r="A482" s="11" t="s">
        <v>8221</v>
      </c>
      <c r="B482" s="11">
        <v>40000</v>
      </c>
      <c r="C482" s="11" t="s">
        <v>8246</v>
      </c>
      <c r="D482" s="19">
        <f t="shared" si="22"/>
        <v>40000</v>
      </c>
    </row>
    <row r="483" spans="1:4" x14ac:dyDescent="0.3">
      <c r="A483" s="11" t="s">
        <v>8221</v>
      </c>
      <c r="B483" s="11">
        <v>30000</v>
      </c>
      <c r="C483" s="11" t="s">
        <v>8246</v>
      </c>
      <c r="D483" s="19">
        <f t="shared" si="22"/>
        <v>30000</v>
      </c>
    </row>
    <row r="484" spans="1:4" x14ac:dyDescent="0.3">
      <c r="A484" s="11" t="s">
        <v>8221</v>
      </c>
      <c r="B484" s="11">
        <v>10000</v>
      </c>
      <c r="C484" s="11" t="s">
        <v>8246</v>
      </c>
      <c r="D484" s="19">
        <f t="shared" si="22"/>
        <v>10000</v>
      </c>
    </row>
    <row r="485" spans="1:4" x14ac:dyDescent="0.3">
      <c r="A485" s="11" t="s">
        <v>8221</v>
      </c>
      <c r="B485" s="11">
        <v>15000</v>
      </c>
      <c r="C485" s="11" t="s">
        <v>8247</v>
      </c>
      <c r="D485" s="19">
        <f>B485*1.37298792</f>
        <v>20594.818799999997</v>
      </c>
    </row>
    <row r="486" spans="1:4" x14ac:dyDescent="0.3">
      <c r="A486" s="11" t="s">
        <v>8221</v>
      </c>
      <c r="B486" s="11">
        <v>80000</v>
      </c>
      <c r="C486" s="11" t="s">
        <v>8247</v>
      </c>
      <c r="D486" s="19">
        <f>B486*1.37298792</f>
        <v>109839.0336</v>
      </c>
    </row>
    <row r="487" spans="1:4" x14ac:dyDescent="0.3">
      <c r="A487" s="11" t="s">
        <v>8221</v>
      </c>
      <c r="B487" s="11">
        <v>37956</v>
      </c>
      <c r="C487" s="11" t="s">
        <v>8247</v>
      </c>
      <c r="D487" s="19">
        <f>B487*1.37298792</f>
        <v>52113.129491519998</v>
      </c>
    </row>
    <row r="488" spans="1:4" x14ac:dyDescent="0.3">
      <c r="A488" s="11" t="s">
        <v>8221</v>
      </c>
      <c r="B488" s="11">
        <v>550000</v>
      </c>
      <c r="C488" s="11" t="s">
        <v>8248</v>
      </c>
      <c r="D488" s="19">
        <f>B488*0.76304884</f>
        <v>419676.86199999996</v>
      </c>
    </row>
    <row r="489" spans="1:4" x14ac:dyDescent="0.3">
      <c r="A489" s="11" t="s">
        <v>8221</v>
      </c>
      <c r="B489" s="11">
        <v>50000</v>
      </c>
      <c r="C489" s="11" t="s">
        <v>8251</v>
      </c>
      <c r="D489" s="19">
        <f>B489*0.79435529</f>
        <v>39717.764500000005</v>
      </c>
    </row>
    <row r="490" spans="1:4" x14ac:dyDescent="0.3">
      <c r="A490" s="11" t="s">
        <v>8221</v>
      </c>
      <c r="B490" s="11">
        <v>12000</v>
      </c>
      <c r="C490" s="11" t="s">
        <v>8246</v>
      </c>
      <c r="D490" s="19">
        <f>B490</f>
        <v>12000</v>
      </c>
    </row>
    <row r="491" spans="1:4" x14ac:dyDescent="0.3">
      <c r="A491" s="11" t="s">
        <v>8221</v>
      </c>
      <c r="B491" s="11">
        <v>74997</v>
      </c>
      <c r="C491" s="11" t="s">
        <v>8246</v>
      </c>
      <c r="D491" s="19">
        <f>B491</f>
        <v>74997</v>
      </c>
    </row>
    <row r="492" spans="1:4" x14ac:dyDescent="0.3">
      <c r="A492" s="11" t="s">
        <v>8221</v>
      </c>
      <c r="B492" s="11">
        <v>1000</v>
      </c>
      <c r="C492" s="11" t="s">
        <v>8246</v>
      </c>
      <c r="D492" s="19">
        <f>B492</f>
        <v>1000</v>
      </c>
    </row>
    <row r="493" spans="1:4" x14ac:dyDescent="0.3">
      <c r="A493" s="11" t="s">
        <v>8221</v>
      </c>
      <c r="B493" s="11">
        <v>10000</v>
      </c>
      <c r="C493" s="11" t="s">
        <v>8246</v>
      </c>
      <c r="D493" s="19">
        <f>B493</f>
        <v>10000</v>
      </c>
    </row>
    <row r="494" spans="1:4" x14ac:dyDescent="0.3">
      <c r="A494" s="11" t="s">
        <v>8221</v>
      </c>
      <c r="B494" s="11">
        <v>10000000</v>
      </c>
      <c r="C494" s="11" t="s">
        <v>8255</v>
      </c>
      <c r="D494" s="19">
        <f>B494*0.11661117</f>
        <v>1166111.7</v>
      </c>
    </row>
    <row r="495" spans="1:4" x14ac:dyDescent="0.3">
      <c r="A495" s="11" t="s">
        <v>8221</v>
      </c>
      <c r="B495" s="11">
        <v>30000</v>
      </c>
      <c r="C495" s="11" t="s">
        <v>8247</v>
      </c>
      <c r="D495" s="19">
        <f>B495*1.37298792</f>
        <v>41189.637599999995</v>
      </c>
    </row>
    <row r="496" spans="1:4" x14ac:dyDescent="0.3">
      <c r="A496" s="11" t="s">
        <v>8221</v>
      </c>
      <c r="B496" s="11">
        <v>20000</v>
      </c>
      <c r="C496" s="11" t="s">
        <v>8246</v>
      </c>
      <c r="D496" s="19">
        <f t="shared" ref="D496:D504" si="23">B496</f>
        <v>20000</v>
      </c>
    </row>
    <row r="497" spans="1:4" x14ac:dyDescent="0.3">
      <c r="A497" s="11" t="s">
        <v>8221</v>
      </c>
      <c r="B497" s="11">
        <v>7000</v>
      </c>
      <c r="C497" s="11" t="s">
        <v>8246</v>
      </c>
      <c r="D497" s="19">
        <f t="shared" si="23"/>
        <v>7000</v>
      </c>
    </row>
    <row r="498" spans="1:4" x14ac:dyDescent="0.3">
      <c r="A498" s="11" t="s">
        <v>8221</v>
      </c>
      <c r="B498" s="11">
        <v>60000</v>
      </c>
      <c r="C498" s="11" t="s">
        <v>8246</v>
      </c>
      <c r="D498" s="19">
        <f t="shared" si="23"/>
        <v>60000</v>
      </c>
    </row>
    <row r="499" spans="1:4" x14ac:dyDescent="0.3">
      <c r="A499" s="11" t="s">
        <v>8221</v>
      </c>
      <c r="B499" s="11">
        <v>4480</v>
      </c>
      <c r="C499" s="11" t="s">
        <v>8246</v>
      </c>
      <c r="D499" s="19">
        <f t="shared" si="23"/>
        <v>4480</v>
      </c>
    </row>
    <row r="500" spans="1:4" x14ac:dyDescent="0.3">
      <c r="A500" s="11" t="s">
        <v>8221</v>
      </c>
      <c r="B500" s="11">
        <v>65108</v>
      </c>
      <c r="C500" s="11" t="s">
        <v>8246</v>
      </c>
      <c r="D500" s="19">
        <f t="shared" si="23"/>
        <v>65108</v>
      </c>
    </row>
    <row r="501" spans="1:4" x14ac:dyDescent="0.3">
      <c r="A501" s="11" t="s">
        <v>8221</v>
      </c>
      <c r="B501" s="11">
        <v>20000</v>
      </c>
      <c r="C501" s="11" t="s">
        <v>8246</v>
      </c>
      <c r="D501" s="19">
        <f t="shared" si="23"/>
        <v>20000</v>
      </c>
    </row>
    <row r="502" spans="1:4" x14ac:dyDescent="0.3">
      <c r="A502" s="11" t="s">
        <v>8221</v>
      </c>
      <c r="B502" s="11">
        <v>6500</v>
      </c>
      <c r="C502" s="11" t="s">
        <v>8246</v>
      </c>
      <c r="D502" s="19">
        <f t="shared" si="23"/>
        <v>6500</v>
      </c>
    </row>
    <row r="503" spans="1:4" x14ac:dyDescent="0.3">
      <c r="A503" s="11" t="s">
        <v>8221</v>
      </c>
      <c r="B503" s="11">
        <v>10000</v>
      </c>
      <c r="C503" s="11" t="s">
        <v>8246</v>
      </c>
      <c r="D503" s="19">
        <f t="shared" si="23"/>
        <v>10000</v>
      </c>
    </row>
    <row r="504" spans="1:4" x14ac:dyDescent="0.3">
      <c r="A504" s="11" t="s">
        <v>8221</v>
      </c>
      <c r="B504" s="11">
        <v>20000</v>
      </c>
      <c r="C504" s="11" t="s">
        <v>8246</v>
      </c>
      <c r="D504" s="19">
        <f t="shared" si="23"/>
        <v>20000</v>
      </c>
    </row>
    <row r="505" spans="1:4" x14ac:dyDescent="0.3">
      <c r="A505" s="11" t="s">
        <v>8221</v>
      </c>
      <c r="B505" s="11">
        <v>6500</v>
      </c>
      <c r="C505" s="11" t="s">
        <v>8247</v>
      </c>
      <c r="D505" s="19">
        <f>B505*1.37298792</f>
        <v>8924.4214799999991</v>
      </c>
    </row>
    <row r="506" spans="1:4" x14ac:dyDescent="0.3">
      <c r="A506" s="11" t="s">
        <v>8221</v>
      </c>
      <c r="B506" s="11">
        <v>24500</v>
      </c>
      <c r="C506" s="11" t="s">
        <v>8246</v>
      </c>
      <c r="D506" s="19">
        <f>B506</f>
        <v>24500</v>
      </c>
    </row>
    <row r="507" spans="1:4" x14ac:dyDescent="0.3">
      <c r="A507" s="11" t="s">
        <v>8221</v>
      </c>
      <c r="B507" s="11">
        <v>12000</v>
      </c>
      <c r="C507" s="11" t="s">
        <v>8246</v>
      </c>
      <c r="D507" s="19">
        <f>B507</f>
        <v>12000</v>
      </c>
    </row>
    <row r="508" spans="1:4" x14ac:dyDescent="0.3">
      <c r="A508" s="11" t="s">
        <v>8221</v>
      </c>
      <c r="B508" s="11">
        <v>200000</v>
      </c>
      <c r="C508" s="11" t="s">
        <v>8246</v>
      </c>
      <c r="D508" s="19">
        <f>B508</f>
        <v>200000</v>
      </c>
    </row>
    <row r="509" spans="1:4" x14ac:dyDescent="0.3">
      <c r="A509" s="11" t="s">
        <v>8221</v>
      </c>
      <c r="B509" s="11">
        <v>20000</v>
      </c>
      <c r="C509" s="11" t="s">
        <v>8246</v>
      </c>
      <c r="D509" s="19">
        <f>B509</f>
        <v>20000</v>
      </c>
    </row>
    <row r="510" spans="1:4" x14ac:dyDescent="0.3">
      <c r="A510" s="11" t="s">
        <v>8221</v>
      </c>
      <c r="B510" s="11">
        <v>50000</v>
      </c>
      <c r="C510" s="11" t="s">
        <v>8246</v>
      </c>
      <c r="D510" s="19">
        <f>B510</f>
        <v>50000</v>
      </c>
    </row>
    <row r="511" spans="1:4" x14ac:dyDescent="0.3">
      <c r="A511" s="11" t="s">
        <v>8221</v>
      </c>
      <c r="B511" s="11">
        <v>5000</v>
      </c>
      <c r="C511" s="11" t="s">
        <v>8247</v>
      </c>
      <c r="D511" s="19">
        <f>B511*1.37298792</f>
        <v>6864.9395999999997</v>
      </c>
    </row>
    <row r="512" spans="1:4" x14ac:dyDescent="0.3">
      <c r="A512" s="11" t="s">
        <v>8221</v>
      </c>
      <c r="B512" s="11">
        <v>14000</v>
      </c>
      <c r="C512" s="11" t="s">
        <v>8246</v>
      </c>
      <c r="D512" s="19">
        <f>B512</f>
        <v>14000</v>
      </c>
    </row>
    <row r="513" spans="1:4" x14ac:dyDescent="0.3">
      <c r="A513" s="11" t="s">
        <v>8221</v>
      </c>
      <c r="B513" s="11">
        <v>5000</v>
      </c>
      <c r="C513" s="11" t="s">
        <v>8246</v>
      </c>
      <c r="D513" s="19">
        <f>B513</f>
        <v>5000</v>
      </c>
    </row>
    <row r="514" spans="1:4" x14ac:dyDescent="0.3">
      <c r="A514" s="11" t="s">
        <v>8221</v>
      </c>
      <c r="B514" s="11">
        <v>8000</v>
      </c>
      <c r="C514" s="11" t="s">
        <v>8246</v>
      </c>
      <c r="D514" s="19">
        <f>B514</f>
        <v>8000</v>
      </c>
    </row>
    <row r="515" spans="1:4" x14ac:dyDescent="0.3">
      <c r="A515" s="11" t="s">
        <v>8221</v>
      </c>
      <c r="B515" s="11">
        <v>50000</v>
      </c>
      <c r="C515" s="11" t="s">
        <v>8246</v>
      </c>
      <c r="D515" s="19">
        <f>B515</f>
        <v>50000</v>
      </c>
    </row>
    <row r="516" spans="1:4" x14ac:dyDescent="0.3">
      <c r="A516" s="11" t="s">
        <v>8221</v>
      </c>
      <c r="B516" s="11">
        <v>1500</v>
      </c>
      <c r="C516" s="11" t="s">
        <v>8251</v>
      </c>
      <c r="D516" s="19">
        <f>B516*0.79435529</f>
        <v>1191.5329350000002</v>
      </c>
    </row>
    <row r="517" spans="1:4" x14ac:dyDescent="0.3">
      <c r="A517" s="11" t="s">
        <v>8221</v>
      </c>
      <c r="B517" s="11">
        <v>97000</v>
      </c>
      <c r="C517" s="11" t="s">
        <v>8246</v>
      </c>
      <c r="D517" s="19">
        <f>B517</f>
        <v>97000</v>
      </c>
    </row>
    <row r="518" spans="1:4" x14ac:dyDescent="0.3">
      <c r="A518" s="11" t="s">
        <v>8221</v>
      </c>
      <c r="B518" s="11">
        <v>5000</v>
      </c>
      <c r="C518" s="11" t="s">
        <v>8247</v>
      </c>
      <c r="D518" s="19">
        <f>B518*1.37298792</f>
        <v>6864.9395999999997</v>
      </c>
    </row>
    <row r="519" spans="1:4" x14ac:dyDescent="0.3">
      <c r="A519" s="11" t="s">
        <v>8221</v>
      </c>
      <c r="B519" s="11">
        <v>15000</v>
      </c>
      <c r="C519" s="11" t="s">
        <v>8246</v>
      </c>
      <c r="D519" s="19">
        <f>B519</f>
        <v>15000</v>
      </c>
    </row>
    <row r="520" spans="1:4" x14ac:dyDescent="0.3">
      <c r="A520" s="11" t="s">
        <v>8221</v>
      </c>
      <c r="B520" s="11">
        <v>7175</v>
      </c>
      <c r="C520" s="11" t="s">
        <v>8246</v>
      </c>
      <c r="D520" s="19">
        <f>B520</f>
        <v>7175</v>
      </c>
    </row>
    <row r="521" spans="1:4" x14ac:dyDescent="0.3">
      <c r="A521" s="11" t="s">
        <v>8221</v>
      </c>
      <c r="B521" s="11">
        <v>12001</v>
      </c>
      <c r="C521" s="11" t="s">
        <v>8246</v>
      </c>
      <c r="D521" s="19">
        <f>B521</f>
        <v>12001</v>
      </c>
    </row>
    <row r="522" spans="1:4" x14ac:dyDescent="0.3">
      <c r="A522" s="11" t="s">
        <v>8219</v>
      </c>
      <c r="B522" s="11">
        <v>5000</v>
      </c>
      <c r="C522" s="11" t="s">
        <v>8247</v>
      </c>
      <c r="D522" s="19">
        <f>B522*1.37298792</f>
        <v>6864.9395999999997</v>
      </c>
    </row>
    <row r="523" spans="1:4" x14ac:dyDescent="0.3">
      <c r="A523" s="11" t="s">
        <v>8219</v>
      </c>
      <c r="B523" s="11">
        <v>5000</v>
      </c>
      <c r="C523" s="11" t="s">
        <v>8246</v>
      </c>
      <c r="D523" s="19">
        <f>B523</f>
        <v>5000</v>
      </c>
    </row>
    <row r="524" spans="1:4" x14ac:dyDescent="0.3">
      <c r="A524" s="11" t="s">
        <v>8219</v>
      </c>
      <c r="B524" s="11">
        <v>3000</v>
      </c>
      <c r="C524" s="11" t="s">
        <v>8246</v>
      </c>
      <c r="D524" s="19">
        <f>B524</f>
        <v>3000</v>
      </c>
    </row>
    <row r="525" spans="1:4" x14ac:dyDescent="0.3">
      <c r="A525" s="11" t="s">
        <v>8219</v>
      </c>
      <c r="B525" s="11">
        <v>5000</v>
      </c>
      <c r="C525" s="11" t="s">
        <v>8246</v>
      </c>
      <c r="D525" s="19">
        <f>B525</f>
        <v>5000</v>
      </c>
    </row>
    <row r="526" spans="1:4" x14ac:dyDescent="0.3">
      <c r="A526" s="11" t="s">
        <v>8219</v>
      </c>
      <c r="B526" s="11">
        <v>3500</v>
      </c>
      <c r="C526" s="11" t="s">
        <v>8247</v>
      </c>
      <c r="D526" s="19">
        <f>B526*1.37298792</f>
        <v>4805.4577199999994</v>
      </c>
    </row>
    <row r="527" spans="1:4" x14ac:dyDescent="0.3">
      <c r="A527" s="11" t="s">
        <v>8219</v>
      </c>
      <c r="B527" s="11">
        <v>12000</v>
      </c>
      <c r="C527" s="11" t="s">
        <v>8246</v>
      </c>
      <c r="D527" s="19">
        <f>B527</f>
        <v>12000</v>
      </c>
    </row>
    <row r="528" spans="1:4" x14ac:dyDescent="0.3">
      <c r="A528" s="11" t="s">
        <v>8219</v>
      </c>
      <c r="B528" s="11">
        <v>1500</v>
      </c>
      <c r="C528" s="11" t="s">
        <v>8247</v>
      </c>
      <c r="D528" s="19">
        <f>B528*1.37298792</f>
        <v>2059.4818799999998</v>
      </c>
    </row>
    <row r="529" spans="1:4" x14ac:dyDescent="0.3">
      <c r="A529" s="11" t="s">
        <v>8219</v>
      </c>
      <c r="B529" s="11">
        <v>10000</v>
      </c>
      <c r="C529" s="11" t="s">
        <v>8246</v>
      </c>
      <c r="D529" s="19">
        <f>B529</f>
        <v>10000</v>
      </c>
    </row>
    <row r="530" spans="1:4" x14ac:dyDescent="0.3">
      <c r="A530" s="11" t="s">
        <v>8219</v>
      </c>
      <c r="B530" s="11">
        <v>1150</v>
      </c>
      <c r="C530" s="11" t="s">
        <v>8246</v>
      </c>
      <c r="D530" s="19">
        <f>B530</f>
        <v>1150</v>
      </c>
    </row>
    <row r="531" spans="1:4" x14ac:dyDescent="0.3">
      <c r="A531" s="11" t="s">
        <v>8219</v>
      </c>
      <c r="B531" s="11">
        <v>1200</v>
      </c>
      <c r="C531" s="11" t="s">
        <v>8251</v>
      </c>
      <c r="D531" s="19">
        <f>B531*0.79435529</f>
        <v>953.22634800000003</v>
      </c>
    </row>
    <row r="532" spans="1:4" x14ac:dyDescent="0.3">
      <c r="A532" s="11" t="s">
        <v>8219</v>
      </c>
      <c r="B532" s="11">
        <v>3405</v>
      </c>
      <c r="C532" s="11" t="s">
        <v>8246</v>
      </c>
      <c r="D532" s="19">
        <f>B532</f>
        <v>3405</v>
      </c>
    </row>
    <row r="533" spans="1:4" x14ac:dyDescent="0.3">
      <c r="A533" s="11" t="s">
        <v>8219</v>
      </c>
      <c r="B533" s="11">
        <v>4000</v>
      </c>
      <c r="C533" s="11" t="s">
        <v>8246</v>
      </c>
      <c r="D533" s="19">
        <f>B533</f>
        <v>4000</v>
      </c>
    </row>
    <row r="534" spans="1:4" x14ac:dyDescent="0.3">
      <c r="A534" s="11" t="s">
        <v>8219</v>
      </c>
      <c r="B534" s="11">
        <v>10000</v>
      </c>
      <c r="C534" s="11" t="s">
        <v>8246</v>
      </c>
      <c r="D534" s="19">
        <f>B534</f>
        <v>10000</v>
      </c>
    </row>
    <row r="535" spans="1:4" x14ac:dyDescent="0.3">
      <c r="A535" s="11" t="s">
        <v>8219</v>
      </c>
      <c r="B535" s="11">
        <v>2000</v>
      </c>
      <c r="C535" s="11" t="s">
        <v>8247</v>
      </c>
      <c r="D535" s="19">
        <f>B535*1.37298792</f>
        <v>2745.9758400000001</v>
      </c>
    </row>
    <row r="536" spans="1:4" x14ac:dyDescent="0.3">
      <c r="A536" s="11" t="s">
        <v>8219</v>
      </c>
      <c r="B536" s="11">
        <v>15000</v>
      </c>
      <c r="C536" s="11" t="s">
        <v>8254</v>
      </c>
      <c r="D536" s="19">
        <f>B536*0.11776131</f>
        <v>1766.4196499999998</v>
      </c>
    </row>
    <row r="537" spans="1:4" x14ac:dyDescent="0.3">
      <c r="A537" s="11" t="s">
        <v>8219</v>
      </c>
      <c r="B537" s="11">
        <v>2000</v>
      </c>
      <c r="C537" s="11" t="s">
        <v>8247</v>
      </c>
      <c r="D537" s="19">
        <f>B537*1.37298792</f>
        <v>2745.9758400000001</v>
      </c>
    </row>
    <row r="538" spans="1:4" x14ac:dyDescent="0.3">
      <c r="A538" s="11" t="s">
        <v>8219</v>
      </c>
      <c r="B538" s="11">
        <v>3300</v>
      </c>
      <c r="C538" s="11" t="s">
        <v>8247</v>
      </c>
      <c r="D538" s="19">
        <f>B538*1.37298792</f>
        <v>4530.8601359999993</v>
      </c>
    </row>
    <row r="539" spans="1:4" x14ac:dyDescent="0.3">
      <c r="A539" s="11" t="s">
        <v>8219</v>
      </c>
      <c r="B539" s="11">
        <v>2000</v>
      </c>
      <c r="C539" s="11" t="s">
        <v>8246</v>
      </c>
      <c r="D539" s="19">
        <f>B539</f>
        <v>2000</v>
      </c>
    </row>
    <row r="540" spans="1:4" x14ac:dyDescent="0.3">
      <c r="A540" s="11" t="s">
        <v>8219</v>
      </c>
      <c r="B540" s="11">
        <v>5000</v>
      </c>
      <c r="C540" s="11" t="s">
        <v>8246</v>
      </c>
      <c r="D540" s="19">
        <f>B540</f>
        <v>5000</v>
      </c>
    </row>
    <row r="541" spans="1:4" x14ac:dyDescent="0.3">
      <c r="A541" s="11" t="s">
        <v>8219</v>
      </c>
      <c r="B541" s="11">
        <v>500</v>
      </c>
      <c r="C541" s="11" t="s">
        <v>8247</v>
      </c>
      <c r="D541" s="19">
        <f>B541*1.37298792</f>
        <v>686.49396000000002</v>
      </c>
    </row>
    <row r="542" spans="1:4" x14ac:dyDescent="0.3">
      <c r="A542" s="11" t="s">
        <v>8221</v>
      </c>
      <c r="B542" s="11">
        <v>15000</v>
      </c>
      <c r="C542" s="11" t="s">
        <v>8246</v>
      </c>
      <c r="D542" s="19">
        <f>B542</f>
        <v>15000</v>
      </c>
    </row>
    <row r="543" spans="1:4" x14ac:dyDescent="0.3">
      <c r="A543" s="11" t="s">
        <v>8221</v>
      </c>
      <c r="B543" s="11">
        <v>4500</v>
      </c>
      <c r="C543" s="11" t="s">
        <v>8246</v>
      </c>
      <c r="D543" s="19">
        <f>B543</f>
        <v>4500</v>
      </c>
    </row>
    <row r="544" spans="1:4" x14ac:dyDescent="0.3">
      <c r="A544" s="11" t="s">
        <v>8221</v>
      </c>
      <c r="B544" s="11">
        <v>250000</v>
      </c>
      <c r="C544" s="11" t="s">
        <v>8246</v>
      </c>
      <c r="D544" s="19">
        <f>B544</f>
        <v>250000</v>
      </c>
    </row>
    <row r="545" spans="1:4" x14ac:dyDescent="0.3">
      <c r="A545" s="11" t="s">
        <v>8221</v>
      </c>
      <c r="B545" s="11">
        <v>22000</v>
      </c>
      <c r="C545" s="11" t="s">
        <v>8248</v>
      </c>
      <c r="D545" s="19">
        <f>B545*0.76304884</f>
        <v>16787.074479999999</v>
      </c>
    </row>
    <row r="546" spans="1:4" x14ac:dyDescent="0.3">
      <c r="A546" s="11" t="s">
        <v>8221</v>
      </c>
      <c r="B546" s="11">
        <v>500</v>
      </c>
      <c r="C546" s="11" t="s">
        <v>8246</v>
      </c>
      <c r="D546" s="19">
        <f>B546</f>
        <v>500</v>
      </c>
    </row>
    <row r="547" spans="1:4" x14ac:dyDescent="0.3">
      <c r="A547" s="11" t="s">
        <v>8221</v>
      </c>
      <c r="B547" s="11">
        <v>50000</v>
      </c>
      <c r="C547" s="11" t="s">
        <v>8249</v>
      </c>
      <c r="D547" s="19">
        <f>B547*1.18870458</f>
        <v>59435.228999999999</v>
      </c>
    </row>
    <row r="548" spans="1:4" x14ac:dyDescent="0.3">
      <c r="A548" s="11" t="s">
        <v>8221</v>
      </c>
      <c r="B548" s="11">
        <v>60000</v>
      </c>
      <c r="C548" s="11" t="s">
        <v>8246</v>
      </c>
      <c r="D548" s="19">
        <f>B548</f>
        <v>60000</v>
      </c>
    </row>
    <row r="549" spans="1:4" x14ac:dyDescent="0.3">
      <c r="A549" s="11" t="s">
        <v>8221</v>
      </c>
      <c r="B549" s="11">
        <v>7500</v>
      </c>
      <c r="C549" s="11" t="s">
        <v>8247</v>
      </c>
      <c r="D549" s="19">
        <f>B549*1.37298792</f>
        <v>10297.409399999999</v>
      </c>
    </row>
    <row r="550" spans="1:4" x14ac:dyDescent="0.3">
      <c r="A550" s="11" t="s">
        <v>8221</v>
      </c>
      <c r="B550" s="11">
        <v>10000</v>
      </c>
      <c r="C550" s="11" t="s">
        <v>8247</v>
      </c>
      <c r="D550" s="19">
        <f>B550*1.37298792</f>
        <v>13729.879199999999</v>
      </c>
    </row>
    <row r="551" spans="1:4" x14ac:dyDescent="0.3">
      <c r="A551" s="11" t="s">
        <v>8221</v>
      </c>
      <c r="B551" s="11">
        <v>2500</v>
      </c>
      <c r="C551" s="11" t="s">
        <v>8247</v>
      </c>
      <c r="D551" s="19">
        <f>B551*1.37298792</f>
        <v>3432.4697999999999</v>
      </c>
    </row>
    <row r="552" spans="1:4" x14ac:dyDescent="0.3">
      <c r="A552" s="11" t="s">
        <v>8221</v>
      </c>
      <c r="B552" s="11">
        <v>5000</v>
      </c>
      <c r="C552" s="11" t="s">
        <v>8251</v>
      </c>
      <c r="D552" s="19">
        <f>B552*0.79435529</f>
        <v>3971.7764500000003</v>
      </c>
    </row>
    <row r="553" spans="1:4" x14ac:dyDescent="0.3">
      <c r="A553" s="11" t="s">
        <v>8221</v>
      </c>
      <c r="B553" s="11">
        <v>75000</v>
      </c>
      <c r="C553" s="11" t="s">
        <v>8246</v>
      </c>
      <c r="D553" s="19">
        <f>B553</f>
        <v>75000</v>
      </c>
    </row>
    <row r="554" spans="1:4" x14ac:dyDescent="0.3">
      <c r="A554" s="11" t="s">
        <v>8221</v>
      </c>
      <c r="B554" s="11">
        <v>45000</v>
      </c>
      <c r="C554" s="11" t="s">
        <v>8251</v>
      </c>
      <c r="D554" s="19">
        <f>B554*0.79435529</f>
        <v>35745.98805</v>
      </c>
    </row>
    <row r="555" spans="1:4" x14ac:dyDescent="0.3">
      <c r="A555" s="11" t="s">
        <v>8221</v>
      </c>
      <c r="B555" s="11">
        <v>25000</v>
      </c>
      <c r="C555" s="11" t="s">
        <v>8246</v>
      </c>
      <c r="D555" s="19">
        <f>B555</f>
        <v>25000</v>
      </c>
    </row>
    <row r="556" spans="1:4" x14ac:dyDescent="0.3">
      <c r="A556" s="11" t="s">
        <v>8221</v>
      </c>
      <c r="B556" s="11">
        <v>3870</v>
      </c>
      <c r="C556" s="11" t="s">
        <v>8246</v>
      </c>
      <c r="D556" s="19">
        <f>B556</f>
        <v>3870</v>
      </c>
    </row>
    <row r="557" spans="1:4" x14ac:dyDescent="0.3">
      <c r="A557" s="11" t="s">
        <v>8221</v>
      </c>
      <c r="B557" s="11">
        <v>7500</v>
      </c>
      <c r="C557" s="11" t="s">
        <v>8247</v>
      </c>
      <c r="D557" s="19">
        <f>B557*1.37298792</f>
        <v>10297.409399999999</v>
      </c>
    </row>
    <row r="558" spans="1:4" x14ac:dyDescent="0.3">
      <c r="A558" s="11" t="s">
        <v>8221</v>
      </c>
      <c r="B558" s="11">
        <v>8000</v>
      </c>
      <c r="C558" s="11" t="s">
        <v>8246</v>
      </c>
      <c r="D558" s="19">
        <f>B558</f>
        <v>8000</v>
      </c>
    </row>
    <row r="559" spans="1:4" x14ac:dyDescent="0.3">
      <c r="A559" s="11" t="s">
        <v>8221</v>
      </c>
      <c r="B559" s="11">
        <v>150000</v>
      </c>
      <c r="C559" s="11" t="s">
        <v>8249</v>
      </c>
      <c r="D559" s="19">
        <f>B559*1.18870458</f>
        <v>178305.68700000001</v>
      </c>
    </row>
    <row r="560" spans="1:4" x14ac:dyDescent="0.3">
      <c r="A560" s="11" t="s">
        <v>8221</v>
      </c>
      <c r="B560" s="11">
        <v>750</v>
      </c>
      <c r="C560" s="11" t="s">
        <v>8246</v>
      </c>
      <c r="D560" s="19">
        <f>B560</f>
        <v>750</v>
      </c>
    </row>
    <row r="561" spans="1:4" x14ac:dyDescent="0.3">
      <c r="A561" s="11" t="s">
        <v>8221</v>
      </c>
      <c r="B561" s="11">
        <v>240000</v>
      </c>
      <c r="C561" s="11" t="s">
        <v>8246</v>
      </c>
      <c r="D561" s="19">
        <f>B561</f>
        <v>240000</v>
      </c>
    </row>
    <row r="562" spans="1:4" x14ac:dyDescent="0.3">
      <c r="A562" s="11" t="s">
        <v>8221</v>
      </c>
      <c r="B562" s="11">
        <v>100000</v>
      </c>
      <c r="C562" s="11" t="s">
        <v>8251</v>
      </c>
      <c r="D562" s="19">
        <f>B562*0.79435529</f>
        <v>79435.52900000001</v>
      </c>
    </row>
    <row r="563" spans="1:4" x14ac:dyDescent="0.3">
      <c r="A563" s="11" t="s">
        <v>8221</v>
      </c>
      <c r="B563" s="11">
        <v>15000</v>
      </c>
      <c r="C563" s="11" t="s">
        <v>8246</v>
      </c>
      <c r="D563" s="19">
        <f>B563</f>
        <v>15000</v>
      </c>
    </row>
    <row r="564" spans="1:4" x14ac:dyDescent="0.3">
      <c r="A564" s="11" t="s">
        <v>8221</v>
      </c>
      <c r="B564" s="11">
        <v>50000</v>
      </c>
      <c r="C564" s="11" t="s">
        <v>8249</v>
      </c>
      <c r="D564" s="19">
        <f>B564*1.18870458</f>
        <v>59435.228999999999</v>
      </c>
    </row>
    <row r="565" spans="1:4" x14ac:dyDescent="0.3">
      <c r="A565" s="11" t="s">
        <v>8221</v>
      </c>
      <c r="B565" s="11">
        <v>75000</v>
      </c>
      <c r="C565" s="11" t="s">
        <v>8248</v>
      </c>
      <c r="D565" s="19">
        <f>B565*0.76304884</f>
        <v>57228.662999999993</v>
      </c>
    </row>
    <row r="566" spans="1:4" x14ac:dyDescent="0.3">
      <c r="A566" s="11" t="s">
        <v>8221</v>
      </c>
      <c r="B566" s="11">
        <v>18000</v>
      </c>
      <c r="C566" s="11" t="s">
        <v>8249</v>
      </c>
      <c r="D566" s="19">
        <f>B566*1.18870458</f>
        <v>21396.68244</v>
      </c>
    </row>
    <row r="567" spans="1:4" x14ac:dyDescent="0.3">
      <c r="A567" s="11" t="s">
        <v>8221</v>
      </c>
      <c r="B567" s="11">
        <v>25000</v>
      </c>
      <c r="C567" s="11" t="s">
        <v>8247</v>
      </c>
      <c r="D567" s="19">
        <f>B567*1.37298792</f>
        <v>34324.697999999997</v>
      </c>
    </row>
    <row r="568" spans="1:4" x14ac:dyDescent="0.3">
      <c r="A568" s="11" t="s">
        <v>8221</v>
      </c>
      <c r="B568" s="11">
        <v>5000</v>
      </c>
      <c r="C568" s="11" t="s">
        <v>8246</v>
      </c>
      <c r="D568" s="19">
        <f>B568</f>
        <v>5000</v>
      </c>
    </row>
    <row r="569" spans="1:4" x14ac:dyDescent="0.3">
      <c r="A569" s="11" t="s">
        <v>8221</v>
      </c>
      <c r="B569" s="11">
        <v>10000</v>
      </c>
      <c r="C569" s="11" t="s">
        <v>8246</v>
      </c>
      <c r="D569" s="19">
        <f>B569</f>
        <v>10000</v>
      </c>
    </row>
    <row r="570" spans="1:4" x14ac:dyDescent="0.3">
      <c r="A570" s="11" t="s">
        <v>8221</v>
      </c>
      <c r="B570" s="11">
        <v>24500</v>
      </c>
      <c r="C570" s="11" t="s">
        <v>8250</v>
      </c>
      <c r="D570" s="19">
        <f>B570*0.70341869</f>
        <v>17233.757904999999</v>
      </c>
    </row>
    <row r="571" spans="1:4" x14ac:dyDescent="0.3">
      <c r="A571" s="11" t="s">
        <v>8221</v>
      </c>
      <c r="B571" s="11">
        <v>2500</v>
      </c>
      <c r="C571" s="11" t="s">
        <v>8251</v>
      </c>
      <c r="D571" s="19">
        <f>B571*0.79435529</f>
        <v>1985.8882250000001</v>
      </c>
    </row>
    <row r="572" spans="1:4" x14ac:dyDescent="0.3">
      <c r="A572" s="11" t="s">
        <v>8221</v>
      </c>
      <c r="B572" s="11">
        <v>85000</v>
      </c>
      <c r="C572" s="11" t="s">
        <v>8246</v>
      </c>
      <c r="D572" s="19">
        <f>B572</f>
        <v>85000</v>
      </c>
    </row>
    <row r="573" spans="1:4" x14ac:dyDescent="0.3">
      <c r="A573" s="11" t="s">
        <v>8221</v>
      </c>
      <c r="B573" s="11">
        <v>25000</v>
      </c>
      <c r="C573" s="11" t="s">
        <v>8246</v>
      </c>
      <c r="D573" s="19">
        <f>B573</f>
        <v>25000</v>
      </c>
    </row>
    <row r="574" spans="1:4" x14ac:dyDescent="0.3">
      <c r="A574" s="11" t="s">
        <v>8221</v>
      </c>
      <c r="B574" s="11">
        <v>2500</v>
      </c>
      <c r="C574" s="11" t="s">
        <v>8246</v>
      </c>
      <c r="D574" s="19">
        <f>B574</f>
        <v>2500</v>
      </c>
    </row>
    <row r="575" spans="1:4" x14ac:dyDescent="0.3">
      <c r="A575" s="11" t="s">
        <v>8221</v>
      </c>
      <c r="B575" s="11">
        <v>88888</v>
      </c>
      <c r="C575" s="11" t="s">
        <v>8246</v>
      </c>
      <c r="D575" s="19">
        <f>B575</f>
        <v>88888</v>
      </c>
    </row>
    <row r="576" spans="1:4" x14ac:dyDescent="0.3">
      <c r="A576" s="11" t="s">
        <v>8221</v>
      </c>
      <c r="B576" s="11">
        <v>11180</v>
      </c>
      <c r="C576" s="11" t="s">
        <v>8247</v>
      </c>
      <c r="D576" s="19">
        <f>B576*1.37298792</f>
        <v>15350.0049456</v>
      </c>
    </row>
    <row r="577" spans="1:4" x14ac:dyDescent="0.3">
      <c r="A577" s="11" t="s">
        <v>8221</v>
      </c>
      <c r="B577" s="11">
        <v>60000</v>
      </c>
      <c r="C577" s="11" t="s">
        <v>8249</v>
      </c>
      <c r="D577" s="19">
        <f>B577*1.18870458</f>
        <v>71322.274799999999</v>
      </c>
    </row>
    <row r="578" spans="1:4" x14ac:dyDescent="0.3">
      <c r="A578" s="11" t="s">
        <v>8221</v>
      </c>
      <c r="B578" s="11">
        <v>80000</v>
      </c>
      <c r="C578" s="11" t="s">
        <v>8246</v>
      </c>
      <c r="D578" s="19">
        <f>B578</f>
        <v>80000</v>
      </c>
    </row>
    <row r="579" spans="1:4" x14ac:dyDescent="0.3">
      <c r="A579" s="11" t="s">
        <v>8221</v>
      </c>
      <c r="B579" s="11">
        <v>5000</v>
      </c>
      <c r="C579" s="11" t="s">
        <v>8246</v>
      </c>
      <c r="D579" s="19">
        <f>B579</f>
        <v>5000</v>
      </c>
    </row>
    <row r="580" spans="1:4" x14ac:dyDescent="0.3">
      <c r="A580" s="11" t="s">
        <v>8221</v>
      </c>
      <c r="B580" s="11">
        <v>125000</v>
      </c>
      <c r="C580" s="11" t="s">
        <v>8247</v>
      </c>
      <c r="D580" s="19">
        <f>B580*1.37298792</f>
        <v>171623.49</v>
      </c>
    </row>
    <row r="581" spans="1:4" x14ac:dyDescent="0.3">
      <c r="A581" s="11" t="s">
        <v>8221</v>
      </c>
      <c r="B581" s="11">
        <v>12000</v>
      </c>
      <c r="C581" s="11" t="s">
        <v>8246</v>
      </c>
      <c r="D581" s="19">
        <f t="shared" ref="D581:D586" si="24">B581</f>
        <v>12000</v>
      </c>
    </row>
    <row r="582" spans="1:4" x14ac:dyDescent="0.3">
      <c r="A582" s="11" t="s">
        <v>8221</v>
      </c>
      <c r="B582" s="11">
        <v>3000</v>
      </c>
      <c r="C582" s="11" t="s">
        <v>8246</v>
      </c>
      <c r="D582" s="19">
        <f t="shared" si="24"/>
        <v>3000</v>
      </c>
    </row>
    <row r="583" spans="1:4" x14ac:dyDescent="0.3">
      <c r="A583" s="11" t="s">
        <v>8221</v>
      </c>
      <c r="B583" s="11">
        <v>400</v>
      </c>
      <c r="C583" s="11" t="s">
        <v>8246</v>
      </c>
      <c r="D583" s="19">
        <f t="shared" si="24"/>
        <v>400</v>
      </c>
    </row>
    <row r="584" spans="1:4" x14ac:dyDescent="0.3">
      <c r="A584" s="11" t="s">
        <v>8221</v>
      </c>
      <c r="B584" s="11">
        <v>100000</v>
      </c>
      <c r="C584" s="11" t="s">
        <v>8246</v>
      </c>
      <c r="D584" s="19">
        <f t="shared" si="24"/>
        <v>100000</v>
      </c>
    </row>
    <row r="585" spans="1:4" x14ac:dyDescent="0.3">
      <c r="A585" s="11" t="s">
        <v>8221</v>
      </c>
      <c r="B585" s="11">
        <v>9000</v>
      </c>
      <c r="C585" s="11" t="s">
        <v>8246</v>
      </c>
      <c r="D585" s="19">
        <f t="shared" si="24"/>
        <v>9000</v>
      </c>
    </row>
    <row r="586" spans="1:4" x14ac:dyDescent="0.3">
      <c r="A586" s="11" t="s">
        <v>8221</v>
      </c>
      <c r="B586" s="11">
        <v>1000</v>
      </c>
      <c r="C586" s="11" t="s">
        <v>8246</v>
      </c>
      <c r="D586" s="19">
        <f t="shared" si="24"/>
        <v>1000</v>
      </c>
    </row>
    <row r="587" spans="1:4" x14ac:dyDescent="0.3">
      <c r="A587" s="11" t="s">
        <v>8221</v>
      </c>
      <c r="B587" s="11">
        <v>9000</v>
      </c>
      <c r="C587" s="11" t="s">
        <v>8247</v>
      </c>
      <c r="D587" s="19">
        <f>B587*1.37298792</f>
        <v>12356.89128</v>
      </c>
    </row>
    <row r="588" spans="1:4" x14ac:dyDescent="0.3">
      <c r="A588" s="11" t="s">
        <v>8221</v>
      </c>
      <c r="B588" s="11">
        <v>10000</v>
      </c>
      <c r="C588" s="11" t="s">
        <v>8246</v>
      </c>
      <c r="D588" s="19">
        <f>B588</f>
        <v>10000</v>
      </c>
    </row>
    <row r="589" spans="1:4" x14ac:dyDescent="0.3">
      <c r="A589" s="11" t="s">
        <v>8221</v>
      </c>
      <c r="B589" s="11">
        <v>30000</v>
      </c>
      <c r="C589" s="11" t="s">
        <v>8251</v>
      </c>
      <c r="D589" s="19">
        <f>B589*0.79435529</f>
        <v>23830.6587</v>
      </c>
    </row>
    <row r="590" spans="1:4" x14ac:dyDescent="0.3">
      <c r="A590" s="11" t="s">
        <v>8221</v>
      </c>
      <c r="B590" s="11">
        <v>9000</v>
      </c>
      <c r="C590" s="11" t="s">
        <v>8249</v>
      </c>
      <c r="D590" s="19">
        <f>B590*1.18870458</f>
        <v>10698.34122</v>
      </c>
    </row>
    <row r="591" spans="1:4" x14ac:dyDescent="0.3">
      <c r="A591" s="11" t="s">
        <v>8221</v>
      </c>
      <c r="B591" s="11">
        <v>7500</v>
      </c>
      <c r="C591" s="11" t="s">
        <v>8246</v>
      </c>
      <c r="D591" s="19">
        <f>B591</f>
        <v>7500</v>
      </c>
    </row>
    <row r="592" spans="1:4" x14ac:dyDescent="0.3">
      <c r="A592" s="11" t="s">
        <v>8221</v>
      </c>
      <c r="B592" s="11">
        <v>5000</v>
      </c>
      <c r="C592" s="11" t="s">
        <v>8247</v>
      </c>
      <c r="D592" s="19">
        <f>B592*1.37298792</f>
        <v>6864.9395999999997</v>
      </c>
    </row>
    <row r="593" spans="1:4" x14ac:dyDescent="0.3">
      <c r="A593" s="11" t="s">
        <v>8221</v>
      </c>
      <c r="B593" s="11">
        <v>100000</v>
      </c>
      <c r="C593" s="11" t="s">
        <v>8246</v>
      </c>
      <c r="D593" s="19">
        <f>B593</f>
        <v>100000</v>
      </c>
    </row>
    <row r="594" spans="1:4" x14ac:dyDescent="0.3">
      <c r="A594" s="11" t="s">
        <v>8221</v>
      </c>
      <c r="B594" s="11">
        <v>7500</v>
      </c>
      <c r="C594" s="11" t="s">
        <v>8246</v>
      </c>
      <c r="D594" s="19">
        <f>B594</f>
        <v>7500</v>
      </c>
    </row>
    <row r="595" spans="1:4" x14ac:dyDescent="0.3">
      <c r="A595" s="11" t="s">
        <v>8221</v>
      </c>
      <c r="B595" s="11">
        <v>500</v>
      </c>
      <c r="C595" s="11" t="s">
        <v>8247</v>
      </c>
      <c r="D595" s="19">
        <f>B595*1.37298792</f>
        <v>686.49396000000002</v>
      </c>
    </row>
    <row r="596" spans="1:4" x14ac:dyDescent="0.3">
      <c r="A596" s="11" t="s">
        <v>8221</v>
      </c>
      <c r="B596" s="11">
        <v>25000</v>
      </c>
      <c r="C596" s="11" t="s">
        <v>8246</v>
      </c>
      <c r="D596" s="19">
        <f t="shared" ref="D596:D602" si="25">B596</f>
        <v>25000</v>
      </c>
    </row>
    <row r="597" spans="1:4" x14ac:dyDescent="0.3">
      <c r="A597" s="11" t="s">
        <v>8221</v>
      </c>
      <c r="B597" s="11">
        <v>100000</v>
      </c>
      <c r="C597" s="11" t="s">
        <v>8246</v>
      </c>
      <c r="D597" s="19">
        <f t="shared" si="25"/>
        <v>100000</v>
      </c>
    </row>
    <row r="598" spans="1:4" x14ac:dyDescent="0.3">
      <c r="A598" s="11" t="s">
        <v>8221</v>
      </c>
      <c r="B598" s="11">
        <v>20000</v>
      </c>
      <c r="C598" s="11" t="s">
        <v>8246</v>
      </c>
      <c r="D598" s="19">
        <f t="shared" si="25"/>
        <v>20000</v>
      </c>
    </row>
    <row r="599" spans="1:4" x14ac:dyDescent="0.3">
      <c r="A599" s="11" t="s">
        <v>8221</v>
      </c>
      <c r="B599" s="11">
        <v>7500</v>
      </c>
      <c r="C599" s="11" t="s">
        <v>8246</v>
      </c>
      <c r="D599" s="19">
        <f t="shared" si="25"/>
        <v>7500</v>
      </c>
    </row>
    <row r="600" spans="1:4" x14ac:dyDescent="0.3">
      <c r="A600" s="11" t="s">
        <v>8221</v>
      </c>
      <c r="B600" s="11">
        <v>2500</v>
      </c>
      <c r="C600" s="11" t="s">
        <v>8246</v>
      </c>
      <c r="D600" s="19">
        <f t="shared" si="25"/>
        <v>2500</v>
      </c>
    </row>
    <row r="601" spans="1:4" x14ac:dyDescent="0.3">
      <c r="A601" s="11" t="s">
        <v>8221</v>
      </c>
      <c r="B601" s="11">
        <v>50000</v>
      </c>
      <c r="C601" s="11" t="s">
        <v>8246</v>
      </c>
      <c r="D601" s="19">
        <f t="shared" si="25"/>
        <v>50000</v>
      </c>
    </row>
    <row r="602" spans="1:4" x14ac:dyDescent="0.3">
      <c r="A602" s="11" t="s">
        <v>8220</v>
      </c>
      <c r="B602" s="11">
        <v>5000</v>
      </c>
      <c r="C602" s="11" t="s">
        <v>8246</v>
      </c>
      <c r="D602" s="19">
        <f t="shared" si="25"/>
        <v>5000</v>
      </c>
    </row>
    <row r="603" spans="1:4" x14ac:dyDescent="0.3">
      <c r="A603" s="11" t="s">
        <v>8220</v>
      </c>
      <c r="B603" s="11">
        <v>10000</v>
      </c>
      <c r="C603" s="11" t="s">
        <v>8251</v>
      </c>
      <c r="D603" s="19">
        <f>B603*0.79435529</f>
        <v>7943.5529000000006</v>
      </c>
    </row>
    <row r="604" spans="1:4" x14ac:dyDescent="0.3">
      <c r="A604" s="11" t="s">
        <v>8220</v>
      </c>
      <c r="B604" s="11">
        <v>70000</v>
      </c>
      <c r="C604" s="11" t="s">
        <v>8246</v>
      </c>
      <c r="D604" s="19">
        <f>B604</f>
        <v>70000</v>
      </c>
    </row>
    <row r="605" spans="1:4" x14ac:dyDescent="0.3">
      <c r="A605" s="11" t="s">
        <v>8220</v>
      </c>
      <c r="B605" s="11">
        <v>15000</v>
      </c>
      <c r="C605" s="11" t="s">
        <v>8246</v>
      </c>
      <c r="D605" s="19">
        <f>B605</f>
        <v>15000</v>
      </c>
    </row>
    <row r="606" spans="1:4" x14ac:dyDescent="0.3">
      <c r="A606" s="11" t="s">
        <v>8220</v>
      </c>
      <c r="B606" s="11">
        <v>1500</v>
      </c>
      <c r="C606" s="11" t="s">
        <v>8246</v>
      </c>
      <c r="D606" s="19">
        <f>B606</f>
        <v>1500</v>
      </c>
    </row>
    <row r="607" spans="1:4" x14ac:dyDescent="0.3">
      <c r="A607" s="11" t="s">
        <v>8220</v>
      </c>
      <c r="B607" s="11">
        <v>5000</v>
      </c>
      <c r="C607" s="11" t="s">
        <v>8246</v>
      </c>
      <c r="D607" s="19">
        <f>B607</f>
        <v>5000</v>
      </c>
    </row>
    <row r="608" spans="1:4" x14ac:dyDescent="0.3">
      <c r="A608" s="11" t="s">
        <v>8220</v>
      </c>
      <c r="B608" s="11">
        <v>5000</v>
      </c>
      <c r="C608" s="11" t="s">
        <v>8249</v>
      </c>
      <c r="D608" s="19">
        <f>B608*1.18870458</f>
        <v>5943.5228999999999</v>
      </c>
    </row>
    <row r="609" spans="1:4" x14ac:dyDescent="0.3">
      <c r="A609" s="11" t="s">
        <v>8220</v>
      </c>
      <c r="B609" s="11">
        <v>250</v>
      </c>
      <c r="C609" s="11" t="s">
        <v>8246</v>
      </c>
      <c r="D609" s="19">
        <f>B609</f>
        <v>250</v>
      </c>
    </row>
    <row r="610" spans="1:4" x14ac:dyDescent="0.3">
      <c r="A610" s="11" t="s">
        <v>8220</v>
      </c>
      <c r="B610" s="11">
        <v>150000</v>
      </c>
      <c r="C610" s="11" t="s">
        <v>8246</v>
      </c>
      <c r="D610" s="19">
        <f>B610</f>
        <v>150000</v>
      </c>
    </row>
    <row r="611" spans="1:4" x14ac:dyDescent="0.3">
      <c r="A611" s="11" t="s">
        <v>8220</v>
      </c>
      <c r="B611" s="11">
        <v>780</v>
      </c>
      <c r="C611" s="11" t="s">
        <v>8247</v>
      </c>
      <c r="D611" s="19">
        <f>B611*1.37298792</f>
        <v>1070.9305775999999</v>
      </c>
    </row>
    <row r="612" spans="1:4" x14ac:dyDescent="0.3">
      <c r="A612" s="11" t="s">
        <v>8220</v>
      </c>
      <c r="B612" s="11">
        <v>13803</v>
      </c>
      <c r="C612" s="11" t="s">
        <v>8246</v>
      </c>
      <c r="D612" s="19">
        <f>B612</f>
        <v>13803</v>
      </c>
    </row>
    <row r="613" spans="1:4" x14ac:dyDescent="0.3">
      <c r="A613" s="11" t="s">
        <v>8220</v>
      </c>
      <c r="B613" s="11">
        <v>80000</v>
      </c>
      <c r="C613" s="11" t="s">
        <v>8249</v>
      </c>
      <c r="D613" s="19">
        <f>B613*1.18870458</f>
        <v>95096.366399999999</v>
      </c>
    </row>
    <row r="614" spans="1:4" x14ac:dyDescent="0.3">
      <c r="A614" s="11" t="s">
        <v>8220</v>
      </c>
      <c r="B614" s="11">
        <v>10000</v>
      </c>
      <c r="C614" s="11" t="s">
        <v>8249</v>
      </c>
      <c r="D614" s="19">
        <f>B614*1.18870458</f>
        <v>11887.0458</v>
      </c>
    </row>
    <row r="615" spans="1:4" x14ac:dyDescent="0.3">
      <c r="A615" s="11" t="s">
        <v>8220</v>
      </c>
      <c r="B615" s="11">
        <v>60000</v>
      </c>
      <c r="C615" s="11" t="s">
        <v>8246</v>
      </c>
      <c r="D615" s="19">
        <f>B615</f>
        <v>60000</v>
      </c>
    </row>
    <row r="616" spans="1:4" x14ac:dyDescent="0.3">
      <c r="A616" s="11" t="s">
        <v>8220</v>
      </c>
      <c r="B616" s="11">
        <v>10000</v>
      </c>
      <c r="C616" s="11" t="s">
        <v>8246</v>
      </c>
      <c r="D616" s="19">
        <f>B616</f>
        <v>10000</v>
      </c>
    </row>
    <row r="617" spans="1:4" x14ac:dyDescent="0.3">
      <c r="A617" s="11" t="s">
        <v>8220</v>
      </c>
      <c r="B617" s="11">
        <v>515</v>
      </c>
      <c r="C617" s="11" t="s">
        <v>8250</v>
      </c>
      <c r="D617" s="19">
        <f>B617*0.70341869</f>
        <v>362.26062535</v>
      </c>
    </row>
    <row r="618" spans="1:4" x14ac:dyDescent="0.3">
      <c r="A618" s="11" t="s">
        <v>8220</v>
      </c>
      <c r="B618" s="11">
        <v>5000</v>
      </c>
      <c r="C618" s="11" t="s">
        <v>8249</v>
      </c>
      <c r="D618" s="19">
        <f>B618*1.18870458</f>
        <v>5943.5228999999999</v>
      </c>
    </row>
    <row r="619" spans="1:4" x14ac:dyDescent="0.3">
      <c r="A619" s="11" t="s">
        <v>8220</v>
      </c>
      <c r="B619" s="11">
        <v>2000</v>
      </c>
      <c r="C619" s="11" t="s">
        <v>8247</v>
      </c>
      <c r="D619" s="19">
        <f>B619*1.37298792</f>
        <v>2745.9758400000001</v>
      </c>
    </row>
    <row r="620" spans="1:4" x14ac:dyDescent="0.3">
      <c r="A620" s="11" t="s">
        <v>8220</v>
      </c>
      <c r="B620" s="11">
        <v>400</v>
      </c>
      <c r="C620" s="11" t="s">
        <v>8246</v>
      </c>
      <c r="D620" s="19">
        <f>B620</f>
        <v>400</v>
      </c>
    </row>
    <row r="621" spans="1:4" x14ac:dyDescent="0.3">
      <c r="A621" s="11" t="s">
        <v>8220</v>
      </c>
      <c r="B621" s="11">
        <v>2500000</v>
      </c>
      <c r="C621" s="11" t="s">
        <v>8246</v>
      </c>
      <c r="D621" s="19">
        <f>B621</f>
        <v>2500000</v>
      </c>
    </row>
    <row r="622" spans="1:4" x14ac:dyDescent="0.3">
      <c r="A622" s="11" t="s">
        <v>8220</v>
      </c>
      <c r="B622" s="11">
        <v>30000</v>
      </c>
      <c r="C622" s="11" t="s">
        <v>8251</v>
      </c>
      <c r="D622" s="19">
        <f>B622*0.79435529</f>
        <v>23830.6587</v>
      </c>
    </row>
    <row r="623" spans="1:4" x14ac:dyDescent="0.3">
      <c r="A623" s="11" t="s">
        <v>8220</v>
      </c>
      <c r="B623" s="11">
        <v>25000</v>
      </c>
      <c r="C623" s="11" t="s">
        <v>8246</v>
      </c>
      <c r="D623" s="19">
        <f>B623</f>
        <v>25000</v>
      </c>
    </row>
    <row r="624" spans="1:4" x14ac:dyDescent="0.3">
      <c r="A624" s="11" t="s">
        <v>8220</v>
      </c>
      <c r="B624" s="11">
        <v>6000</v>
      </c>
      <c r="C624" s="11" t="s">
        <v>8246</v>
      </c>
      <c r="D624" s="19">
        <f>B624</f>
        <v>6000</v>
      </c>
    </row>
    <row r="625" spans="1:4" x14ac:dyDescent="0.3">
      <c r="A625" s="11" t="s">
        <v>8220</v>
      </c>
      <c r="B625" s="11">
        <v>75000</v>
      </c>
      <c r="C625" s="11" t="s">
        <v>8248</v>
      </c>
      <c r="D625" s="19">
        <f>B625*0.76304884</f>
        <v>57228.662999999993</v>
      </c>
    </row>
    <row r="626" spans="1:4" x14ac:dyDescent="0.3">
      <c r="A626" s="11" t="s">
        <v>8220</v>
      </c>
      <c r="B626" s="11">
        <v>5000</v>
      </c>
      <c r="C626" s="11" t="s">
        <v>8246</v>
      </c>
      <c r="D626" s="19">
        <f>B626</f>
        <v>5000</v>
      </c>
    </row>
    <row r="627" spans="1:4" x14ac:dyDescent="0.3">
      <c r="A627" s="11" t="s">
        <v>8220</v>
      </c>
      <c r="B627" s="11">
        <v>25000</v>
      </c>
      <c r="C627" s="11" t="s">
        <v>8251</v>
      </c>
      <c r="D627" s="19">
        <f>B627*0.79435529</f>
        <v>19858.882250000002</v>
      </c>
    </row>
    <row r="628" spans="1:4" x14ac:dyDescent="0.3">
      <c r="A628" s="11" t="s">
        <v>8220</v>
      </c>
      <c r="B628" s="11">
        <v>25000</v>
      </c>
      <c r="C628" s="11" t="s">
        <v>8246</v>
      </c>
      <c r="D628" s="19">
        <f>B628</f>
        <v>25000</v>
      </c>
    </row>
    <row r="629" spans="1:4" x14ac:dyDescent="0.3">
      <c r="A629" s="11" t="s">
        <v>8220</v>
      </c>
      <c r="B629" s="11">
        <v>450000</v>
      </c>
      <c r="C629" s="11" t="s">
        <v>8255</v>
      </c>
      <c r="D629" s="19">
        <f>B629*0.11661117</f>
        <v>52475.0265</v>
      </c>
    </row>
    <row r="630" spans="1:4" x14ac:dyDescent="0.3">
      <c r="A630" s="11" t="s">
        <v>8220</v>
      </c>
      <c r="B630" s="11">
        <v>5000</v>
      </c>
      <c r="C630" s="11" t="s">
        <v>8246</v>
      </c>
      <c r="D630" s="19">
        <f>B630</f>
        <v>5000</v>
      </c>
    </row>
    <row r="631" spans="1:4" x14ac:dyDescent="0.3">
      <c r="A631" s="11" t="s">
        <v>8220</v>
      </c>
      <c r="B631" s="11">
        <v>200000</v>
      </c>
      <c r="C631" s="11" t="s">
        <v>8248</v>
      </c>
      <c r="D631" s="19">
        <f>B631*0.76304884</f>
        <v>152609.76799999998</v>
      </c>
    </row>
    <row r="632" spans="1:4" x14ac:dyDescent="0.3">
      <c r="A632" s="11" t="s">
        <v>8220</v>
      </c>
      <c r="B632" s="11">
        <v>11999</v>
      </c>
      <c r="C632" s="11" t="s">
        <v>8246</v>
      </c>
      <c r="D632" s="19">
        <f>B632</f>
        <v>11999</v>
      </c>
    </row>
    <row r="633" spans="1:4" x14ac:dyDescent="0.3">
      <c r="A633" s="11" t="s">
        <v>8220</v>
      </c>
      <c r="B633" s="11">
        <v>50000</v>
      </c>
      <c r="C633" s="11" t="s">
        <v>8251</v>
      </c>
      <c r="D633" s="19">
        <f>B633*0.79435529</f>
        <v>39717.764500000005</v>
      </c>
    </row>
    <row r="634" spans="1:4" x14ac:dyDescent="0.3">
      <c r="A634" s="11" t="s">
        <v>8220</v>
      </c>
      <c r="B634" s="11">
        <v>20000</v>
      </c>
      <c r="C634" s="11" t="s">
        <v>8249</v>
      </c>
      <c r="D634" s="19">
        <f>B634*1.18870458</f>
        <v>23774.0916</v>
      </c>
    </row>
    <row r="635" spans="1:4" x14ac:dyDescent="0.3">
      <c r="A635" s="11" t="s">
        <v>8220</v>
      </c>
      <c r="B635" s="11">
        <v>10000</v>
      </c>
      <c r="C635" s="11" t="s">
        <v>8246</v>
      </c>
      <c r="D635" s="19">
        <f>B635</f>
        <v>10000</v>
      </c>
    </row>
    <row r="636" spans="1:4" x14ac:dyDescent="0.3">
      <c r="A636" s="11" t="s">
        <v>8220</v>
      </c>
      <c r="B636" s="11">
        <v>5000</v>
      </c>
      <c r="C636" s="11" t="s">
        <v>8246</v>
      </c>
      <c r="D636" s="19">
        <f>B636</f>
        <v>5000</v>
      </c>
    </row>
    <row r="637" spans="1:4" x14ac:dyDescent="0.3">
      <c r="A637" s="11" t="s">
        <v>8220</v>
      </c>
      <c r="B637" s="11">
        <v>25000</v>
      </c>
      <c r="C637" s="11" t="s">
        <v>8246</v>
      </c>
      <c r="D637" s="19">
        <f>B637</f>
        <v>25000</v>
      </c>
    </row>
    <row r="638" spans="1:4" x14ac:dyDescent="0.3">
      <c r="A638" s="11" t="s">
        <v>8220</v>
      </c>
      <c r="B638" s="11">
        <v>2000</v>
      </c>
      <c r="C638" s="11" t="s">
        <v>8247</v>
      </c>
      <c r="D638" s="19">
        <f>B638*1.37298792</f>
        <v>2745.9758400000001</v>
      </c>
    </row>
    <row r="639" spans="1:4" x14ac:dyDescent="0.3">
      <c r="A639" s="11" t="s">
        <v>8220</v>
      </c>
      <c r="B639" s="11">
        <v>100000</v>
      </c>
      <c r="C639" s="11" t="s">
        <v>8247</v>
      </c>
      <c r="D639" s="19">
        <f>B639*1.37298792</f>
        <v>137298.79199999999</v>
      </c>
    </row>
    <row r="640" spans="1:4" x14ac:dyDescent="0.3">
      <c r="A640" s="11" t="s">
        <v>8220</v>
      </c>
      <c r="B640" s="11">
        <v>200000</v>
      </c>
      <c r="C640" s="11" t="s">
        <v>8249</v>
      </c>
      <c r="D640" s="19">
        <f>B640*1.18870458</f>
        <v>237740.916</v>
      </c>
    </row>
    <row r="641" spans="1:4" x14ac:dyDescent="0.3">
      <c r="A641" s="11" t="s">
        <v>8220</v>
      </c>
      <c r="B641" s="11">
        <v>1000000</v>
      </c>
      <c r="C641" s="11" t="s">
        <v>8246</v>
      </c>
      <c r="D641" s="19">
        <f>B641</f>
        <v>1000000</v>
      </c>
    </row>
    <row r="642" spans="1:4" x14ac:dyDescent="0.3">
      <c r="A642" s="11" t="s">
        <v>8219</v>
      </c>
      <c r="B642" s="11">
        <v>70</v>
      </c>
      <c r="C642" s="11" t="s">
        <v>8249</v>
      </c>
      <c r="D642" s="19">
        <f>B642*1.18870458</f>
        <v>83.209320599999998</v>
      </c>
    </row>
    <row r="643" spans="1:4" x14ac:dyDescent="0.3">
      <c r="A643" s="11" t="s">
        <v>8219</v>
      </c>
      <c r="B643" s="11">
        <v>40000</v>
      </c>
      <c r="C643" s="11" t="s">
        <v>8246</v>
      </c>
      <c r="D643" s="19">
        <f>B643</f>
        <v>40000</v>
      </c>
    </row>
    <row r="644" spans="1:4" x14ac:dyDescent="0.3">
      <c r="A644" s="11" t="s">
        <v>8219</v>
      </c>
      <c r="B644" s="11">
        <v>20000</v>
      </c>
      <c r="C644" s="11" t="s">
        <v>8249</v>
      </c>
      <c r="D644" s="19">
        <f>B644*1.18870458</f>
        <v>23774.0916</v>
      </c>
    </row>
    <row r="645" spans="1:4" x14ac:dyDescent="0.3">
      <c r="A645" s="11" t="s">
        <v>8219</v>
      </c>
      <c r="B645" s="11">
        <v>25000</v>
      </c>
      <c r="C645" s="11" t="s">
        <v>8246</v>
      </c>
      <c r="D645" s="19">
        <f>B645</f>
        <v>25000</v>
      </c>
    </row>
    <row r="646" spans="1:4" x14ac:dyDescent="0.3">
      <c r="A646" s="11" t="s">
        <v>8219</v>
      </c>
      <c r="B646" s="11">
        <v>25000</v>
      </c>
      <c r="C646" s="11" t="s">
        <v>8246</v>
      </c>
      <c r="D646" s="19">
        <f>B646</f>
        <v>25000</v>
      </c>
    </row>
    <row r="647" spans="1:4" x14ac:dyDescent="0.3">
      <c r="A647" s="11" t="s">
        <v>8219</v>
      </c>
      <c r="B647" s="11">
        <v>2000</v>
      </c>
      <c r="C647" s="11" t="s">
        <v>8246</v>
      </c>
      <c r="D647" s="19">
        <f>B647</f>
        <v>2000</v>
      </c>
    </row>
    <row r="648" spans="1:4" x14ac:dyDescent="0.3">
      <c r="A648" s="11" t="s">
        <v>8219</v>
      </c>
      <c r="B648" s="11">
        <v>800</v>
      </c>
      <c r="C648" s="11" t="s">
        <v>8246</v>
      </c>
      <c r="D648" s="19">
        <f>B648</f>
        <v>800</v>
      </c>
    </row>
    <row r="649" spans="1:4" x14ac:dyDescent="0.3">
      <c r="A649" s="11" t="s">
        <v>8219</v>
      </c>
      <c r="B649" s="11">
        <v>2000</v>
      </c>
      <c r="C649" s="11" t="s">
        <v>8251</v>
      </c>
      <c r="D649" s="19">
        <f>B649*0.79435529</f>
        <v>1588.7105800000002</v>
      </c>
    </row>
    <row r="650" spans="1:4" x14ac:dyDescent="0.3">
      <c r="A650" s="11" t="s">
        <v>8219</v>
      </c>
      <c r="B650" s="11">
        <v>35000</v>
      </c>
      <c r="C650" s="11" t="s">
        <v>8246</v>
      </c>
      <c r="D650" s="19">
        <f t="shared" ref="D650:D664" si="26">B650</f>
        <v>35000</v>
      </c>
    </row>
    <row r="651" spans="1:4" x14ac:dyDescent="0.3">
      <c r="A651" s="11" t="s">
        <v>8219</v>
      </c>
      <c r="B651" s="11">
        <v>2500</v>
      </c>
      <c r="C651" s="11" t="s">
        <v>8246</v>
      </c>
      <c r="D651" s="19">
        <f t="shared" si="26"/>
        <v>2500</v>
      </c>
    </row>
    <row r="652" spans="1:4" x14ac:dyDescent="0.3">
      <c r="A652" s="11" t="s">
        <v>8219</v>
      </c>
      <c r="B652" s="11">
        <v>1500</v>
      </c>
      <c r="C652" s="11" t="s">
        <v>8246</v>
      </c>
      <c r="D652" s="19">
        <f t="shared" si="26"/>
        <v>1500</v>
      </c>
    </row>
    <row r="653" spans="1:4" x14ac:dyDescent="0.3">
      <c r="A653" s="11" t="s">
        <v>8219</v>
      </c>
      <c r="B653" s="11">
        <v>25000</v>
      </c>
      <c r="C653" s="11" t="s">
        <v>8246</v>
      </c>
      <c r="D653" s="19">
        <f t="shared" si="26"/>
        <v>25000</v>
      </c>
    </row>
    <row r="654" spans="1:4" x14ac:dyDescent="0.3">
      <c r="A654" s="11" t="s">
        <v>8219</v>
      </c>
      <c r="B654" s="11">
        <v>3000</v>
      </c>
      <c r="C654" s="11" t="s">
        <v>8246</v>
      </c>
      <c r="D654" s="19">
        <f t="shared" si="26"/>
        <v>3000</v>
      </c>
    </row>
    <row r="655" spans="1:4" x14ac:dyDescent="0.3">
      <c r="A655" s="11" t="s">
        <v>8219</v>
      </c>
      <c r="B655" s="11">
        <v>75000</v>
      </c>
      <c r="C655" s="11" t="s">
        <v>8246</v>
      </c>
      <c r="D655" s="19">
        <f t="shared" si="26"/>
        <v>75000</v>
      </c>
    </row>
    <row r="656" spans="1:4" x14ac:dyDescent="0.3">
      <c r="A656" s="11" t="s">
        <v>8219</v>
      </c>
      <c r="B656" s="11">
        <v>12000</v>
      </c>
      <c r="C656" s="11" t="s">
        <v>8246</v>
      </c>
      <c r="D656" s="19">
        <f t="shared" si="26"/>
        <v>12000</v>
      </c>
    </row>
    <row r="657" spans="1:4" x14ac:dyDescent="0.3">
      <c r="A657" s="11" t="s">
        <v>8219</v>
      </c>
      <c r="B657" s="11">
        <v>8000</v>
      </c>
      <c r="C657" s="11" t="s">
        <v>8246</v>
      </c>
      <c r="D657" s="19">
        <f t="shared" si="26"/>
        <v>8000</v>
      </c>
    </row>
    <row r="658" spans="1:4" x14ac:dyDescent="0.3">
      <c r="A658" s="11" t="s">
        <v>8219</v>
      </c>
      <c r="B658" s="11">
        <v>5000</v>
      </c>
      <c r="C658" s="11" t="s">
        <v>8246</v>
      </c>
      <c r="D658" s="19">
        <f t="shared" si="26"/>
        <v>5000</v>
      </c>
    </row>
    <row r="659" spans="1:4" x14ac:dyDescent="0.3">
      <c r="A659" s="11" t="s">
        <v>8219</v>
      </c>
      <c r="B659" s="11">
        <v>15000</v>
      </c>
      <c r="C659" s="11" t="s">
        <v>8246</v>
      </c>
      <c r="D659" s="19">
        <f t="shared" si="26"/>
        <v>15000</v>
      </c>
    </row>
    <row r="660" spans="1:4" x14ac:dyDescent="0.3">
      <c r="A660" s="11" t="s">
        <v>8219</v>
      </c>
      <c r="B660" s="11">
        <v>28888</v>
      </c>
      <c r="C660" s="11" t="s">
        <v>8246</v>
      </c>
      <c r="D660" s="19">
        <f t="shared" si="26"/>
        <v>28888</v>
      </c>
    </row>
    <row r="661" spans="1:4" x14ac:dyDescent="0.3">
      <c r="A661" s="11" t="s">
        <v>8219</v>
      </c>
      <c r="B661" s="11">
        <v>3000</v>
      </c>
      <c r="C661" s="11" t="s">
        <v>8246</v>
      </c>
      <c r="D661" s="19">
        <f t="shared" si="26"/>
        <v>3000</v>
      </c>
    </row>
    <row r="662" spans="1:4" x14ac:dyDescent="0.3">
      <c r="A662" s="11" t="s">
        <v>8221</v>
      </c>
      <c r="B662" s="11">
        <v>50000</v>
      </c>
      <c r="C662" s="11" t="s">
        <v>8246</v>
      </c>
      <c r="D662" s="19">
        <f t="shared" si="26"/>
        <v>50000</v>
      </c>
    </row>
    <row r="663" spans="1:4" x14ac:dyDescent="0.3">
      <c r="A663" s="11" t="s">
        <v>8221</v>
      </c>
      <c r="B663" s="11">
        <v>10000</v>
      </c>
      <c r="C663" s="11" t="s">
        <v>8246</v>
      </c>
      <c r="D663" s="19">
        <f t="shared" si="26"/>
        <v>10000</v>
      </c>
    </row>
    <row r="664" spans="1:4" x14ac:dyDescent="0.3">
      <c r="A664" s="11" t="s">
        <v>8221</v>
      </c>
      <c r="B664" s="11">
        <v>39000</v>
      </c>
      <c r="C664" s="11" t="s">
        <v>8246</v>
      </c>
      <c r="D664" s="19">
        <f t="shared" si="26"/>
        <v>39000</v>
      </c>
    </row>
    <row r="665" spans="1:4" x14ac:dyDescent="0.3">
      <c r="A665" s="11" t="s">
        <v>8221</v>
      </c>
      <c r="B665" s="11">
        <v>200000</v>
      </c>
      <c r="C665" s="11" t="s">
        <v>8253</v>
      </c>
      <c r="D665" s="19">
        <f>B665*0.159721</f>
        <v>31944.2</v>
      </c>
    </row>
    <row r="666" spans="1:4" x14ac:dyDescent="0.3">
      <c r="A666" s="11" t="s">
        <v>8221</v>
      </c>
      <c r="B666" s="11">
        <v>12000</v>
      </c>
      <c r="C666" s="11" t="s">
        <v>8246</v>
      </c>
      <c r="D666" s="19">
        <f>B666</f>
        <v>12000</v>
      </c>
    </row>
    <row r="667" spans="1:4" x14ac:dyDescent="0.3">
      <c r="A667" s="11" t="s">
        <v>8221</v>
      </c>
      <c r="B667" s="11">
        <v>10000</v>
      </c>
      <c r="C667" s="11" t="s">
        <v>8246</v>
      </c>
      <c r="D667" s="19">
        <f>B667</f>
        <v>10000</v>
      </c>
    </row>
    <row r="668" spans="1:4" x14ac:dyDescent="0.3">
      <c r="A668" s="11" t="s">
        <v>8221</v>
      </c>
      <c r="B668" s="11">
        <v>200000</v>
      </c>
      <c r="C668" s="11" t="s">
        <v>8246</v>
      </c>
      <c r="D668" s="19">
        <f>B668</f>
        <v>200000</v>
      </c>
    </row>
    <row r="669" spans="1:4" x14ac:dyDescent="0.3">
      <c r="A669" s="11" t="s">
        <v>8221</v>
      </c>
      <c r="B669" s="11">
        <v>50000</v>
      </c>
      <c r="C669" s="11" t="s">
        <v>8249</v>
      </c>
      <c r="D669" s="19">
        <f>B669*1.18870458</f>
        <v>59435.228999999999</v>
      </c>
    </row>
    <row r="670" spans="1:4" x14ac:dyDescent="0.3">
      <c r="A670" s="11" t="s">
        <v>8221</v>
      </c>
      <c r="B670" s="11">
        <v>15000</v>
      </c>
      <c r="C670" s="11" t="s">
        <v>8246</v>
      </c>
      <c r="D670" s="19">
        <f>B670</f>
        <v>15000</v>
      </c>
    </row>
    <row r="671" spans="1:4" x14ac:dyDescent="0.3">
      <c r="A671" s="11" t="s">
        <v>8221</v>
      </c>
      <c r="B671" s="11">
        <v>200000</v>
      </c>
      <c r="C671" s="11" t="s">
        <v>8255</v>
      </c>
      <c r="D671" s="19">
        <f>B671*0.11661117</f>
        <v>23322.234</v>
      </c>
    </row>
    <row r="672" spans="1:4" x14ac:dyDescent="0.3">
      <c r="A672" s="11" t="s">
        <v>8221</v>
      </c>
      <c r="B672" s="11">
        <v>90000</v>
      </c>
      <c r="C672" s="11" t="s">
        <v>8249</v>
      </c>
      <c r="D672" s="19">
        <f>B672*1.18870458</f>
        <v>106983.41220000001</v>
      </c>
    </row>
    <row r="673" spans="1:4" x14ac:dyDescent="0.3">
      <c r="A673" s="11" t="s">
        <v>8221</v>
      </c>
      <c r="B673" s="11">
        <v>30000</v>
      </c>
      <c r="C673" s="11" t="s">
        <v>8246</v>
      </c>
      <c r="D673" s="19">
        <f>B673</f>
        <v>30000</v>
      </c>
    </row>
    <row r="674" spans="1:4" x14ac:dyDescent="0.3">
      <c r="A674" s="11" t="s">
        <v>8221</v>
      </c>
      <c r="B674" s="11">
        <v>50000</v>
      </c>
      <c r="C674" s="11" t="s">
        <v>8246</v>
      </c>
      <c r="D674" s="19">
        <f>B674</f>
        <v>50000</v>
      </c>
    </row>
    <row r="675" spans="1:4" x14ac:dyDescent="0.3">
      <c r="A675" s="11" t="s">
        <v>8221</v>
      </c>
      <c r="B675" s="11">
        <v>100000</v>
      </c>
      <c r="C675" s="11" t="s">
        <v>8246</v>
      </c>
      <c r="D675" s="19">
        <f>B675</f>
        <v>100000</v>
      </c>
    </row>
    <row r="676" spans="1:4" x14ac:dyDescent="0.3">
      <c r="A676" s="11" t="s">
        <v>8221</v>
      </c>
      <c r="B676" s="11">
        <v>50000</v>
      </c>
      <c r="C676" s="11" t="s">
        <v>8246</v>
      </c>
      <c r="D676" s="19">
        <f>B676</f>
        <v>50000</v>
      </c>
    </row>
    <row r="677" spans="1:4" x14ac:dyDescent="0.3">
      <c r="A677" s="11" t="s">
        <v>8221</v>
      </c>
      <c r="B677" s="11">
        <v>6000</v>
      </c>
      <c r="C677" s="11" t="s">
        <v>8246</v>
      </c>
      <c r="D677" s="19">
        <f>B677</f>
        <v>6000</v>
      </c>
    </row>
    <row r="678" spans="1:4" x14ac:dyDescent="0.3">
      <c r="A678" s="11" t="s">
        <v>8221</v>
      </c>
      <c r="B678" s="11">
        <v>100000</v>
      </c>
      <c r="C678" s="11" t="s">
        <v>8251</v>
      </c>
      <c r="D678" s="19">
        <f>B678*0.79435529</f>
        <v>79435.52900000001</v>
      </c>
    </row>
    <row r="679" spans="1:4" x14ac:dyDescent="0.3">
      <c r="A679" s="11" t="s">
        <v>8221</v>
      </c>
      <c r="B679" s="11">
        <v>50000</v>
      </c>
      <c r="C679" s="11" t="s">
        <v>8249</v>
      </c>
      <c r="D679" s="19">
        <f>B679*1.18870458</f>
        <v>59435.228999999999</v>
      </c>
    </row>
    <row r="680" spans="1:4" x14ac:dyDescent="0.3">
      <c r="A680" s="11" t="s">
        <v>8221</v>
      </c>
      <c r="B680" s="11">
        <v>29000</v>
      </c>
      <c r="C680" s="11" t="s">
        <v>8246</v>
      </c>
      <c r="D680" s="19">
        <f t="shared" ref="D680:D687" si="27">B680</f>
        <v>29000</v>
      </c>
    </row>
    <row r="681" spans="1:4" x14ac:dyDescent="0.3">
      <c r="A681" s="11" t="s">
        <v>8221</v>
      </c>
      <c r="B681" s="11">
        <v>57000</v>
      </c>
      <c r="C681" s="11" t="s">
        <v>8246</v>
      </c>
      <c r="D681" s="19">
        <f t="shared" si="27"/>
        <v>57000</v>
      </c>
    </row>
    <row r="682" spans="1:4" x14ac:dyDescent="0.3">
      <c r="A682" s="11" t="s">
        <v>8221</v>
      </c>
      <c r="B682" s="11">
        <v>75000</v>
      </c>
      <c r="C682" s="11" t="s">
        <v>8246</v>
      </c>
      <c r="D682" s="19">
        <f t="shared" si="27"/>
        <v>75000</v>
      </c>
    </row>
    <row r="683" spans="1:4" x14ac:dyDescent="0.3">
      <c r="A683" s="11" t="s">
        <v>8221</v>
      </c>
      <c r="B683" s="11">
        <v>2500</v>
      </c>
      <c r="C683" s="11" t="s">
        <v>8246</v>
      </c>
      <c r="D683" s="19">
        <f t="shared" si="27"/>
        <v>2500</v>
      </c>
    </row>
    <row r="684" spans="1:4" x14ac:dyDescent="0.3">
      <c r="A684" s="11" t="s">
        <v>8221</v>
      </c>
      <c r="B684" s="11">
        <v>50000</v>
      </c>
      <c r="C684" s="11" t="s">
        <v>8246</v>
      </c>
      <c r="D684" s="19">
        <f t="shared" si="27"/>
        <v>50000</v>
      </c>
    </row>
    <row r="685" spans="1:4" x14ac:dyDescent="0.3">
      <c r="A685" s="11" t="s">
        <v>8221</v>
      </c>
      <c r="B685" s="11">
        <v>35000</v>
      </c>
      <c r="C685" s="11" t="s">
        <v>8246</v>
      </c>
      <c r="D685" s="19">
        <f t="shared" si="27"/>
        <v>35000</v>
      </c>
    </row>
    <row r="686" spans="1:4" x14ac:dyDescent="0.3">
      <c r="A686" s="11" t="s">
        <v>8221</v>
      </c>
      <c r="B686" s="11">
        <v>320000</v>
      </c>
      <c r="C686" s="11" t="s">
        <v>8246</v>
      </c>
      <c r="D686" s="19">
        <f t="shared" si="27"/>
        <v>320000</v>
      </c>
    </row>
    <row r="687" spans="1:4" x14ac:dyDescent="0.3">
      <c r="A687" s="11" t="s">
        <v>8221</v>
      </c>
      <c r="B687" s="11">
        <v>2000</v>
      </c>
      <c r="C687" s="11" t="s">
        <v>8246</v>
      </c>
      <c r="D687" s="19">
        <f t="shared" si="27"/>
        <v>2000</v>
      </c>
    </row>
    <row r="688" spans="1:4" x14ac:dyDescent="0.3">
      <c r="A688" s="11" t="s">
        <v>8221</v>
      </c>
      <c r="B688" s="11">
        <v>500000</v>
      </c>
      <c r="C688" s="11" t="s">
        <v>8249</v>
      </c>
      <c r="D688" s="19">
        <f>B688*1.18870458</f>
        <v>594352.29</v>
      </c>
    </row>
    <row r="689" spans="1:4" x14ac:dyDescent="0.3">
      <c r="A689" s="11" t="s">
        <v>8221</v>
      </c>
      <c r="B689" s="11">
        <v>100000</v>
      </c>
      <c r="C689" s="11" t="s">
        <v>8256</v>
      </c>
      <c r="D689" s="19">
        <f>B689*0.0496491</f>
        <v>4964.91</v>
      </c>
    </row>
    <row r="690" spans="1:4" x14ac:dyDescent="0.3">
      <c r="A690" s="11" t="s">
        <v>8221</v>
      </c>
      <c r="B690" s="11">
        <v>20000</v>
      </c>
      <c r="C690" s="11" t="s">
        <v>8246</v>
      </c>
      <c r="D690" s="19">
        <f>B690</f>
        <v>20000</v>
      </c>
    </row>
    <row r="691" spans="1:4" x14ac:dyDescent="0.3">
      <c r="A691" s="11" t="s">
        <v>8221</v>
      </c>
      <c r="B691" s="11">
        <v>200000</v>
      </c>
      <c r="C691" s="11" t="s">
        <v>8246</v>
      </c>
      <c r="D691" s="19">
        <f>B691</f>
        <v>200000</v>
      </c>
    </row>
    <row r="692" spans="1:4" x14ac:dyDescent="0.3">
      <c r="A692" s="11" t="s">
        <v>8221</v>
      </c>
      <c r="B692" s="11">
        <v>20000</v>
      </c>
      <c r="C692" s="11" t="s">
        <v>8246</v>
      </c>
      <c r="D692" s="19">
        <f>B692</f>
        <v>20000</v>
      </c>
    </row>
    <row r="693" spans="1:4" x14ac:dyDescent="0.3">
      <c r="A693" s="11" t="s">
        <v>8221</v>
      </c>
      <c r="B693" s="11">
        <v>50000</v>
      </c>
      <c r="C693" s="11" t="s">
        <v>8246</v>
      </c>
      <c r="D693" s="19">
        <f>B693</f>
        <v>50000</v>
      </c>
    </row>
    <row r="694" spans="1:4" x14ac:dyDescent="0.3">
      <c r="A694" s="11" t="s">
        <v>8221</v>
      </c>
      <c r="B694" s="11">
        <v>20000</v>
      </c>
      <c r="C694" s="11" t="s">
        <v>8247</v>
      </c>
      <c r="D694" s="19">
        <f>B694*1.37298792</f>
        <v>27459.758399999999</v>
      </c>
    </row>
    <row r="695" spans="1:4" x14ac:dyDescent="0.3">
      <c r="A695" s="11" t="s">
        <v>8221</v>
      </c>
      <c r="B695" s="11">
        <v>100000</v>
      </c>
      <c r="C695" s="11" t="s">
        <v>8246</v>
      </c>
      <c r="D695" s="19">
        <f>B695</f>
        <v>100000</v>
      </c>
    </row>
    <row r="696" spans="1:4" x14ac:dyDescent="0.3">
      <c r="A696" s="11" t="s">
        <v>8221</v>
      </c>
      <c r="B696" s="11">
        <v>150000</v>
      </c>
      <c r="C696" s="11" t="s">
        <v>8246</v>
      </c>
      <c r="D696" s="19">
        <f>B696</f>
        <v>150000</v>
      </c>
    </row>
    <row r="697" spans="1:4" x14ac:dyDescent="0.3">
      <c r="A697" s="11" t="s">
        <v>8221</v>
      </c>
      <c r="B697" s="11">
        <v>60000</v>
      </c>
      <c r="C697" s="11" t="s">
        <v>8246</v>
      </c>
      <c r="D697" s="19">
        <f>B697</f>
        <v>60000</v>
      </c>
    </row>
    <row r="698" spans="1:4" x14ac:dyDescent="0.3">
      <c r="A698" s="11" t="s">
        <v>8221</v>
      </c>
      <c r="B698" s="11">
        <v>175000</v>
      </c>
      <c r="C698" s="11" t="s">
        <v>8249</v>
      </c>
      <c r="D698" s="19">
        <f>B698*1.18870458</f>
        <v>208023.3015</v>
      </c>
    </row>
    <row r="699" spans="1:4" x14ac:dyDescent="0.3">
      <c r="A699" s="11" t="s">
        <v>8221</v>
      </c>
      <c r="B699" s="11">
        <v>5000</v>
      </c>
      <c r="C699" s="11" t="s">
        <v>8249</v>
      </c>
      <c r="D699" s="19">
        <f>B699*1.18870458</f>
        <v>5943.5228999999999</v>
      </c>
    </row>
    <row r="700" spans="1:4" x14ac:dyDescent="0.3">
      <c r="A700" s="11" t="s">
        <v>8221</v>
      </c>
      <c r="B700" s="11">
        <v>100000</v>
      </c>
      <c r="C700" s="11" t="s">
        <v>8246</v>
      </c>
      <c r="D700" s="19">
        <f>B700</f>
        <v>100000</v>
      </c>
    </row>
    <row r="701" spans="1:4" x14ac:dyDescent="0.3">
      <c r="A701" s="11" t="s">
        <v>8221</v>
      </c>
      <c r="B701" s="11">
        <v>130000</v>
      </c>
      <c r="C701" s="11" t="s">
        <v>8246</v>
      </c>
      <c r="D701" s="19">
        <f>B701</f>
        <v>130000</v>
      </c>
    </row>
    <row r="702" spans="1:4" x14ac:dyDescent="0.3">
      <c r="A702" s="11" t="s">
        <v>8221</v>
      </c>
      <c r="B702" s="11">
        <v>15000</v>
      </c>
      <c r="C702" s="11" t="s">
        <v>8249</v>
      </c>
      <c r="D702" s="19">
        <f>B702*1.18870458</f>
        <v>17830.5687</v>
      </c>
    </row>
    <row r="703" spans="1:4" x14ac:dyDescent="0.3">
      <c r="A703" s="11" t="s">
        <v>8221</v>
      </c>
      <c r="B703" s="11">
        <v>23000</v>
      </c>
      <c r="C703" s="11" t="s">
        <v>8247</v>
      </c>
      <c r="D703" s="19">
        <f>B703*1.37298792</f>
        <v>31578.722159999998</v>
      </c>
    </row>
    <row r="704" spans="1:4" x14ac:dyDescent="0.3">
      <c r="A704" s="11" t="s">
        <v>8221</v>
      </c>
      <c r="B704" s="11">
        <v>15000</v>
      </c>
      <c r="C704" s="11" t="s">
        <v>8246</v>
      </c>
      <c r="D704" s="19">
        <f>B704</f>
        <v>15000</v>
      </c>
    </row>
    <row r="705" spans="1:4" x14ac:dyDescent="0.3">
      <c r="A705" s="11" t="s">
        <v>8221</v>
      </c>
      <c r="B705" s="11">
        <v>15000</v>
      </c>
      <c r="C705" s="11" t="s">
        <v>8246</v>
      </c>
      <c r="D705" s="19">
        <f>B705</f>
        <v>15000</v>
      </c>
    </row>
    <row r="706" spans="1:4" x14ac:dyDescent="0.3">
      <c r="A706" s="11" t="s">
        <v>8221</v>
      </c>
      <c r="B706" s="11">
        <v>55000</v>
      </c>
      <c r="C706" s="11" t="s">
        <v>8251</v>
      </c>
      <c r="D706" s="19">
        <f>B706*0.79435529</f>
        <v>43689.540950000002</v>
      </c>
    </row>
    <row r="707" spans="1:4" x14ac:dyDescent="0.3">
      <c r="A707" s="11" t="s">
        <v>8221</v>
      </c>
      <c r="B707" s="11">
        <v>100000</v>
      </c>
      <c r="C707" s="11" t="s">
        <v>8249</v>
      </c>
      <c r="D707" s="19">
        <f>B707*1.18870458</f>
        <v>118870.458</v>
      </c>
    </row>
    <row r="708" spans="1:4" x14ac:dyDescent="0.3">
      <c r="A708" s="11" t="s">
        <v>8221</v>
      </c>
      <c r="B708" s="11">
        <v>100000</v>
      </c>
      <c r="C708" s="11" t="s">
        <v>8249</v>
      </c>
      <c r="D708" s="19">
        <f>B708*1.18870458</f>
        <v>118870.458</v>
      </c>
    </row>
    <row r="709" spans="1:4" x14ac:dyDescent="0.3">
      <c r="A709" s="11" t="s">
        <v>8221</v>
      </c>
      <c r="B709" s="11">
        <v>68000</v>
      </c>
      <c r="C709" s="11" t="s">
        <v>8247</v>
      </c>
      <c r="D709" s="19">
        <f>B709*1.37298792</f>
        <v>93363.17856</v>
      </c>
    </row>
    <row r="710" spans="1:4" x14ac:dyDescent="0.3">
      <c r="A710" s="11" t="s">
        <v>8221</v>
      </c>
      <c r="B710" s="11">
        <v>40000</v>
      </c>
      <c r="C710" s="11" t="s">
        <v>8247</v>
      </c>
      <c r="D710" s="19">
        <f>B710*1.37298792</f>
        <v>54919.516799999998</v>
      </c>
    </row>
    <row r="711" spans="1:4" x14ac:dyDescent="0.3">
      <c r="A711" s="11" t="s">
        <v>8221</v>
      </c>
      <c r="B711" s="11">
        <v>15000</v>
      </c>
      <c r="C711" s="11" t="s">
        <v>8246</v>
      </c>
      <c r="D711" s="19">
        <f>B711</f>
        <v>15000</v>
      </c>
    </row>
    <row r="712" spans="1:4" x14ac:dyDescent="0.3">
      <c r="A712" s="11" t="s">
        <v>8221</v>
      </c>
      <c r="B712" s="11">
        <v>1200</v>
      </c>
      <c r="C712" s="11" t="s">
        <v>8251</v>
      </c>
      <c r="D712" s="19">
        <f>B712*0.79435529</f>
        <v>953.22634800000003</v>
      </c>
    </row>
    <row r="713" spans="1:4" x14ac:dyDescent="0.3">
      <c r="A713" s="11" t="s">
        <v>8221</v>
      </c>
      <c r="B713" s="11">
        <v>100000</v>
      </c>
      <c r="C713" s="11" t="s">
        <v>8249</v>
      </c>
      <c r="D713" s="19">
        <f>B713*1.18870458</f>
        <v>118870.458</v>
      </c>
    </row>
    <row r="714" spans="1:4" x14ac:dyDescent="0.3">
      <c r="A714" s="11" t="s">
        <v>8221</v>
      </c>
      <c r="B714" s="11">
        <v>48500</v>
      </c>
      <c r="C714" s="11" t="s">
        <v>8246</v>
      </c>
      <c r="D714" s="19">
        <f>B714</f>
        <v>48500</v>
      </c>
    </row>
    <row r="715" spans="1:4" x14ac:dyDescent="0.3">
      <c r="A715" s="11" t="s">
        <v>8221</v>
      </c>
      <c r="B715" s="11">
        <v>25000</v>
      </c>
      <c r="C715" s="11" t="s">
        <v>8249</v>
      </c>
      <c r="D715" s="19">
        <f>B715*1.18870458</f>
        <v>29717.6145</v>
      </c>
    </row>
    <row r="716" spans="1:4" x14ac:dyDescent="0.3">
      <c r="A716" s="11" t="s">
        <v>8221</v>
      </c>
      <c r="B716" s="11">
        <v>15000</v>
      </c>
      <c r="C716" s="11" t="s">
        <v>8246</v>
      </c>
      <c r="D716" s="19">
        <f t="shared" ref="D716:D733" si="28">B716</f>
        <v>15000</v>
      </c>
    </row>
    <row r="717" spans="1:4" x14ac:dyDescent="0.3">
      <c r="A717" s="11" t="s">
        <v>8221</v>
      </c>
      <c r="B717" s="11">
        <v>27500</v>
      </c>
      <c r="C717" s="11" t="s">
        <v>8246</v>
      </c>
      <c r="D717" s="19">
        <f t="shared" si="28"/>
        <v>27500</v>
      </c>
    </row>
    <row r="718" spans="1:4" x14ac:dyDescent="0.3">
      <c r="A718" s="11" t="s">
        <v>8221</v>
      </c>
      <c r="B718" s="11">
        <v>7000</v>
      </c>
      <c r="C718" s="11" t="s">
        <v>8246</v>
      </c>
      <c r="D718" s="19">
        <f t="shared" si="28"/>
        <v>7000</v>
      </c>
    </row>
    <row r="719" spans="1:4" x14ac:dyDescent="0.3">
      <c r="A719" s="11" t="s">
        <v>8221</v>
      </c>
      <c r="B719" s="11">
        <v>100000</v>
      </c>
      <c r="C719" s="11" t="s">
        <v>8246</v>
      </c>
      <c r="D719" s="19">
        <f t="shared" si="28"/>
        <v>100000</v>
      </c>
    </row>
    <row r="720" spans="1:4" x14ac:dyDescent="0.3">
      <c r="A720" s="11" t="s">
        <v>8221</v>
      </c>
      <c r="B720" s="11">
        <v>12000</v>
      </c>
      <c r="C720" s="11" t="s">
        <v>8246</v>
      </c>
      <c r="D720" s="19">
        <f t="shared" si="28"/>
        <v>12000</v>
      </c>
    </row>
    <row r="721" spans="1:4" x14ac:dyDescent="0.3">
      <c r="A721" s="11" t="s">
        <v>8221</v>
      </c>
      <c r="B721" s="11">
        <v>15000</v>
      </c>
      <c r="C721" s="11" t="s">
        <v>8246</v>
      </c>
      <c r="D721" s="19">
        <f t="shared" si="28"/>
        <v>15000</v>
      </c>
    </row>
    <row r="722" spans="1:4" x14ac:dyDescent="0.3">
      <c r="A722" s="11" t="s">
        <v>8219</v>
      </c>
      <c r="B722" s="11">
        <v>1900</v>
      </c>
      <c r="C722" s="11" t="s">
        <v>8246</v>
      </c>
      <c r="D722" s="19">
        <f t="shared" si="28"/>
        <v>1900</v>
      </c>
    </row>
    <row r="723" spans="1:4" x14ac:dyDescent="0.3">
      <c r="A723" s="11" t="s">
        <v>8219</v>
      </c>
      <c r="B723" s="11">
        <v>8200</v>
      </c>
      <c r="C723" s="11" t="s">
        <v>8246</v>
      </c>
      <c r="D723" s="19">
        <f t="shared" si="28"/>
        <v>8200</v>
      </c>
    </row>
    <row r="724" spans="1:4" x14ac:dyDescent="0.3">
      <c r="A724" s="11" t="s">
        <v>8219</v>
      </c>
      <c r="B724" s="11">
        <v>25000</v>
      </c>
      <c r="C724" s="11" t="s">
        <v>8246</v>
      </c>
      <c r="D724" s="19">
        <f t="shared" si="28"/>
        <v>25000</v>
      </c>
    </row>
    <row r="725" spans="1:4" x14ac:dyDescent="0.3">
      <c r="A725" s="11" t="s">
        <v>8219</v>
      </c>
      <c r="B725" s="11">
        <v>5000</v>
      </c>
      <c r="C725" s="11" t="s">
        <v>8246</v>
      </c>
      <c r="D725" s="19">
        <f t="shared" si="28"/>
        <v>5000</v>
      </c>
    </row>
    <row r="726" spans="1:4" x14ac:dyDescent="0.3">
      <c r="A726" s="11" t="s">
        <v>8219</v>
      </c>
      <c r="B726" s="11">
        <v>7000</v>
      </c>
      <c r="C726" s="11" t="s">
        <v>8246</v>
      </c>
      <c r="D726" s="19">
        <f t="shared" si="28"/>
        <v>7000</v>
      </c>
    </row>
    <row r="727" spans="1:4" x14ac:dyDescent="0.3">
      <c r="A727" s="11" t="s">
        <v>8219</v>
      </c>
      <c r="B727" s="11">
        <v>20000</v>
      </c>
      <c r="C727" s="11" t="s">
        <v>8246</v>
      </c>
      <c r="D727" s="19">
        <f t="shared" si="28"/>
        <v>20000</v>
      </c>
    </row>
    <row r="728" spans="1:4" x14ac:dyDescent="0.3">
      <c r="A728" s="11" t="s">
        <v>8219</v>
      </c>
      <c r="B728" s="11">
        <v>2500</v>
      </c>
      <c r="C728" s="11" t="s">
        <v>8246</v>
      </c>
      <c r="D728" s="19">
        <f t="shared" si="28"/>
        <v>2500</v>
      </c>
    </row>
    <row r="729" spans="1:4" x14ac:dyDescent="0.3">
      <c r="A729" s="11" t="s">
        <v>8219</v>
      </c>
      <c r="B729" s="11">
        <v>3500</v>
      </c>
      <c r="C729" s="11" t="s">
        <v>8246</v>
      </c>
      <c r="D729" s="19">
        <f t="shared" si="28"/>
        <v>3500</v>
      </c>
    </row>
    <row r="730" spans="1:4" x14ac:dyDescent="0.3">
      <c r="A730" s="11" t="s">
        <v>8219</v>
      </c>
      <c r="B730" s="11">
        <v>7500</v>
      </c>
      <c r="C730" s="11" t="s">
        <v>8246</v>
      </c>
      <c r="D730" s="19">
        <f t="shared" si="28"/>
        <v>7500</v>
      </c>
    </row>
    <row r="731" spans="1:4" x14ac:dyDescent="0.3">
      <c r="A731" s="11" t="s">
        <v>8219</v>
      </c>
      <c r="B731" s="11">
        <v>4000</v>
      </c>
      <c r="C731" s="11" t="s">
        <v>8246</v>
      </c>
      <c r="D731" s="19">
        <f t="shared" si="28"/>
        <v>4000</v>
      </c>
    </row>
    <row r="732" spans="1:4" x14ac:dyDescent="0.3">
      <c r="A732" s="11" t="s">
        <v>8219</v>
      </c>
      <c r="B732" s="11">
        <v>20000</v>
      </c>
      <c r="C732" s="11" t="s">
        <v>8246</v>
      </c>
      <c r="D732" s="19">
        <f t="shared" si="28"/>
        <v>20000</v>
      </c>
    </row>
    <row r="733" spans="1:4" x14ac:dyDescent="0.3">
      <c r="A733" s="11" t="s">
        <v>8219</v>
      </c>
      <c r="B733" s="11">
        <v>5000</v>
      </c>
      <c r="C733" s="11" t="s">
        <v>8246</v>
      </c>
      <c r="D733" s="19">
        <f t="shared" si="28"/>
        <v>5000</v>
      </c>
    </row>
    <row r="734" spans="1:4" x14ac:dyDescent="0.3">
      <c r="A734" s="11" t="s">
        <v>8219</v>
      </c>
      <c r="B734" s="11">
        <v>40</v>
      </c>
      <c r="C734" s="11" t="s">
        <v>8247</v>
      </c>
      <c r="D734" s="19">
        <f>B734*1.37298792</f>
        <v>54.919516799999997</v>
      </c>
    </row>
    <row r="735" spans="1:4" x14ac:dyDescent="0.3">
      <c r="A735" s="11" t="s">
        <v>8219</v>
      </c>
      <c r="B735" s="11">
        <v>2500</v>
      </c>
      <c r="C735" s="11" t="s">
        <v>8247</v>
      </c>
      <c r="D735" s="19">
        <f>B735*1.37298792</f>
        <v>3432.4697999999999</v>
      </c>
    </row>
    <row r="736" spans="1:4" x14ac:dyDescent="0.3">
      <c r="A736" s="11" t="s">
        <v>8219</v>
      </c>
      <c r="B736" s="11">
        <v>8500</v>
      </c>
      <c r="C736" s="11" t="s">
        <v>8251</v>
      </c>
      <c r="D736" s="19">
        <f>B736*0.79435529</f>
        <v>6752.0199650000004</v>
      </c>
    </row>
    <row r="737" spans="1:4" x14ac:dyDescent="0.3">
      <c r="A737" s="11" t="s">
        <v>8219</v>
      </c>
      <c r="B737" s="11">
        <v>47000</v>
      </c>
      <c r="C737" s="11" t="s">
        <v>8246</v>
      </c>
      <c r="D737" s="19">
        <f t="shared" ref="D737:D748" si="29">B737</f>
        <v>47000</v>
      </c>
    </row>
    <row r="738" spans="1:4" x14ac:dyDescent="0.3">
      <c r="A738" s="11" t="s">
        <v>8219</v>
      </c>
      <c r="B738" s="11">
        <v>3600</v>
      </c>
      <c r="C738" s="11" t="s">
        <v>8246</v>
      </c>
      <c r="D738" s="19">
        <f t="shared" si="29"/>
        <v>3600</v>
      </c>
    </row>
    <row r="739" spans="1:4" x14ac:dyDescent="0.3">
      <c r="A739" s="11" t="s">
        <v>8219</v>
      </c>
      <c r="B739" s="11">
        <v>5000</v>
      </c>
      <c r="C739" s="11" t="s">
        <v>8246</v>
      </c>
      <c r="D739" s="19">
        <f t="shared" si="29"/>
        <v>5000</v>
      </c>
    </row>
    <row r="740" spans="1:4" x14ac:dyDescent="0.3">
      <c r="A740" s="11" t="s">
        <v>8219</v>
      </c>
      <c r="B740" s="11">
        <v>1500</v>
      </c>
      <c r="C740" s="11" t="s">
        <v>8246</v>
      </c>
      <c r="D740" s="19">
        <f t="shared" si="29"/>
        <v>1500</v>
      </c>
    </row>
    <row r="741" spans="1:4" x14ac:dyDescent="0.3">
      <c r="A741" s="11" t="s">
        <v>8219</v>
      </c>
      <c r="B741" s="11">
        <v>6000</v>
      </c>
      <c r="C741" s="11" t="s">
        <v>8246</v>
      </c>
      <c r="D741" s="19">
        <f t="shared" si="29"/>
        <v>6000</v>
      </c>
    </row>
    <row r="742" spans="1:4" x14ac:dyDescent="0.3">
      <c r="A742" s="11" t="s">
        <v>8219</v>
      </c>
      <c r="B742" s="11">
        <v>3000</v>
      </c>
      <c r="C742" s="11" t="s">
        <v>8246</v>
      </c>
      <c r="D742" s="19">
        <f t="shared" si="29"/>
        <v>3000</v>
      </c>
    </row>
    <row r="743" spans="1:4" x14ac:dyDescent="0.3">
      <c r="A743" s="11" t="s">
        <v>8219</v>
      </c>
      <c r="B743" s="11">
        <v>13000</v>
      </c>
      <c r="C743" s="11" t="s">
        <v>8246</v>
      </c>
      <c r="D743" s="19">
        <f t="shared" si="29"/>
        <v>13000</v>
      </c>
    </row>
    <row r="744" spans="1:4" x14ac:dyDescent="0.3">
      <c r="A744" s="11" t="s">
        <v>8219</v>
      </c>
      <c r="B744" s="11">
        <v>1400</v>
      </c>
      <c r="C744" s="11" t="s">
        <v>8246</v>
      </c>
      <c r="D744" s="19">
        <f t="shared" si="29"/>
        <v>1400</v>
      </c>
    </row>
    <row r="745" spans="1:4" x14ac:dyDescent="0.3">
      <c r="A745" s="11" t="s">
        <v>8219</v>
      </c>
      <c r="B745" s="11">
        <v>550</v>
      </c>
      <c r="C745" s="11" t="s">
        <v>8246</v>
      </c>
      <c r="D745" s="19">
        <f t="shared" si="29"/>
        <v>550</v>
      </c>
    </row>
    <row r="746" spans="1:4" x14ac:dyDescent="0.3">
      <c r="A746" s="11" t="s">
        <v>8219</v>
      </c>
      <c r="B746" s="11">
        <v>5000</v>
      </c>
      <c r="C746" s="11" t="s">
        <v>8246</v>
      </c>
      <c r="D746" s="19">
        <f t="shared" si="29"/>
        <v>5000</v>
      </c>
    </row>
    <row r="747" spans="1:4" x14ac:dyDescent="0.3">
      <c r="A747" s="11" t="s">
        <v>8219</v>
      </c>
      <c r="B747" s="11">
        <v>2220</v>
      </c>
      <c r="C747" s="11" t="s">
        <v>8246</v>
      </c>
      <c r="D747" s="19">
        <f t="shared" si="29"/>
        <v>2220</v>
      </c>
    </row>
    <row r="748" spans="1:4" x14ac:dyDescent="0.3">
      <c r="A748" s="11" t="s">
        <v>8219</v>
      </c>
      <c r="B748" s="11">
        <v>2987</v>
      </c>
      <c r="C748" s="11" t="s">
        <v>8246</v>
      </c>
      <c r="D748" s="19">
        <f t="shared" si="29"/>
        <v>2987</v>
      </c>
    </row>
    <row r="749" spans="1:4" x14ac:dyDescent="0.3">
      <c r="A749" s="11" t="s">
        <v>8219</v>
      </c>
      <c r="B749" s="11">
        <v>7000</v>
      </c>
      <c r="C749" s="11" t="s">
        <v>8249</v>
      </c>
      <c r="D749" s="19">
        <f>B749*1.18870458</f>
        <v>8320.9320599999992</v>
      </c>
    </row>
    <row r="750" spans="1:4" x14ac:dyDescent="0.3">
      <c r="A750" s="11" t="s">
        <v>8219</v>
      </c>
      <c r="B750" s="11">
        <v>2000</v>
      </c>
      <c r="C750" s="11" t="s">
        <v>8246</v>
      </c>
      <c r="D750" s="19">
        <f>B750</f>
        <v>2000</v>
      </c>
    </row>
    <row r="751" spans="1:4" x14ac:dyDescent="0.3">
      <c r="A751" s="11" t="s">
        <v>8219</v>
      </c>
      <c r="B751" s="11">
        <v>10000</v>
      </c>
      <c r="C751" s="11" t="s">
        <v>8246</v>
      </c>
      <c r="D751" s="19">
        <f>B751</f>
        <v>10000</v>
      </c>
    </row>
    <row r="752" spans="1:4" x14ac:dyDescent="0.3">
      <c r="A752" s="11" t="s">
        <v>8219</v>
      </c>
      <c r="B752" s="11">
        <v>4444</v>
      </c>
      <c r="C752" s="11" t="s">
        <v>8246</v>
      </c>
      <c r="D752" s="19">
        <f>B752</f>
        <v>4444</v>
      </c>
    </row>
    <row r="753" spans="1:4" x14ac:dyDescent="0.3">
      <c r="A753" s="11" t="s">
        <v>8219</v>
      </c>
      <c r="B753" s="11">
        <v>3000</v>
      </c>
      <c r="C753" s="11" t="s">
        <v>8246</v>
      </c>
      <c r="D753" s="19">
        <f>B753</f>
        <v>3000</v>
      </c>
    </row>
    <row r="754" spans="1:4" x14ac:dyDescent="0.3">
      <c r="A754" s="11" t="s">
        <v>8219</v>
      </c>
      <c r="B754" s="11">
        <v>5000</v>
      </c>
      <c r="C754" s="11" t="s">
        <v>8248</v>
      </c>
      <c r="D754" s="19">
        <f>B754*0.76304884</f>
        <v>3815.2441999999996</v>
      </c>
    </row>
    <row r="755" spans="1:4" x14ac:dyDescent="0.3">
      <c r="A755" s="11" t="s">
        <v>8219</v>
      </c>
      <c r="B755" s="11">
        <v>10000</v>
      </c>
      <c r="C755" s="11" t="s">
        <v>8246</v>
      </c>
      <c r="D755" s="19">
        <f t="shared" ref="D755:D760" si="30">B755</f>
        <v>10000</v>
      </c>
    </row>
    <row r="756" spans="1:4" x14ac:dyDescent="0.3">
      <c r="A756" s="11" t="s">
        <v>8219</v>
      </c>
      <c r="B756" s="11">
        <v>2000</v>
      </c>
      <c r="C756" s="11" t="s">
        <v>8246</v>
      </c>
      <c r="D756" s="19">
        <f t="shared" si="30"/>
        <v>2000</v>
      </c>
    </row>
    <row r="757" spans="1:4" x14ac:dyDescent="0.3">
      <c r="A757" s="11" t="s">
        <v>8219</v>
      </c>
      <c r="B757" s="11">
        <v>2500</v>
      </c>
      <c r="C757" s="11" t="s">
        <v>8246</v>
      </c>
      <c r="D757" s="19">
        <f t="shared" si="30"/>
        <v>2500</v>
      </c>
    </row>
    <row r="758" spans="1:4" x14ac:dyDescent="0.3">
      <c r="A758" s="11" t="s">
        <v>8219</v>
      </c>
      <c r="B758" s="11">
        <v>700</v>
      </c>
      <c r="C758" s="11" t="s">
        <v>8246</v>
      </c>
      <c r="D758" s="19">
        <f t="shared" si="30"/>
        <v>700</v>
      </c>
    </row>
    <row r="759" spans="1:4" x14ac:dyDescent="0.3">
      <c r="A759" s="11" t="s">
        <v>8219</v>
      </c>
      <c r="B759" s="11">
        <v>250</v>
      </c>
      <c r="C759" s="11" t="s">
        <v>8246</v>
      </c>
      <c r="D759" s="19">
        <f t="shared" si="30"/>
        <v>250</v>
      </c>
    </row>
    <row r="760" spans="1:4" x14ac:dyDescent="0.3">
      <c r="A760" s="11" t="s">
        <v>8219</v>
      </c>
      <c r="B760" s="11">
        <v>2500</v>
      </c>
      <c r="C760" s="11" t="s">
        <v>8246</v>
      </c>
      <c r="D760" s="19">
        <f t="shared" si="30"/>
        <v>2500</v>
      </c>
    </row>
    <row r="761" spans="1:4" x14ac:dyDescent="0.3">
      <c r="A761" s="11" t="s">
        <v>8219</v>
      </c>
      <c r="B761" s="11">
        <v>5000</v>
      </c>
      <c r="C761" s="11" t="s">
        <v>8247</v>
      </c>
      <c r="D761" s="19">
        <f>B761*1.37298792</f>
        <v>6864.9395999999997</v>
      </c>
    </row>
    <row r="762" spans="1:4" x14ac:dyDescent="0.3">
      <c r="A762" s="11" t="s">
        <v>8221</v>
      </c>
      <c r="B762" s="11">
        <v>2200</v>
      </c>
      <c r="C762" s="11" t="s">
        <v>8246</v>
      </c>
      <c r="D762" s="19">
        <f>B762</f>
        <v>2200</v>
      </c>
    </row>
    <row r="763" spans="1:4" x14ac:dyDescent="0.3">
      <c r="A763" s="11" t="s">
        <v>8221</v>
      </c>
      <c r="B763" s="11">
        <v>5000</v>
      </c>
      <c r="C763" s="11" t="s">
        <v>8246</v>
      </c>
      <c r="D763" s="19">
        <f>B763</f>
        <v>5000</v>
      </c>
    </row>
    <row r="764" spans="1:4" x14ac:dyDescent="0.3">
      <c r="A764" s="11" t="s">
        <v>8221</v>
      </c>
      <c r="B764" s="11">
        <v>3500</v>
      </c>
      <c r="C764" s="11" t="s">
        <v>8256</v>
      </c>
      <c r="D764" s="19">
        <f>B764*0.0496491</f>
        <v>173.77185</v>
      </c>
    </row>
    <row r="765" spans="1:4" x14ac:dyDescent="0.3">
      <c r="A765" s="11" t="s">
        <v>8221</v>
      </c>
      <c r="B765" s="11">
        <v>4290</v>
      </c>
      <c r="C765" s="11" t="s">
        <v>8247</v>
      </c>
      <c r="D765" s="19">
        <f>B765*1.37298792</f>
        <v>5890.1181767999997</v>
      </c>
    </row>
    <row r="766" spans="1:4" x14ac:dyDescent="0.3">
      <c r="A766" s="11" t="s">
        <v>8221</v>
      </c>
      <c r="B766" s="11">
        <v>5000</v>
      </c>
      <c r="C766" s="11" t="s">
        <v>8246</v>
      </c>
      <c r="D766" s="19">
        <f>B766</f>
        <v>5000</v>
      </c>
    </row>
    <row r="767" spans="1:4" x14ac:dyDescent="0.3">
      <c r="A767" s="11" t="s">
        <v>8221</v>
      </c>
      <c r="B767" s="11">
        <v>7000</v>
      </c>
      <c r="C767" s="11" t="s">
        <v>8246</v>
      </c>
      <c r="D767" s="19">
        <f>B767</f>
        <v>7000</v>
      </c>
    </row>
    <row r="768" spans="1:4" x14ac:dyDescent="0.3">
      <c r="A768" s="11" t="s">
        <v>8221</v>
      </c>
      <c r="B768" s="11">
        <v>4000</v>
      </c>
      <c r="C768" s="11" t="s">
        <v>8251</v>
      </c>
      <c r="D768" s="19">
        <f>B768*0.79435529</f>
        <v>3177.4211600000003</v>
      </c>
    </row>
    <row r="769" spans="1:4" x14ac:dyDescent="0.3">
      <c r="A769" s="11" t="s">
        <v>8221</v>
      </c>
      <c r="B769" s="11">
        <v>5000</v>
      </c>
      <c r="C769" s="11" t="s">
        <v>8246</v>
      </c>
      <c r="D769" s="19">
        <f t="shared" ref="D769:D774" si="31">B769</f>
        <v>5000</v>
      </c>
    </row>
    <row r="770" spans="1:4" x14ac:dyDescent="0.3">
      <c r="A770" s="11" t="s">
        <v>8221</v>
      </c>
      <c r="B770" s="11">
        <v>2500</v>
      </c>
      <c r="C770" s="11" t="s">
        <v>8246</v>
      </c>
      <c r="D770" s="19">
        <f t="shared" si="31"/>
        <v>2500</v>
      </c>
    </row>
    <row r="771" spans="1:4" x14ac:dyDescent="0.3">
      <c r="A771" s="11" t="s">
        <v>8221</v>
      </c>
      <c r="B771" s="11">
        <v>4000</v>
      </c>
      <c r="C771" s="11" t="s">
        <v>8246</v>
      </c>
      <c r="D771" s="19">
        <f t="shared" si="31"/>
        <v>4000</v>
      </c>
    </row>
    <row r="772" spans="1:4" x14ac:dyDescent="0.3">
      <c r="A772" s="11" t="s">
        <v>8221</v>
      </c>
      <c r="B772" s="11">
        <v>17500</v>
      </c>
      <c r="C772" s="11" t="s">
        <v>8246</v>
      </c>
      <c r="D772" s="19">
        <f t="shared" si="31"/>
        <v>17500</v>
      </c>
    </row>
    <row r="773" spans="1:4" x14ac:dyDescent="0.3">
      <c r="A773" s="11" t="s">
        <v>8221</v>
      </c>
      <c r="B773" s="11">
        <v>38000</v>
      </c>
      <c r="C773" s="11" t="s">
        <v>8246</v>
      </c>
      <c r="D773" s="19">
        <f t="shared" si="31"/>
        <v>38000</v>
      </c>
    </row>
    <row r="774" spans="1:4" x14ac:dyDescent="0.3">
      <c r="A774" s="11" t="s">
        <v>8221</v>
      </c>
      <c r="B774" s="11">
        <v>1500</v>
      </c>
      <c r="C774" s="11" t="s">
        <v>8246</v>
      </c>
      <c r="D774" s="19">
        <f t="shared" si="31"/>
        <v>1500</v>
      </c>
    </row>
    <row r="775" spans="1:4" x14ac:dyDescent="0.3">
      <c r="A775" s="11" t="s">
        <v>8221</v>
      </c>
      <c r="B775" s="11">
        <v>3759</v>
      </c>
      <c r="C775" s="11" t="s">
        <v>8247</v>
      </c>
      <c r="D775" s="19">
        <f>B775*1.37298792</f>
        <v>5161.0615912799994</v>
      </c>
    </row>
    <row r="776" spans="1:4" x14ac:dyDescent="0.3">
      <c r="A776" s="11" t="s">
        <v>8221</v>
      </c>
      <c r="B776" s="11">
        <v>500</v>
      </c>
      <c r="C776" s="11" t="s">
        <v>8246</v>
      </c>
      <c r="D776" s="19">
        <f t="shared" ref="D776:D801" si="32">B776</f>
        <v>500</v>
      </c>
    </row>
    <row r="777" spans="1:4" x14ac:dyDescent="0.3">
      <c r="A777" s="11" t="s">
        <v>8221</v>
      </c>
      <c r="B777" s="11">
        <v>10000</v>
      </c>
      <c r="C777" s="11" t="s">
        <v>8246</v>
      </c>
      <c r="D777" s="19">
        <f t="shared" si="32"/>
        <v>10000</v>
      </c>
    </row>
    <row r="778" spans="1:4" x14ac:dyDescent="0.3">
      <c r="A778" s="11" t="s">
        <v>8221</v>
      </c>
      <c r="B778" s="11">
        <v>7000</v>
      </c>
      <c r="C778" s="11" t="s">
        <v>8246</v>
      </c>
      <c r="D778" s="19">
        <f t="shared" si="32"/>
        <v>7000</v>
      </c>
    </row>
    <row r="779" spans="1:4" x14ac:dyDescent="0.3">
      <c r="A779" s="11" t="s">
        <v>8221</v>
      </c>
      <c r="B779" s="11">
        <v>3000</v>
      </c>
      <c r="C779" s="11" t="s">
        <v>8246</v>
      </c>
      <c r="D779" s="19">
        <f t="shared" si="32"/>
        <v>3000</v>
      </c>
    </row>
    <row r="780" spans="1:4" x14ac:dyDescent="0.3">
      <c r="A780" s="11" t="s">
        <v>8221</v>
      </c>
      <c r="B780" s="11">
        <v>500</v>
      </c>
      <c r="C780" s="11" t="s">
        <v>8246</v>
      </c>
      <c r="D780" s="19">
        <f t="shared" si="32"/>
        <v>500</v>
      </c>
    </row>
    <row r="781" spans="1:4" x14ac:dyDescent="0.3">
      <c r="A781" s="11" t="s">
        <v>8221</v>
      </c>
      <c r="B781" s="11">
        <v>15000</v>
      </c>
      <c r="C781" s="11" t="s">
        <v>8246</v>
      </c>
      <c r="D781" s="19">
        <f t="shared" si="32"/>
        <v>15000</v>
      </c>
    </row>
    <row r="782" spans="1:4" x14ac:dyDescent="0.3">
      <c r="A782" s="11" t="s">
        <v>8219</v>
      </c>
      <c r="B782" s="11">
        <v>1000</v>
      </c>
      <c r="C782" s="11" t="s">
        <v>8246</v>
      </c>
      <c r="D782" s="19">
        <f t="shared" si="32"/>
        <v>1000</v>
      </c>
    </row>
    <row r="783" spans="1:4" x14ac:dyDescent="0.3">
      <c r="A783" s="11" t="s">
        <v>8219</v>
      </c>
      <c r="B783" s="11">
        <v>800</v>
      </c>
      <c r="C783" s="11" t="s">
        <v>8246</v>
      </c>
      <c r="D783" s="19">
        <f t="shared" si="32"/>
        <v>800</v>
      </c>
    </row>
    <row r="784" spans="1:4" x14ac:dyDescent="0.3">
      <c r="A784" s="11" t="s">
        <v>8219</v>
      </c>
      <c r="B784" s="11">
        <v>700</v>
      </c>
      <c r="C784" s="11" t="s">
        <v>8246</v>
      </c>
      <c r="D784" s="19">
        <f t="shared" si="32"/>
        <v>700</v>
      </c>
    </row>
    <row r="785" spans="1:4" x14ac:dyDescent="0.3">
      <c r="A785" s="11" t="s">
        <v>8219</v>
      </c>
      <c r="B785" s="11">
        <v>1500</v>
      </c>
      <c r="C785" s="11" t="s">
        <v>8246</v>
      </c>
      <c r="D785" s="19">
        <f t="shared" si="32"/>
        <v>1500</v>
      </c>
    </row>
    <row r="786" spans="1:4" x14ac:dyDescent="0.3">
      <c r="A786" s="11" t="s">
        <v>8219</v>
      </c>
      <c r="B786" s="11">
        <v>1000</v>
      </c>
      <c r="C786" s="11" t="s">
        <v>8246</v>
      </c>
      <c r="D786" s="19">
        <f t="shared" si="32"/>
        <v>1000</v>
      </c>
    </row>
    <row r="787" spans="1:4" x14ac:dyDescent="0.3">
      <c r="A787" s="11" t="s">
        <v>8219</v>
      </c>
      <c r="B787" s="11">
        <v>500</v>
      </c>
      <c r="C787" s="11" t="s">
        <v>8246</v>
      </c>
      <c r="D787" s="19">
        <f t="shared" si="32"/>
        <v>500</v>
      </c>
    </row>
    <row r="788" spans="1:4" x14ac:dyDescent="0.3">
      <c r="A788" s="11" t="s">
        <v>8219</v>
      </c>
      <c r="B788" s="11">
        <v>5000</v>
      </c>
      <c r="C788" s="11" t="s">
        <v>8246</v>
      </c>
      <c r="D788" s="19">
        <f t="shared" si="32"/>
        <v>5000</v>
      </c>
    </row>
    <row r="789" spans="1:4" x14ac:dyDescent="0.3">
      <c r="A789" s="11" t="s">
        <v>8219</v>
      </c>
      <c r="B789" s="11">
        <v>1200</v>
      </c>
      <c r="C789" s="11" t="s">
        <v>8246</v>
      </c>
      <c r="D789" s="19">
        <f t="shared" si="32"/>
        <v>1200</v>
      </c>
    </row>
    <row r="790" spans="1:4" x14ac:dyDescent="0.3">
      <c r="A790" s="11" t="s">
        <v>8219</v>
      </c>
      <c r="B790" s="11">
        <v>1000</v>
      </c>
      <c r="C790" s="11" t="s">
        <v>8246</v>
      </c>
      <c r="D790" s="19">
        <f t="shared" si="32"/>
        <v>1000</v>
      </c>
    </row>
    <row r="791" spans="1:4" x14ac:dyDescent="0.3">
      <c r="A791" s="11" t="s">
        <v>8219</v>
      </c>
      <c r="B791" s="11">
        <v>1700</v>
      </c>
      <c r="C791" s="11" t="s">
        <v>8246</v>
      </c>
      <c r="D791" s="19">
        <f t="shared" si="32"/>
        <v>1700</v>
      </c>
    </row>
    <row r="792" spans="1:4" x14ac:dyDescent="0.3">
      <c r="A792" s="11" t="s">
        <v>8219</v>
      </c>
      <c r="B792" s="11">
        <v>10000</v>
      </c>
      <c r="C792" s="11" t="s">
        <v>8246</v>
      </c>
      <c r="D792" s="19">
        <f t="shared" si="32"/>
        <v>10000</v>
      </c>
    </row>
    <row r="793" spans="1:4" x14ac:dyDescent="0.3">
      <c r="A793" s="11" t="s">
        <v>8219</v>
      </c>
      <c r="B793" s="11">
        <v>7500</v>
      </c>
      <c r="C793" s="11" t="s">
        <v>8246</v>
      </c>
      <c r="D793" s="19">
        <f t="shared" si="32"/>
        <v>7500</v>
      </c>
    </row>
    <row r="794" spans="1:4" x14ac:dyDescent="0.3">
      <c r="A794" s="11" t="s">
        <v>8219</v>
      </c>
      <c r="B794" s="11">
        <v>2500</v>
      </c>
      <c r="C794" s="11" t="s">
        <v>8246</v>
      </c>
      <c r="D794" s="19">
        <f t="shared" si="32"/>
        <v>2500</v>
      </c>
    </row>
    <row r="795" spans="1:4" x14ac:dyDescent="0.3">
      <c r="A795" s="11" t="s">
        <v>8219</v>
      </c>
      <c r="B795" s="11">
        <v>2750</v>
      </c>
      <c r="C795" s="11" t="s">
        <v>8246</v>
      </c>
      <c r="D795" s="19">
        <f t="shared" si="32"/>
        <v>2750</v>
      </c>
    </row>
    <row r="796" spans="1:4" x14ac:dyDescent="0.3">
      <c r="A796" s="11" t="s">
        <v>8219</v>
      </c>
      <c r="B796" s="11">
        <v>8000</v>
      </c>
      <c r="C796" s="11" t="s">
        <v>8246</v>
      </c>
      <c r="D796" s="19">
        <f t="shared" si="32"/>
        <v>8000</v>
      </c>
    </row>
    <row r="797" spans="1:4" x14ac:dyDescent="0.3">
      <c r="A797" s="11" t="s">
        <v>8219</v>
      </c>
      <c r="B797" s="11">
        <v>14000</v>
      </c>
      <c r="C797" s="11" t="s">
        <v>8246</v>
      </c>
      <c r="D797" s="19">
        <f t="shared" si="32"/>
        <v>14000</v>
      </c>
    </row>
    <row r="798" spans="1:4" x14ac:dyDescent="0.3">
      <c r="A798" s="11" t="s">
        <v>8219</v>
      </c>
      <c r="B798" s="11">
        <v>10000</v>
      </c>
      <c r="C798" s="11" t="s">
        <v>8246</v>
      </c>
      <c r="D798" s="19">
        <f t="shared" si="32"/>
        <v>10000</v>
      </c>
    </row>
    <row r="799" spans="1:4" x14ac:dyDescent="0.3">
      <c r="A799" s="11" t="s">
        <v>8219</v>
      </c>
      <c r="B799" s="11">
        <v>3000</v>
      </c>
      <c r="C799" s="11" t="s">
        <v>8246</v>
      </c>
      <c r="D799" s="19">
        <f t="shared" si="32"/>
        <v>3000</v>
      </c>
    </row>
    <row r="800" spans="1:4" x14ac:dyDescent="0.3">
      <c r="A800" s="11" t="s">
        <v>8219</v>
      </c>
      <c r="B800" s="11">
        <v>3500</v>
      </c>
      <c r="C800" s="11" t="s">
        <v>8246</v>
      </c>
      <c r="D800" s="19">
        <f t="shared" si="32"/>
        <v>3500</v>
      </c>
    </row>
    <row r="801" spans="1:4" x14ac:dyDescent="0.3">
      <c r="A801" s="11" t="s">
        <v>8219</v>
      </c>
      <c r="B801" s="11">
        <v>5000</v>
      </c>
      <c r="C801" s="11" t="s">
        <v>8246</v>
      </c>
      <c r="D801" s="19">
        <f t="shared" si="32"/>
        <v>5000</v>
      </c>
    </row>
    <row r="802" spans="1:4" x14ac:dyDescent="0.3">
      <c r="A802" s="11" t="s">
        <v>8219</v>
      </c>
      <c r="B802" s="11">
        <v>1500</v>
      </c>
      <c r="C802" s="11" t="s">
        <v>8247</v>
      </c>
      <c r="D802" s="19">
        <f>B802*1.37298792</f>
        <v>2059.4818799999998</v>
      </c>
    </row>
    <row r="803" spans="1:4" x14ac:dyDescent="0.3">
      <c r="A803" s="11" t="s">
        <v>8219</v>
      </c>
      <c r="B803" s="11">
        <v>2000</v>
      </c>
      <c r="C803" s="11" t="s">
        <v>8246</v>
      </c>
      <c r="D803" s="19">
        <f t="shared" ref="D803:D809" si="33">B803</f>
        <v>2000</v>
      </c>
    </row>
    <row r="804" spans="1:4" x14ac:dyDescent="0.3">
      <c r="A804" s="11" t="s">
        <v>8219</v>
      </c>
      <c r="B804" s="11">
        <v>6000</v>
      </c>
      <c r="C804" s="11" t="s">
        <v>8246</v>
      </c>
      <c r="D804" s="19">
        <f t="shared" si="33"/>
        <v>6000</v>
      </c>
    </row>
    <row r="805" spans="1:4" x14ac:dyDescent="0.3">
      <c r="A805" s="11" t="s">
        <v>8219</v>
      </c>
      <c r="B805" s="11">
        <v>2300</v>
      </c>
      <c r="C805" s="11" t="s">
        <v>8246</v>
      </c>
      <c r="D805" s="19">
        <f t="shared" si="33"/>
        <v>2300</v>
      </c>
    </row>
    <row r="806" spans="1:4" x14ac:dyDescent="0.3">
      <c r="A806" s="11" t="s">
        <v>8219</v>
      </c>
      <c r="B806" s="11">
        <v>5500</v>
      </c>
      <c r="C806" s="11" t="s">
        <v>8246</v>
      </c>
      <c r="D806" s="19">
        <f t="shared" si="33"/>
        <v>5500</v>
      </c>
    </row>
    <row r="807" spans="1:4" x14ac:dyDescent="0.3">
      <c r="A807" s="11" t="s">
        <v>8219</v>
      </c>
      <c r="B807" s="11">
        <v>3000</v>
      </c>
      <c r="C807" s="11" t="s">
        <v>8246</v>
      </c>
      <c r="D807" s="19">
        <f t="shared" si="33"/>
        <v>3000</v>
      </c>
    </row>
    <row r="808" spans="1:4" x14ac:dyDescent="0.3">
      <c r="A808" s="11" t="s">
        <v>8219</v>
      </c>
      <c r="B808" s="11">
        <v>8000</v>
      </c>
      <c r="C808" s="11" t="s">
        <v>8246</v>
      </c>
      <c r="D808" s="19">
        <f t="shared" si="33"/>
        <v>8000</v>
      </c>
    </row>
    <row r="809" spans="1:4" x14ac:dyDescent="0.3">
      <c r="A809" s="11" t="s">
        <v>8219</v>
      </c>
      <c r="B809" s="11">
        <v>4000</v>
      </c>
      <c r="C809" s="11" t="s">
        <v>8246</v>
      </c>
      <c r="D809" s="19">
        <f t="shared" si="33"/>
        <v>4000</v>
      </c>
    </row>
    <row r="810" spans="1:4" x14ac:dyDescent="0.3">
      <c r="A810" s="11" t="s">
        <v>8219</v>
      </c>
      <c r="B810" s="11">
        <v>4500</v>
      </c>
      <c r="C810" s="11" t="s">
        <v>8251</v>
      </c>
      <c r="D810" s="19">
        <f>B810*0.79435529</f>
        <v>3574.5988050000001</v>
      </c>
    </row>
    <row r="811" spans="1:4" x14ac:dyDescent="0.3">
      <c r="A811" s="11" t="s">
        <v>8219</v>
      </c>
      <c r="B811" s="11">
        <v>4000</v>
      </c>
      <c r="C811" s="11" t="s">
        <v>8246</v>
      </c>
      <c r="D811" s="19">
        <f t="shared" ref="D811:D830" si="34">B811</f>
        <v>4000</v>
      </c>
    </row>
    <row r="812" spans="1:4" x14ac:dyDescent="0.3">
      <c r="A812" s="11" t="s">
        <v>8219</v>
      </c>
      <c r="B812" s="11">
        <v>1500</v>
      </c>
      <c r="C812" s="11" t="s">
        <v>8246</v>
      </c>
      <c r="D812" s="19">
        <f t="shared" si="34"/>
        <v>1500</v>
      </c>
    </row>
    <row r="813" spans="1:4" x14ac:dyDescent="0.3">
      <c r="A813" s="11" t="s">
        <v>8219</v>
      </c>
      <c r="B813" s="11">
        <v>1000</v>
      </c>
      <c r="C813" s="11" t="s">
        <v>8246</v>
      </c>
      <c r="D813" s="19">
        <f t="shared" si="34"/>
        <v>1000</v>
      </c>
    </row>
    <row r="814" spans="1:4" x14ac:dyDescent="0.3">
      <c r="A814" s="11" t="s">
        <v>8219</v>
      </c>
      <c r="B814" s="11">
        <v>600</v>
      </c>
      <c r="C814" s="11" t="s">
        <v>8246</v>
      </c>
      <c r="D814" s="19">
        <f t="shared" si="34"/>
        <v>600</v>
      </c>
    </row>
    <row r="815" spans="1:4" x14ac:dyDescent="0.3">
      <c r="A815" s="11" t="s">
        <v>8219</v>
      </c>
      <c r="B815" s="11">
        <v>1500</v>
      </c>
      <c r="C815" s="11" t="s">
        <v>8246</v>
      </c>
      <c r="D815" s="19">
        <f t="shared" si="34"/>
        <v>1500</v>
      </c>
    </row>
    <row r="816" spans="1:4" x14ac:dyDescent="0.3">
      <c r="A816" s="11" t="s">
        <v>8219</v>
      </c>
      <c r="B816" s="11">
        <v>1000</v>
      </c>
      <c r="C816" s="11" t="s">
        <v>8246</v>
      </c>
      <c r="D816" s="19">
        <f t="shared" si="34"/>
        <v>1000</v>
      </c>
    </row>
    <row r="817" spans="1:4" x14ac:dyDescent="0.3">
      <c r="A817" s="11" t="s">
        <v>8219</v>
      </c>
      <c r="B817" s="11">
        <v>4000</v>
      </c>
      <c r="C817" s="11" t="s">
        <v>8246</v>
      </c>
      <c r="D817" s="19">
        <f t="shared" si="34"/>
        <v>4000</v>
      </c>
    </row>
    <row r="818" spans="1:4" x14ac:dyDescent="0.3">
      <c r="A818" s="11" t="s">
        <v>8219</v>
      </c>
      <c r="B818" s="11">
        <v>7000</v>
      </c>
      <c r="C818" s="11" t="s">
        <v>8246</v>
      </c>
      <c r="D818" s="19">
        <f t="shared" si="34"/>
        <v>7000</v>
      </c>
    </row>
    <row r="819" spans="1:4" x14ac:dyDescent="0.3">
      <c r="A819" s="11" t="s">
        <v>8219</v>
      </c>
      <c r="B819" s="11">
        <v>1500</v>
      </c>
      <c r="C819" s="11" t="s">
        <v>8246</v>
      </c>
      <c r="D819" s="19">
        <f t="shared" si="34"/>
        <v>1500</v>
      </c>
    </row>
    <row r="820" spans="1:4" x14ac:dyDescent="0.3">
      <c r="A820" s="11" t="s">
        <v>8219</v>
      </c>
      <c r="B820" s="11">
        <v>350</v>
      </c>
      <c r="C820" s="11" t="s">
        <v>8246</v>
      </c>
      <c r="D820" s="19">
        <f t="shared" si="34"/>
        <v>350</v>
      </c>
    </row>
    <row r="821" spans="1:4" x14ac:dyDescent="0.3">
      <c r="A821" s="11" t="s">
        <v>8219</v>
      </c>
      <c r="B821" s="11">
        <v>400</v>
      </c>
      <c r="C821" s="11" t="s">
        <v>8246</v>
      </c>
      <c r="D821" s="19">
        <f t="shared" si="34"/>
        <v>400</v>
      </c>
    </row>
    <row r="822" spans="1:4" x14ac:dyDescent="0.3">
      <c r="A822" s="11" t="s">
        <v>8219</v>
      </c>
      <c r="B822" s="11">
        <v>2000</v>
      </c>
      <c r="C822" s="11" t="s">
        <v>8246</v>
      </c>
      <c r="D822" s="19">
        <f t="shared" si="34"/>
        <v>2000</v>
      </c>
    </row>
    <row r="823" spans="1:4" x14ac:dyDescent="0.3">
      <c r="A823" s="11" t="s">
        <v>8219</v>
      </c>
      <c r="B823" s="11">
        <v>17482</v>
      </c>
      <c r="C823" s="11" t="s">
        <v>8246</v>
      </c>
      <c r="D823" s="19">
        <f t="shared" si="34"/>
        <v>17482</v>
      </c>
    </row>
    <row r="824" spans="1:4" x14ac:dyDescent="0.3">
      <c r="A824" s="11" t="s">
        <v>8219</v>
      </c>
      <c r="B824" s="11">
        <v>3000</v>
      </c>
      <c r="C824" s="11" t="s">
        <v>8246</v>
      </c>
      <c r="D824" s="19">
        <f t="shared" si="34"/>
        <v>3000</v>
      </c>
    </row>
    <row r="825" spans="1:4" x14ac:dyDescent="0.3">
      <c r="A825" s="11" t="s">
        <v>8219</v>
      </c>
      <c r="B825" s="11">
        <v>800</v>
      </c>
      <c r="C825" s="11" t="s">
        <v>8246</v>
      </c>
      <c r="D825" s="19">
        <f t="shared" si="34"/>
        <v>800</v>
      </c>
    </row>
    <row r="826" spans="1:4" x14ac:dyDescent="0.3">
      <c r="A826" s="11" t="s">
        <v>8219</v>
      </c>
      <c r="B826" s="11">
        <v>1600</v>
      </c>
      <c r="C826" s="11" t="s">
        <v>8246</v>
      </c>
      <c r="D826" s="19">
        <f t="shared" si="34"/>
        <v>1600</v>
      </c>
    </row>
    <row r="827" spans="1:4" x14ac:dyDescent="0.3">
      <c r="A827" s="11" t="s">
        <v>8219</v>
      </c>
      <c r="B827" s="11">
        <v>12500</v>
      </c>
      <c r="C827" s="11" t="s">
        <v>8246</v>
      </c>
      <c r="D827" s="19">
        <f t="shared" si="34"/>
        <v>12500</v>
      </c>
    </row>
    <row r="828" spans="1:4" x14ac:dyDescent="0.3">
      <c r="A828" s="11" t="s">
        <v>8219</v>
      </c>
      <c r="B828" s="11">
        <v>5500</v>
      </c>
      <c r="C828" s="11" t="s">
        <v>8246</v>
      </c>
      <c r="D828" s="19">
        <f t="shared" si="34"/>
        <v>5500</v>
      </c>
    </row>
    <row r="829" spans="1:4" x14ac:dyDescent="0.3">
      <c r="A829" s="11" t="s">
        <v>8219</v>
      </c>
      <c r="B829" s="11">
        <v>300</v>
      </c>
      <c r="C829" s="11" t="s">
        <v>8246</v>
      </c>
      <c r="D829" s="19">
        <f t="shared" si="34"/>
        <v>300</v>
      </c>
    </row>
    <row r="830" spans="1:4" x14ac:dyDescent="0.3">
      <c r="A830" s="11" t="s">
        <v>8219</v>
      </c>
      <c r="B830" s="11">
        <v>1300</v>
      </c>
      <c r="C830" s="11" t="s">
        <v>8246</v>
      </c>
      <c r="D830" s="19">
        <f t="shared" si="34"/>
        <v>1300</v>
      </c>
    </row>
    <row r="831" spans="1:4" x14ac:dyDescent="0.3">
      <c r="A831" s="11" t="s">
        <v>8219</v>
      </c>
      <c r="B831" s="11">
        <v>500</v>
      </c>
      <c r="C831" s="11" t="s">
        <v>8247</v>
      </c>
      <c r="D831" s="19">
        <f>B831*1.37298792</f>
        <v>686.49396000000002</v>
      </c>
    </row>
    <row r="832" spans="1:4" x14ac:dyDescent="0.3">
      <c r="A832" s="11" t="s">
        <v>8219</v>
      </c>
      <c r="B832" s="11">
        <v>1800</v>
      </c>
      <c r="C832" s="11" t="s">
        <v>8246</v>
      </c>
      <c r="D832" s="19">
        <f t="shared" ref="D832:D843" si="35">B832</f>
        <v>1800</v>
      </c>
    </row>
    <row r="833" spans="1:4" x14ac:dyDescent="0.3">
      <c r="A833" s="11" t="s">
        <v>8219</v>
      </c>
      <c r="B833" s="11">
        <v>1500</v>
      </c>
      <c r="C833" s="11" t="s">
        <v>8246</v>
      </c>
      <c r="D833" s="19">
        <f t="shared" si="35"/>
        <v>1500</v>
      </c>
    </row>
    <row r="834" spans="1:4" x14ac:dyDescent="0.3">
      <c r="A834" s="11" t="s">
        <v>8219</v>
      </c>
      <c r="B834" s="11">
        <v>15000</v>
      </c>
      <c r="C834" s="11" t="s">
        <v>8246</v>
      </c>
      <c r="D834" s="19">
        <f t="shared" si="35"/>
        <v>15000</v>
      </c>
    </row>
    <row r="835" spans="1:4" x14ac:dyDescent="0.3">
      <c r="A835" s="11" t="s">
        <v>8219</v>
      </c>
      <c r="B835" s="11">
        <v>6000</v>
      </c>
      <c r="C835" s="11" t="s">
        <v>8246</v>
      </c>
      <c r="D835" s="19">
        <f t="shared" si="35"/>
        <v>6000</v>
      </c>
    </row>
    <row r="836" spans="1:4" x14ac:dyDescent="0.3">
      <c r="A836" s="11" t="s">
        <v>8219</v>
      </c>
      <c r="B836" s="11">
        <v>5500</v>
      </c>
      <c r="C836" s="11" t="s">
        <v>8246</v>
      </c>
      <c r="D836" s="19">
        <f t="shared" si="35"/>
        <v>5500</v>
      </c>
    </row>
    <row r="837" spans="1:4" x14ac:dyDescent="0.3">
      <c r="A837" s="11" t="s">
        <v>8219</v>
      </c>
      <c r="B837" s="11">
        <v>2000</v>
      </c>
      <c r="C837" s="11" t="s">
        <v>8246</v>
      </c>
      <c r="D837" s="19">
        <f t="shared" si="35"/>
        <v>2000</v>
      </c>
    </row>
    <row r="838" spans="1:4" x14ac:dyDescent="0.3">
      <c r="A838" s="11" t="s">
        <v>8219</v>
      </c>
      <c r="B838" s="11">
        <v>5000</v>
      </c>
      <c r="C838" s="11" t="s">
        <v>8246</v>
      </c>
      <c r="D838" s="19">
        <f t="shared" si="35"/>
        <v>5000</v>
      </c>
    </row>
    <row r="839" spans="1:4" x14ac:dyDescent="0.3">
      <c r="A839" s="11" t="s">
        <v>8219</v>
      </c>
      <c r="B839" s="11">
        <v>2500</v>
      </c>
      <c r="C839" s="11" t="s">
        <v>8246</v>
      </c>
      <c r="D839" s="19">
        <f t="shared" si="35"/>
        <v>2500</v>
      </c>
    </row>
    <row r="840" spans="1:4" x14ac:dyDescent="0.3">
      <c r="A840" s="11" t="s">
        <v>8219</v>
      </c>
      <c r="B840" s="11">
        <v>2000</v>
      </c>
      <c r="C840" s="11" t="s">
        <v>8246</v>
      </c>
      <c r="D840" s="19">
        <f t="shared" si="35"/>
        <v>2000</v>
      </c>
    </row>
    <row r="841" spans="1:4" x14ac:dyDescent="0.3">
      <c r="A841" s="11" t="s">
        <v>8219</v>
      </c>
      <c r="B841" s="11">
        <v>5000</v>
      </c>
      <c r="C841" s="11" t="s">
        <v>8246</v>
      </c>
      <c r="D841" s="19">
        <f t="shared" si="35"/>
        <v>5000</v>
      </c>
    </row>
    <row r="842" spans="1:4" x14ac:dyDescent="0.3">
      <c r="A842" s="11" t="s">
        <v>8219</v>
      </c>
      <c r="B842" s="11">
        <v>10000</v>
      </c>
      <c r="C842" s="11" t="s">
        <v>8246</v>
      </c>
      <c r="D842" s="19">
        <f t="shared" si="35"/>
        <v>10000</v>
      </c>
    </row>
    <row r="843" spans="1:4" x14ac:dyDescent="0.3">
      <c r="A843" s="11" t="s">
        <v>8219</v>
      </c>
      <c r="B843" s="11">
        <v>5000</v>
      </c>
      <c r="C843" s="11" t="s">
        <v>8246</v>
      </c>
      <c r="D843" s="19">
        <f t="shared" si="35"/>
        <v>5000</v>
      </c>
    </row>
    <row r="844" spans="1:4" x14ac:dyDescent="0.3">
      <c r="A844" s="11" t="s">
        <v>8219</v>
      </c>
      <c r="B844" s="11">
        <v>2500</v>
      </c>
      <c r="C844" s="11" t="s">
        <v>8251</v>
      </c>
      <c r="D844" s="19">
        <f>B844*0.79435529</f>
        <v>1985.8882250000001</v>
      </c>
    </row>
    <row r="845" spans="1:4" x14ac:dyDescent="0.3">
      <c r="A845" s="11" t="s">
        <v>8219</v>
      </c>
      <c r="B845" s="11">
        <v>3000</v>
      </c>
      <c r="C845" s="11" t="s">
        <v>8246</v>
      </c>
      <c r="D845" s="19">
        <f>B845</f>
        <v>3000</v>
      </c>
    </row>
    <row r="846" spans="1:4" x14ac:dyDescent="0.3">
      <c r="A846" s="11" t="s">
        <v>8219</v>
      </c>
      <c r="B846" s="11">
        <v>3000</v>
      </c>
      <c r="C846" s="11" t="s">
        <v>8246</v>
      </c>
      <c r="D846" s="19">
        <f>B846</f>
        <v>3000</v>
      </c>
    </row>
    <row r="847" spans="1:4" x14ac:dyDescent="0.3">
      <c r="A847" s="11" t="s">
        <v>8219</v>
      </c>
      <c r="B847" s="11">
        <v>5000</v>
      </c>
      <c r="C847" s="11" t="s">
        <v>8246</v>
      </c>
      <c r="D847" s="19">
        <f>B847</f>
        <v>5000</v>
      </c>
    </row>
    <row r="848" spans="1:4" x14ac:dyDescent="0.3">
      <c r="A848" s="11" t="s">
        <v>8219</v>
      </c>
      <c r="B848" s="11">
        <v>1100</v>
      </c>
      <c r="C848" s="11" t="s">
        <v>8247</v>
      </c>
      <c r="D848" s="19">
        <f>B848*1.37298792</f>
        <v>1510.2867119999999</v>
      </c>
    </row>
    <row r="849" spans="1:4" x14ac:dyDescent="0.3">
      <c r="A849" s="11" t="s">
        <v>8219</v>
      </c>
      <c r="B849" s="11">
        <v>10</v>
      </c>
      <c r="C849" s="11" t="s">
        <v>8246</v>
      </c>
      <c r="D849" s="19">
        <f>B849</f>
        <v>10</v>
      </c>
    </row>
    <row r="850" spans="1:4" x14ac:dyDescent="0.3">
      <c r="A850" s="11" t="s">
        <v>8219</v>
      </c>
      <c r="B850" s="11">
        <v>300</v>
      </c>
      <c r="C850" s="11" t="s">
        <v>8246</v>
      </c>
      <c r="D850" s="19">
        <f>B850</f>
        <v>300</v>
      </c>
    </row>
    <row r="851" spans="1:4" x14ac:dyDescent="0.3">
      <c r="A851" s="11" t="s">
        <v>8219</v>
      </c>
      <c r="B851" s="11">
        <v>4000</v>
      </c>
      <c r="C851" s="11" t="s">
        <v>8246</v>
      </c>
      <c r="D851" s="19">
        <f>B851</f>
        <v>4000</v>
      </c>
    </row>
    <row r="852" spans="1:4" x14ac:dyDescent="0.3">
      <c r="A852" s="11" t="s">
        <v>8219</v>
      </c>
      <c r="B852" s="11">
        <v>4000</v>
      </c>
      <c r="C852" s="11" t="s">
        <v>8246</v>
      </c>
      <c r="D852" s="19">
        <f>B852</f>
        <v>4000</v>
      </c>
    </row>
    <row r="853" spans="1:4" x14ac:dyDescent="0.3">
      <c r="A853" s="11" t="s">
        <v>8219</v>
      </c>
      <c r="B853" s="11">
        <v>2000</v>
      </c>
      <c r="C853" s="11" t="s">
        <v>8249</v>
      </c>
      <c r="D853" s="19">
        <f>B853*1.18870458</f>
        <v>2377.4091600000002</v>
      </c>
    </row>
    <row r="854" spans="1:4" x14ac:dyDescent="0.3">
      <c r="A854" s="11" t="s">
        <v>8219</v>
      </c>
      <c r="B854" s="11">
        <v>3500</v>
      </c>
      <c r="C854" s="11" t="s">
        <v>8246</v>
      </c>
      <c r="D854" s="19">
        <f>B854</f>
        <v>3500</v>
      </c>
    </row>
    <row r="855" spans="1:4" x14ac:dyDescent="0.3">
      <c r="A855" s="11" t="s">
        <v>8219</v>
      </c>
      <c r="B855" s="11">
        <v>300</v>
      </c>
      <c r="C855" s="11" t="s">
        <v>8246</v>
      </c>
      <c r="D855" s="19">
        <f>B855</f>
        <v>300</v>
      </c>
    </row>
    <row r="856" spans="1:4" x14ac:dyDescent="0.3">
      <c r="A856" s="11" t="s">
        <v>8219</v>
      </c>
      <c r="B856" s="11">
        <v>27800</v>
      </c>
      <c r="C856" s="11" t="s">
        <v>8246</v>
      </c>
      <c r="D856" s="19">
        <f>B856</f>
        <v>27800</v>
      </c>
    </row>
    <row r="857" spans="1:4" x14ac:dyDescent="0.3">
      <c r="A857" s="11" t="s">
        <v>8219</v>
      </c>
      <c r="B857" s="11">
        <v>1450</v>
      </c>
      <c r="C857" s="11" t="s">
        <v>8246</v>
      </c>
      <c r="D857" s="19">
        <f>B857</f>
        <v>1450</v>
      </c>
    </row>
    <row r="858" spans="1:4" x14ac:dyDescent="0.3">
      <c r="A858" s="11" t="s">
        <v>8219</v>
      </c>
      <c r="B858" s="11">
        <v>250</v>
      </c>
      <c r="C858" s="11" t="s">
        <v>8249</v>
      </c>
      <c r="D858" s="19">
        <f>B858*1.18870458</f>
        <v>297.17614500000002</v>
      </c>
    </row>
    <row r="859" spans="1:4" x14ac:dyDescent="0.3">
      <c r="A859" s="11" t="s">
        <v>8219</v>
      </c>
      <c r="B859" s="11">
        <v>1200</v>
      </c>
      <c r="C859" s="11" t="s">
        <v>8249</v>
      </c>
      <c r="D859" s="19">
        <f>B859*1.18870458</f>
        <v>1426.445496</v>
      </c>
    </row>
    <row r="860" spans="1:4" x14ac:dyDescent="0.3">
      <c r="A860" s="11" t="s">
        <v>8219</v>
      </c>
      <c r="B860" s="11">
        <v>1200</v>
      </c>
      <c r="C860" s="11" t="s">
        <v>8247</v>
      </c>
      <c r="D860" s="19">
        <f>B860*1.37298792</f>
        <v>1647.5855039999999</v>
      </c>
    </row>
    <row r="861" spans="1:4" x14ac:dyDescent="0.3">
      <c r="A861" s="11" t="s">
        <v>8219</v>
      </c>
      <c r="B861" s="11">
        <v>4000</v>
      </c>
      <c r="C861" s="11" t="s">
        <v>8246</v>
      </c>
      <c r="D861" s="19">
        <f>B861</f>
        <v>4000</v>
      </c>
    </row>
    <row r="862" spans="1:4" x14ac:dyDescent="0.3">
      <c r="A862" s="11" t="s">
        <v>8221</v>
      </c>
      <c r="B862" s="11">
        <v>14000</v>
      </c>
      <c r="C862" s="11" t="s">
        <v>8246</v>
      </c>
      <c r="D862" s="19">
        <f>B862</f>
        <v>14000</v>
      </c>
    </row>
    <row r="863" spans="1:4" x14ac:dyDescent="0.3">
      <c r="A863" s="11" t="s">
        <v>8221</v>
      </c>
      <c r="B863" s="11">
        <v>4500</v>
      </c>
      <c r="C863" s="11" t="s">
        <v>8246</v>
      </c>
      <c r="D863" s="19">
        <f>B863</f>
        <v>4500</v>
      </c>
    </row>
    <row r="864" spans="1:4" x14ac:dyDescent="0.3">
      <c r="A864" s="11" t="s">
        <v>8221</v>
      </c>
      <c r="B864" s="11">
        <v>50000</v>
      </c>
      <c r="C864" s="11" t="s">
        <v>8247</v>
      </c>
      <c r="D864" s="19">
        <f>B864*1.37298792</f>
        <v>68649.395999999993</v>
      </c>
    </row>
    <row r="865" spans="1:4" x14ac:dyDescent="0.3">
      <c r="A865" s="11" t="s">
        <v>8221</v>
      </c>
      <c r="B865" s="11">
        <v>2000</v>
      </c>
      <c r="C865" s="11" t="s">
        <v>8246</v>
      </c>
      <c r="D865" s="19">
        <f t="shared" ref="D865:D871" si="36">B865</f>
        <v>2000</v>
      </c>
    </row>
    <row r="866" spans="1:4" x14ac:dyDescent="0.3">
      <c r="A866" s="11" t="s">
        <v>8221</v>
      </c>
      <c r="B866" s="11">
        <v>6500</v>
      </c>
      <c r="C866" s="11" t="s">
        <v>8246</v>
      </c>
      <c r="D866" s="19">
        <f t="shared" si="36"/>
        <v>6500</v>
      </c>
    </row>
    <row r="867" spans="1:4" x14ac:dyDescent="0.3">
      <c r="A867" s="11" t="s">
        <v>8221</v>
      </c>
      <c r="B867" s="11">
        <v>2200</v>
      </c>
      <c r="C867" s="11" t="s">
        <v>8246</v>
      </c>
      <c r="D867" s="19">
        <f t="shared" si="36"/>
        <v>2200</v>
      </c>
    </row>
    <row r="868" spans="1:4" x14ac:dyDescent="0.3">
      <c r="A868" s="11" t="s">
        <v>8221</v>
      </c>
      <c r="B868" s="11">
        <v>3500</v>
      </c>
      <c r="C868" s="11" t="s">
        <v>8246</v>
      </c>
      <c r="D868" s="19">
        <f t="shared" si="36"/>
        <v>3500</v>
      </c>
    </row>
    <row r="869" spans="1:4" x14ac:dyDescent="0.3">
      <c r="A869" s="11" t="s">
        <v>8221</v>
      </c>
      <c r="B869" s="11">
        <v>5000</v>
      </c>
      <c r="C869" s="11" t="s">
        <v>8246</v>
      </c>
      <c r="D869" s="19">
        <f t="shared" si="36"/>
        <v>5000</v>
      </c>
    </row>
    <row r="870" spans="1:4" x14ac:dyDescent="0.3">
      <c r="A870" s="11" t="s">
        <v>8221</v>
      </c>
      <c r="B870" s="11">
        <v>45000</v>
      </c>
      <c r="C870" s="11" t="s">
        <v>8246</v>
      </c>
      <c r="D870" s="19">
        <f t="shared" si="36"/>
        <v>45000</v>
      </c>
    </row>
    <row r="871" spans="1:4" x14ac:dyDescent="0.3">
      <c r="A871" s="11" t="s">
        <v>8221</v>
      </c>
      <c r="B871" s="11">
        <v>8800</v>
      </c>
      <c r="C871" s="11" t="s">
        <v>8246</v>
      </c>
      <c r="D871" s="19">
        <f t="shared" si="36"/>
        <v>8800</v>
      </c>
    </row>
    <row r="872" spans="1:4" x14ac:dyDescent="0.3">
      <c r="A872" s="11" t="s">
        <v>8221</v>
      </c>
      <c r="B872" s="11">
        <v>20000</v>
      </c>
      <c r="C872" s="11" t="s">
        <v>8247</v>
      </c>
      <c r="D872" s="19">
        <f>B872*1.37298792</f>
        <v>27459.758399999999</v>
      </c>
    </row>
    <row r="873" spans="1:4" x14ac:dyDescent="0.3">
      <c r="A873" s="11" t="s">
        <v>8221</v>
      </c>
      <c r="B873" s="11">
        <v>6000</v>
      </c>
      <c r="C873" s="11" t="s">
        <v>8246</v>
      </c>
      <c r="D873" s="19">
        <f>B873</f>
        <v>6000</v>
      </c>
    </row>
    <row r="874" spans="1:4" x14ac:dyDescent="0.3">
      <c r="A874" s="11" t="s">
        <v>8221</v>
      </c>
      <c r="B874" s="11">
        <v>8000</v>
      </c>
      <c r="C874" s="11" t="s">
        <v>8246</v>
      </c>
      <c r="D874" s="19">
        <f>B874</f>
        <v>8000</v>
      </c>
    </row>
    <row r="875" spans="1:4" x14ac:dyDescent="0.3">
      <c r="A875" s="11" t="s">
        <v>8221</v>
      </c>
      <c r="B875" s="11">
        <v>3500</v>
      </c>
      <c r="C875" s="11" t="s">
        <v>8246</v>
      </c>
      <c r="D875" s="19">
        <f>B875</f>
        <v>3500</v>
      </c>
    </row>
    <row r="876" spans="1:4" x14ac:dyDescent="0.3">
      <c r="A876" s="11" t="s">
        <v>8221</v>
      </c>
      <c r="B876" s="11">
        <v>3000</v>
      </c>
      <c r="C876" s="11" t="s">
        <v>8246</v>
      </c>
      <c r="D876" s="19">
        <f>B876</f>
        <v>3000</v>
      </c>
    </row>
    <row r="877" spans="1:4" x14ac:dyDescent="0.3">
      <c r="A877" s="11" t="s">
        <v>8221</v>
      </c>
      <c r="B877" s="11">
        <v>5000</v>
      </c>
      <c r="C877" s="11" t="s">
        <v>8246</v>
      </c>
      <c r="D877" s="19">
        <f>B877</f>
        <v>5000</v>
      </c>
    </row>
    <row r="878" spans="1:4" x14ac:dyDescent="0.3">
      <c r="A878" s="11" t="s">
        <v>8221</v>
      </c>
      <c r="B878" s="11">
        <v>3152</v>
      </c>
      <c r="C878" s="11" t="s">
        <v>8247</v>
      </c>
      <c r="D878" s="19">
        <f>B878*1.37298792</f>
        <v>4327.65792384</v>
      </c>
    </row>
    <row r="879" spans="1:4" x14ac:dyDescent="0.3">
      <c r="A879" s="11" t="s">
        <v>8221</v>
      </c>
      <c r="B879" s="11">
        <v>2000</v>
      </c>
      <c r="C879" s="11" t="s">
        <v>8246</v>
      </c>
      <c r="D879" s="19">
        <f t="shared" ref="D879:D911" si="37">B879</f>
        <v>2000</v>
      </c>
    </row>
    <row r="880" spans="1:4" x14ac:dyDescent="0.3">
      <c r="A880" s="11" t="s">
        <v>8221</v>
      </c>
      <c r="B880" s="11">
        <v>5000</v>
      </c>
      <c r="C880" s="11" t="s">
        <v>8246</v>
      </c>
      <c r="D880" s="19">
        <f t="shared" si="37"/>
        <v>5000</v>
      </c>
    </row>
    <row r="881" spans="1:4" x14ac:dyDescent="0.3">
      <c r="A881" s="11" t="s">
        <v>8221</v>
      </c>
      <c r="B881" s="11">
        <v>2100</v>
      </c>
      <c r="C881" s="11" t="s">
        <v>8246</v>
      </c>
      <c r="D881" s="19">
        <f t="shared" si="37"/>
        <v>2100</v>
      </c>
    </row>
    <row r="882" spans="1:4" x14ac:dyDescent="0.3">
      <c r="A882" s="11" t="s">
        <v>8221</v>
      </c>
      <c r="B882" s="11">
        <v>3780</v>
      </c>
      <c r="C882" s="11" t="s">
        <v>8246</v>
      </c>
      <c r="D882" s="19">
        <f t="shared" si="37"/>
        <v>3780</v>
      </c>
    </row>
    <row r="883" spans="1:4" x14ac:dyDescent="0.3">
      <c r="A883" s="11" t="s">
        <v>8221</v>
      </c>
      <c r="B883" s="11">
        <v>3750</v>
      </c>
      <c r="C883" s="11" t="s">
        <v>8246</v>
      </c>
      <c r="D883" s="19">
        <f t="shared" si="37"/>
        <v>3750</v>
      </c>
    </row>
    <row r="884" spans="1:4" x14ac:dyDescent="0.3">
      <c r="A884" s="11" t="s">
        <v>8221</v>
      </c>
      <c r="B884" s="11">
        <v>1500</v>
      </c>
      <c r="C884" s="11" t="s">
        <v>8246</v>
      </c>
      <c r="D884" s="19">
        <f t="shared" si="37"/>
        <v>1500</v>
      </c>
    </row>
    <row r="885" spans="1:4" x14ac:dyDescent="0.3">
      <c r="A885" s="11" t="s">
        <v>8221</v>
      </c>
      <c r="B885" s="11">
        <v>5000</v>
      </c>
      <c r="C885" s="11" t="s">
        <v>8246</v>
      </c>
      <c r="D885" s="19">
        <f t="shared" si="37"/>
        <v>5000</v>
      </c>
    </row>
    <row r="886" spans="1:4" x14ac:dyDescent="0.3">
      <c r="A886" s="11" t="s">
        <v>8221</v>
      </c>
      <c r="B886" s="11">
        <v>2000</v>
      </c>
      <c r="C886" s="11" t="s">
        <v>8246</v>
      </c>
      <c r="D886" s="19">
        <f t="shared" si="37"/>
        <v>2000</v>
      </c>
    </row>
    <row r="887" spans="1:4" x14ac:dyDescent="0.3">
      <c r="A887" s="11" t="s">
        <v>8221</v>
      </c>
      <c r="B887" s="11">
        <v>1000</v>
      </c>
      <c r="C887" s="11" t="s">
        <v>8246</v>
      </c>
      <c r="D887" s="19">
        <f t="shared" si="37"/>
        <v>1000</v>
      </c>
    </row>
    <row r="888" spans="1:4" x14ac:dyDescent="0.3">
      <c r="A888" s="11" t="s">
        <v>8221</v>
      </c>
      <c r="B888" s="11">
        <v>500</v>
      </c>
      <c r="C888" s="11" t="s">
        <v>8246</v>
      </c>
      <c r="D888" s="19">
        <f t="shared" si="37"/>
        <v>500</v>
      </c>
    </row>
    <row r="889" spans="1:4" x14ac:dyDescent="0.3">
      <c r="A889" s="11" t="s">
        <v>8221</v>
      </c>
      <c r="B889" s="11">
        <v>1000</v>
      </c>
      <c r="C889" s="11" t="s">
        <v>8246</v>
      </c>
      <c r="D889" s="19">
        <f t="shared" si="37"/>
        <v>1000</v>
      </c>
    </row>
    <row r="890" spans="1:4" x14ac:dyDescent="0.3">
      <c r="A890" s="11" t="s">
        <v>8221</v>
      </c>
      <c r="B890" s="11">
        <v>1000</v>
      </c>
      <c r="C890" s="11" t="s">
        <v>8246</v>
      </c>
      <c r="D890" s="19">
        <f t="shared" si="37"/>
        <v>1000</v>
      </c>
    </row>
    <row r="891" spans="1:4" x14ac:dyDescent="0.3">
      <c r="A891" s="11" t="s">
        <v>8221</v>
      </c>
      <c r="B891" s="11">
        <v>25000</v>
      </c>
      <c r="C891" s="11" t="s">
        <v>8246</v>
      </c>
      <c r="D891" s="19">
        <f t="shared" si="37"/>
        <v>25000</v>
      </c>
    </row>
    <row r="892" spans="1:4" x14ac:dyDescent="0.3">
      <c r="A892" s="11" t="s">
        <v>8221</v>
      </c>
      <c r="B892" s="11">
        <v>3000</v>
      </c>
      <c r="C892" s="11" t="s">
        <v>8246</v>
      </c>
      <c r="D892" s="19">
        <f t="shared" si="37"/>
        <v>3000</v>
      </c>
    </row>
    <row r="893" spans="1:4" x14ac:dyDescent="0.3">
      <c r="A893" s="11" t="s">
        <v>8221</v>
      </c>
      <c r="B893" s="11">
        <v>8000</v>
      </c>
      <c r="C893" s="11" t="s">
        <v>8246</v>
      </c>
      <c r="D893" s="19">
        <f t="shared" si="37"/>
        <v>8000</v>
      </c>
    </row>
    <row r="894" spans="1:4" x14ac:dyDescent="0.3">
      <c r="A894" s="11" t="s">
        <v>8221</v>
      </c>
      <c r="B894" s="11">
        <v>6000</v>
      </c>
      <c r="C894" s="11" t="s">
        <v>8246</v>
      </c>
      <c r="D894" s="19">
        <f t="shared" si="37"/>
        <v>6000</v>
      </c>
    </row>
    <row r="895" spans="1:4" x14ac:dyDescent="0.3">
      <c r="A895" s="11" t="s">
        <v>8221</v>
      </c>
      <c r="B895" s="11">
        <v>2000</v>
      </c>
      <c r="C895" s="11" t="s">
        <v>8246</v>
      </c>
      <c r="D895" s="19">
        <f t="shared" si="37"/>
        <v>2000</v>
      </c>
    </row>
    <row r="896" spans="1:4" x14ac:dyDescent="0.3">
      <c r="A896" s="11" t="s">
        <v>8221</v>
      </c>
      <c r="B896" s="11">
        <v>20000</v>
      </c>
      <c r="C896" s="11" t="s">
        <v>8246</v>
      </c>
      <c r="D896" s="19">
        <f t="shared" si="37"/>
        <v>20000</v>
      </c>
    </row>
    <row r="897" spans="1:4" x14ac:dyDescent="0.3">
      <c r="A897" s="11" t="s">
        <v>8221</v>
      </c>
      <c r="B897" s="11">
        <v>8000</v>
      </c>
      <c r="C897" s="11" t="s">
        <v>8246</v>
      </c>
      <c r="D897" s="19">
        <f t="shared" si="37"/>
        <v>8000</v>
      </c>
    </row>
    <row r="898" spans="1:4" x14ac:dyDescent="0.3">
      <c r="A898" s="11" t="s">
        <v>8221</v>
      </c>
      <c r="B898" s="11">
        <v>8000</v>
      </c>
      <c r="C898" s="11" t="s">
        <v>8246</v>
      </c>
      <c r="D898" s="19">
        <f t="shared" si="37"/>
        <v>8000</v>
      </c>
    </row>
    <row r="899" spans="1:4" x14ac:dyDescent="0.3">
      <c r="A899" s="11" t="s">
        <v>8221</v>
      </c>
      <c r="B899" s="11">
        <v>3000</v>
      </c>
      <c r="C899" s="11" t="s">
        <v>8246</v>
      </c>
      <c r="D899" s="19">
        <f t="shared" si="37"/>
        <v>3000</v>
      </c>
    </row>
    <row r="900" spans="1:4" x14ac:dyDescent="0.3">
      <c r="A900" s="11" t="s">
        <v>8221</v>
      </c>
      <c r="B900" s="11">
        <v>2500</v>
      </c>
      <c r="C900" s="11" t="s">
        <v>8246</v>
      </c>
      <c r="D900" s="19">
        <f t="shared" si="37"/>
        <v>2500</v>
      </c>
    </row>
    <row r="901" spans="1:4" x14ac:dyDescent="0.3">
      <c r="A901" s="11" t="s">
        <v>8221</v>
      </c>
      <c r="B901" s="11">
        <v>750</v>
      </c>
      <c r="C901" s="11" t="s">
        <v>8246</v>
      </c>
      <c r="D901" s="19">
        <f t="shared" si="37"/>
        <v>750</v>
      </c>
    </row>
    <row r="902" spans="1:4" x14ac:dyDescent="0.3">
      <c r="A902" s="11" t="s">
        <v>8221</v>
      </c>
      <c r="B902" s="11">
        <v>5000</v>
      </c>
      <c r="C902" s="11" t="s">
        <v>8246</v>
      </c>
      <c r="D902" s="19">
        <f t="shared" si="37"/>
        <v>5000</v>
      </c>
    </row>
    <row r="903" spans="1:4" x14ac:dyDescent="0.3">
      <c r="A903" s="11" t="s">
        <v>8221</v>
      </c>
      <c r="B903" s="11">
        <v>6500</v>
      </c>
      <c r="C903" s="11" t="s">
        <v>8246</v>
      </c>
      <c r="D903" s="19">
        <f t="shared" si="37"/>
        <v>6500</v>
      </c>
    </row>
    <row r="904" spans="1:4" x14ac:dyDescent="0.3">
      <c r="A904" s="11" t="s">
        <v>8221</v>
      </c>
      <c r="B904" s="11">
        <v>30000</v>
      </c>
      <c r="C904" s="11" t="s">
        <v>8246</v>
      </c>
      <c r="D904" s="19">
        <f t="shared" si="37"/>
        <v>30000</v>
      </c>
    </row>
    <row r="905" spans="1:4" x14ac:dyDescent="0.3">
      <c r="A905" s="11" t="s">
        <v>8221</v>
      </c>
      <c r="B905" s="11">
        <v>5000</v>
      </c>
      <c r="C905" s="11" t="s">
        <v>8246</v>
      </c>
      <c r="D905" s="19">
        <f t="shared" si="37"/>
        <v>5000</v>
      </c>
    </row>
    <row r="906" spans="1:4" x14ac:dyDescent="0.3">
      <c r="A906" s="11" t="s">
        <v>8221</v>
      </c>
      <c r="B906" s="11">
        <v>50000</v>
      </c>
      <c r="C906" s="11" t="s">
        <v>8246</v>
      </c>
      <c r="D906" s="19">
        <f t="shared" si="37"/>
        <v>50000</v>
      </c>
    </row>
    <row r="907" spans="1:4" x14ac:dyDescent="0.3">
      <c r="A907" s="11" t="s">
        <v>8221</v>
      </c>
      <c r="B907" s="11">
        <v>6500</v>
      </c>
      <c r="C907" s="11" t="s">
        <v>8246</v>
      </c>
      <c r="D907" s="19">
        <f t="shared" si="37"/>
        <v>6500</v>
      </c>
    </row>
    <row r="908" spans="1:4" x14ac:dyDescent="0.3">
      <c r="A908" s="11" t="s">
        <v>8221</v>
      </c>
      <c r="B908" s="11">
        <v>15000</v>
      </c>
      <c r="C908" s="11" t="s">
        <v>8246</v>
      </c>
      <c r="D908" s="19">
        <f t="shared" si="37"/>
        <v>15000</v>
      </c>
    </row>
    <row r="909" spans="1:4" x14ac:dyDescent="0.3">
      <c r="A909" s="11" t="s">
        <v>8221</v>
      </c>
      <c r="B909" s="11">
        <v>2900</v>
      </c>
      <c r="C909" s="11" t="s">
        <v>8246</v>
      </c>
      <c r="D909" s="19">
        <f t="shared" si="37"/>
        <v>2900</v>
      </c>
    </row>
    <row r="910" spans="1:4" x14ac:dyDescent="0.3">
      <c r="A910" s="11" t="s">
        <v>8221</v>
      </c>
      <c r="B910" s="11">
        <v>2500</v>
      </c>
      <c r="C910" s="11" t="s">
        <v>8246</v>
      </c>
      <c r="D910" s="19">
        <f t="shared" si="37"/>
        <v>2500</v>
      </c>
    </row>
    <row r="911" spans="1:4" x14ac:dyDescent="0.3">
      <c r="A911" s="11" t="s">
        <v>8221</v>
      </c>
      <c r="B911" s="11">
        <v>16000</v>
      </c>
      <c r="C911" s="11" t="s">
        <v>8246</v>
      </c>
      <c r="D911" s="19">
        <f t="shared" si="37"/>
        <v>16000</v>
      </c>
    </row>
    <row r="912" spans="1:4" x14ac:dyDescent="0.3">
      <c r="A912" s="11" t="s">
        <v>8221</v>
      </c>
      <c r="B912" s="11">
        <v>550</v>
      </c>
      <c r="C912" s="11" t="s">
        <v>8247</v>
      </c>
      <c r="D912" s="19">
        <f>B912*1.37298792</f>
        <v>755.14335599999993</v>
      </c>
    </row>
    <row r="913" spans="1:4" x14ac:dyDescent="0.3">
      <c r="A913" s="11" t="s">
        <v>8221</v>
      </c>
      <c r="B913" s="11">
        <v>100000</v>
      </c>
      <c r="C913" s="11" t="s">
        <v>8246</v>
      </c>
      <c r="D913" s="19">
        <f t="shared" ref="D913:D919" si="38">B913</f>
        <v>100000</v>
      </c>
    </row>
    <row r="914" spans="1:4" x14ac:dyDescent="0.3">
      <c r="A914" s="11" t="s">
        <v>8221</v>
      </c>
      <c r="B914" s="11">
        <v>3500</v>
      </c>
      <c r="C914" s="11" t="s">
        <v>8246</v>
      </c>
      <c r="D914" s="19">
        <f t="shared" si="38"/>
        <v>3500</v>
      </c>
    </row>
    <row r="915" spans="1:4" x14ac:dyDescent="0.3">
      <c r="A915" s="11" t="s">
        <v>8221</v>
      </c>
      <c r="B915" s="11">
        <v>30000</v>
      </c>
      <c r="C915" s="11" t="s">
        <v>8246</v>
      </c>
      <c r="D915" s="19">
        <f t="shared" si="38"/>
        <v>30000</v>
      </c>
    </row>
    <row r="916" spans="1:4" x14ac:dyDescent="0.3">
      <c r="A916" s="11" t="s">
        <v>8221</v>
      </c>
      <c r="B916" s="11">
        <v>1500</v>
      </c>
      <c r="C916" s="11" t="s">
        <v>8246</v>
      </c>
      <c r="D916" s="19">
        <f t="shared" si="38"/>
        <v>1500</v>
      </c>
    </row>
    <row r="917" spans="1:4" x14ac:dyDescent="0.3">
      <c r="A917" s="11" t="s">
        <v>8221</v>
      </c>
      <c r="B917" s="11">
        <v>6500</v>
      </c>
      <c r="C917" s="11" t="s">
        <v>8246</v>
      </c>
      <c r="D917" s="19">
        <f t="shared" si="38"/>
        <v>6500</v>
      </c>
    </row>
    <row r="918" spans="1:4" x14ac:dyDescent="0.3">
      <c r="A918" s="11" t="s">
        <v>8221</v>
      </c>
      <c r="B918" s="11">
        <v>3300</v>
      </c>
      <c r="C918" s="11" t="s">
        <v>8246</v>
      </c>
      <c r="D918" s="19">
        <f t="shared" si="38"/>
        <v>3300</v>
      </c>
    </row>
    <row r="919" spans="1:4" x14ac:dyDescent="0.3">
      <c r="A919" s="11" t="s">
        <v>8221</v>
      </c>
      <c r="B919" s="11">
        <v>5000</v>
      </c>
      <c r="C919" s="11" t="s">
        <v>8246</v>
      </c>
      <c r="D919" s="19">
        <f t="shared" si="38"/>
        <v>5000</v>
      </c>
    </row>
    <row r="920" spans="1:4" x14ac:dyDescent="0.3">
      <c r="A920" s="11" t="s">
        <v>8221</v>
      </c>
      <c r="B920" s="11">
        <v>3900</v>
      </c>
      <c r="C920" s="11" t="s">
        <v>8247</v>
      </c>
      <c r="D920" s="19">
        <f>B920*1.37298792</f>
        <v>5354.6528879999996</v>
      </c>
    </row>
    <row r="921" spans="1:4" x14ac:dyDescent="0.3">
      <c r="A921" s="11" t="s">
        <v>8221</v>
      </c>
      <c r="B921" s="11">
        <v>20000</v>
      </c>
      <c r="C921" s="11" t="s">
        <v>8246</v>
      </c>
      <c r="D921" s="19">
        <f t="shared" ref="D921:D932" si="39">B921</f>
        <v>20000</v>
      </c>
    </row>
    <row r="922" spans="1:4" x14ac:dyDescent="0.3">
      <c r="A922" s="11" t="s">
        <v>8221</v>
      </c>
      <c r="B922" s="11">
        <v>5500</v>
      </c>
      <c r="C922" s="11" t="s">
        <v>8246</v>
      </c>
      <c r="D922" s="19">
        <f t="shared" si="39"/>
        <v>5500</v>
      </c>
    </row>
    <row r="923" spans="1:4" x14ac:dyDescent="0.3">
      <c r="A923" s="11" t="s">
        <v>8221</v>
      </c>
      <c r="B923" s="11">
        <v>15000</v>
      </c>
      <c r="C923" s="11" t="s">
        <v>8246</v>
      </c>
      <c r="D923" s="19">
        <f t="shared" si="39"/>
        <v>15000</v>
      </c>
    </row>
    <row r="924" spans="1:4" x14ac:dyDescent="0.3">
      <c r="A924" s="11" t="s">
        <v>8221</v>
      </c>
      <c r="B924" s="11">
        <v>27000</v>
      </c>
      <c r="C924" s="11" t="s">
        <v>8246</v>
      </c>
      <c r="D924" s="19">
        <f t="shared" si="39"/>
        <v>27000</v>
      </c>
    </row>
    <row r="925" spans="1:4" x14ac:dyDescent="0.3">
      <c r="A925" s="11" t="s">
        <v>8221</v>
      </c>
      <c r="B925" s="11">
        <v>15000</v>
      </c>
      <c r="C925" s="11" t="s">
        <v>8246</v>
      </c>
      <c r="D925" s="19">
        <f t="shared" si="39"/>
        <v>15000</v>
      </c>
    </row>
    <row r="926" spans="1:4" x14ac:dyDescent="0.3">
      <c r="A926" s="11" t="s">
        <v>8221</v>
      </c>
      <c r="B926" s="11">
        <v>3000</v>
      </c>
      <c r="C926" s="11" t="s">
        <v>8246</v>
      </c>
      <c r="D926" s="19">
        <f t="shared" si="39"/>
        <v>3000</v>
      </c>
    </row>
    <row r="927" spans="1:4" x14ac:dyDescent="0.3">
      <c r="A927" s="11" t="s">
        <v>8221</v>
      </c>
      <c r="B927" s="11">
        <v>6000</v>
      </c>
      <c r="C927" s="11" t="s">
        <v>8246</v>
      </c>
      <c r="D927" s="19">
        <f t="shared" si="39"/>
        <v>6000</v>
      </c>
    </row>
    <row r="928" spans="1:4" x14ac:dyDescent="0.3">
      <c r="A928" s="11" t="s">
        <v>8221</v>
      </c>
      <c r="B928" s="11">
        <v>7000</v>
      </c>
      <c r="C928" s="11" t="s">
        <v>8246</v>
      </c>
      <c r="D928" s="19">
        <f t="shared" si="39"/>
        <v>7000</v>
      </c>
    </row>
    <row r="929" spans="1:4" x14ac:dyDescent="0.3">
      <c r="A929" s="11" t="s">
        <v>8221</v>
      </c>
      <c r="B929" s="11">
        <v>20000</v>
      </c>
      <c r="C929" s="11" t="s">
        <v>8246</v>
      </c>
      <c r="D929" s="19">
        <f t="shared" si="39"/>
        <v>20000</v>
      </c>
    </row>
    <row r="930" spans="1:4" x14ac:dyDescent="0.3">
      <c r="A930" s="11" t="s">
        <v>8221</v>
      </c>
      <c r="B930" s="11">
        <v>14500</v>
      </c>
      <c r="C930" s="11" t="s">
        <v>8246</v>
      </c>
      <c r="D930" s="19">
        <f t="shared" si="39"/>
        <v>14500</v>
      </c>
    </row>
    <row r="931" spans="1:4" x14ac:dyDescent="0.3">
      <c r="A931" s="11" t="s">
        <v>8221</v>
      </c>
      <c r="B931" s="11">
        <v>500</v>
      </c>
      <c r="C931" s="11" t="s">
        <v>8246</v>
      </c>
      <c r="D931" s="19">
        <f t="shared" si="39"/>
        <v>500</v>
      </c>
    </row>
    <row r="932" spans="1:4" x14ac:dyDescent="0.3">
      <c r="A932" s="11" t="s">
        <v>8221</v>
      </c>
      <c r="B932" s="11">
        <v>900</v>
      </c>
      <c r="C932" s="11" t="s">
        <v>8246</v>
      </c>
      <c r="D932" s="19">
        <f t="shared" si="39"/>
        <v>900</v>
      </c>
    </row>
    <row r="933" spans="1:4" x14ac:dyDescent="0.3">
      <c r="A933" s="11" t="s">
        <v>8221</v>
      </c>
      <c r="B933" s="11">
        <v>2000</v>
      </c>
      <c r="C933" s="11" t="s">
        <v>8247</v>
      </c>
      <c r="D933" s="19">
        <f>B933*1.37298792</f>
        <v>2745.9758400000001</v>
      </c>
    </row>
    <row r="934" spans="1:4" x14ac:dyDescent="0.3">
      <c r="A934" s="11" t="s">
        <v>8221</v>
      </c>
      <c r="B934" s="11">
        <v>9500</v>
      </c>
      <c r="C934" s="11" t="s">
        <v>8246</v>
      </c>
      <c r="D934" s="19">
        <f>B934</f>
        <v>9500</v>
      </c>
    </row>
    <row r="935" spans="1:4" x14ac:dyDescent="0.3">
      <c r="A935" s="11" t="s">
        <v>8221</v>
      </c>
      <c r="B935" s="11">
        <v>2000</v>
      </c>
      <c r="C935" s="11" t="s">
        <v>8246</v>
      </c>
      <c r="D935" s="19">
        <f>B935</f>
        <v>2000</v>
      </c>
    </row>
    <row r="936" spans="1:4" x14ac:dyDescent="0.3">
      <c r="A936" s="11" t="s">
        <v>8221</v>
      </c>
      <c r="B936" s="11">
        <v>5000</v>
      </c>
      <c r="C936" s="11" t="s">
        <v>8251</v>
      </c>
      <c r="D936" s="19">
        <f>B936*0.79435529</f>
        <v>3971.7764500000003</v>
      </c>
    </row>
    <row r="937" spans="1:4" x14ac:dyDescent="0.3">
      <c r="A937" s="11" t="s">
        <v>8221</v>
      </c>
      <c r="B937" s="11">
        <v>3500</v>
      </c>
      <c r="C937" s="11" t="s">
        <v>8246</v>
      </c>
      <c r="D937" s="19">
        <f t="shared" ref="D937:D946" si="40">B937</f>
        <v>3500</v>
      </c>
    </row>
    <row r="938" spans="1:4" x14ac:dyDescent="0.3">
      <c r="A938" s="11" t="s">
        <v>8221</v>
      </c>
      <c r="B938" s="11">
        <v>1400</v>
      </c>
      <c r="C938" s="11" t="s">
        <v>8246</v>
      </c>
      <c r="D938" s="19">
        <f t="shared" si="40"/>
        <v>1400</v>
      </c>
    </row>
    <row r="939" spans="1:4" x14ac:dyDescent="0.3">
      <c r="A939" s="11" t="s">
        <v>8221</v>
      </c>
      <c r="B939" s="11">
        <v>3500</v>
      </c>
      <c r="C939" s="11" t="s">
        <v>8246</v>
      </c>
      <c r="D939" s="19">
        <f t="shared" si="40"/>
        <v>3500</v>
      </c>
    </row>
    <row r="940" spans="1:4" x14ac:dyDescent="0.3">
      <c r="A940" s="11" t="s">
        <v>8221</v>
      </c>
      <c r="B940" s="11">
        <v>7000</v>
      </c>
      <c r="C940" s="11" t="s">
        <v>8246</v>
      </c>
      <c r="D940" s="19">
        <f t="shared" si="40"/>
        <v>7000</v>
      </c>
    </row>
    <row r="941" spans="1:4" x14ac:dyDescent="0.3">
      <c r="A941" s="11" t="s">
        <v>8221</v>
      </c>
      <c r="B941" s="11">
        <v>2750</v>
      </c>
      <c r="C941" s="11" t="s">
        <v>8246</v>
      </c>
      <c r="D941" s="19">
        <f t="shared" si="40"/>
        <v>2750</v>
      </c>
    </row>
    <row r="942" spans="1:4" x14ac:dyDescent="0.3">
      <c r="A942" s="11" t="s">
        <v>8221</v>
      </c>
      <c r="B942" s="11">
        <v>9000</v>
      </c>
      <c r="C942" s="11" t="s">
        <v>8246</v>
      </c>
      <c r="D942" s="19">
        <f t="shared" si="40"/>
        <v>9000</v>
      </c>
    </row>
    <row r="943" spans="1:4" x14ac:dyDescent="0.3">
      <c r="A943" s="11" t="s">
        <v>8221</v>
      </c>
      <c r="B943" s="11">
        <v>50000</v>
      </c>
      <c r="C943" s="11" t="s">
        <v>8246</v>
      </c>
      <c r="D943" s="19">
        <f t="shared" si="40"/>
        <v>50000</v>
      </c>
    </row>
    <row r="944" spans="1:4" x14ac:dyDescent="0.3">
      <c r="A944" s="11" t="s">
        <v>8221</v>
      </c>
      <c r="B944" s="11">
        <v>7500</v>
      </c>
      <c r="C944" s="11" t="s">
        <v>8246</v>
      </c>
      <c r="D944" s="19">
        <f t="shared" si="40"/>
        <v>7500</v>
      </c>
    </row>
    <row r="945" spans="1:4" x14ac:dyDescent="0.3">
      <c r="A945" s="11" t="s">
        <v>8221</v>
      </c>
      <c r="B945" s="11">
        <v>3000</v>
      </c>
      <c r="C945" s="11" t="s">
        <v>8246</v>
      </c>
      <c r="D945" s="19">
        <f t="shared" si="40"/>
        <v>3000</v>
      </c>
    </row>
    <row r="946" spans="1:4" x14ac:dyDescent="0.3">
      <c r="A946" s="11" t="s">
        <v>8221</v>
      </c>
      <c r="B946" s="11">
        <v>50000</v>
      </c>
      <c r="C946" s="11" t="s">
        <v>8246</v>
      </c>
      <c r="D946" s="19">
        <f t="shared" si="40"/>
        <v>50000</v>
      </c>
    </row>
    <row r="947" spans="1:4" x14ac:dyDescent="0.3">
      <c r="A947" s="11" t="s">
        <v>8221</v>
      </c>
      <c r="B947" s="11">
        <v>100000</v>
      </c>
      <c r="C947" s="11" t="s">
        <v>8249</v>
      </c>
      <c r="D947" s="19">
        <f>B947*1.18870458</f>
        <v>118870.458</v>
      </c>
    </row>
    <row r="948" spans="1:4" x14ac:dyDescent="0.3">
      <c r="A948" s="11" t="s">
        <v>8221</v>
      </c>
      <c r="B948" s="11">
        <v>15000</v>
      </c>
      <c r="C948" s="11" t="s">
        <v>8246</v>
      </c>
      <c r="D948" s="19">
        <f>B948</f>
        <v>15000</v>
      </c>
    </row>
    <row r="949" spans="1:4" x14ac:dyDescent="0.3">
      <c r="A949" s="11" t="s">
        <v>8221</v>
      </c>
      <c r="B949" s="11">
        <v>850</v>
      </c>
      <c r="C949" s="11" t="s">
        <v>8246</v>
      </c>
      <c r="D949" s="19">
        <f>B949</f>
        <v>850</v>
      </c>
    </row>
    <row r="950" spans="1:4" x14ac:dyDescent="0.3">
      <c r="A950" s="11" t="s">
        <v>8221</v>
      </c>
      <c r="B950" s="11">
        <v>4000</v>
      </c>
      <c r="C950" s="11" t="s">
        <v>8249</v>
      </c>
      <c r="D950" s="19">
        <f>B950*1.18870458</f>
        <v>4754.8183200000003</v>
      </c>
    </row>
    <row r="951" spans="1:4" x14ac:dyDescent="0.3">
      <c r="A951" s="11" t="s">
        <v>8221</v>
      </c>
      <c r="B951" s="11">
        <v>20000</v>
      </c>
      <c r="C951" s="11" t="s">
        <v>8249</v>
      </c>
      <c r="D951" s="19">
        <f>B951*1.18870458</f>
        <v>23774.0916</v>
      </c>
    </row>
    <row r="952" spans="1:4" x14ac:dyDescent="0.3">
      <c r="A952" s="11" t="s">
        <v>8221</v>
      </c>
      <c r="B952" s="11">
        <v>5000</v>
      </c>
      <c r="C952" s="11" t="s">
        <v>8251</v>
      </c>
      <c r="D952" s="19">
        <f>B952*0.79435529</f>
        <v>3971.7764500000003</v>
      </c>
    </row>
    <row r="953" spans="1:4" x14ac:dyDescent="0.3">
      <c r="A953" s="11" t="s">
        <v>8221</v>
      </c>
      <c r="B953" s="11">
        <v>50000</v>
      </c>
      <c r="C953" s="11" t="s">
        <v>8246</v>
      </c>
      <c r="D953" s="19">
        <f t="shared" ref="D953:D965" si="41">B953</f>
        <v>50000</v>
      </c>
    </row>
    <row r="954" spans="1:4" x14ac:dyDescent="0.3">
      <c r="A954" s="11" t="s">
        <v>8221</v>
      </c>
      <c r="B954" s="11">
        <v>49000</v>
      </c>
      <c r="C954" s="11" t="s">
        <v>8246</v>
      </c>
      <c r="D954" s="19">
        <f t="shared" si="41"/>
        <v>49000</v>
      </c>
    </row>
    <row r="955" spans="1:4" x14ac:dyDescent="0.3">
      <c r="A955" s="11" t="s">
        <v>8221</v>
      </c>
      <c r="B955" s="11">
        <v>15000</v>
      </c>
      <c r="C955" s="11" t="s">
        <v>8246</v>
      </c>
      <c r="D955" s="19">
        <f t="shared" si="41"/>
        <v>15000</v>
      </c>
    </row>
    <row r="956" spans="1:4" x14ac:dyDescent="0.3">
      <c r="A956" s="11" t="s">
        <v>8221</v>
      </c>
      <c r="B956" s="11">
        <v>15000</v>
      </c>
      <c r="C956" s="11" t="s">
        <v>8246</v>
      </c>
      <c r="D956" s="19">
        <f t="shared" si="41"/>
        <v>15000</v>
      </c>
    </row>
    <row r="957" spans="1:4" x14ac:dyDescent="0.3">
      <c r="A957" s="11" t="s">
        <v>8221</v>
      </c>
      <c r="B957" s="11">
        <v>300000</v>
      </c>
      <c r="C957" s="11" t="s">
        <v>8246</v>
      </c>
      <c r="D957" s="19">
        <f t="shared" si="41"/>
        <v>300000</v>
      </c>
    </row>
    <row r="958" spans="1:4" x14ac:dyDescent="0.3">
      <c r="A958" s="11" t="s">
        <v>8221</v>
      </c>
      <c r="B958" s="11">
        <v>50000</v>
      </c>
      <c r="C958" s="11" t="s">
        <v>8246</v>
      </c>
      <c r="D958" s="19">
        <f t="shared" si="41"/>
        <v>50000</v>
      </c>
    </row>
    <row r="959" spans="1:4" x14ac:dyDescent="0.3">
      <c r="A959" s="11" t="s">
        <v>8221</v>
      </c>
      <c r="B959" s="11">
        <v>12000</v>
      </c>
      <c r="C959" s="11" t="s">
        <v>8246</v>
      </c>
      <c r="D959" s="19">
        <f t="shared" si="41"/>
        <v>12000</v>
      </c>
    </row>
    <row r="960" spans="1:4" x14ac:dyDescent="0.3">
      <c r="A960" s="11" t="s">
        <v>8221</v>
      </c>
      <c r="B960" s="11">
        <v>7777</v>
      </c>
      <c r="C960" s="11" t="s">
        <v>8246</v>
      </c>
      <c r="D960" s="19">
        <f t="shared" si="41"/>
        <v>7777</v>
      </c>
    </row>
    <row r="961" spans="1:4" x14ac:dyDescent="0.3">
      <c r="A961" s="11" t="s">
        <v>8221</v>
      </c>
      <c r="B961" s="11">
        <v>50000</v>
      </c>
      <c r="C961" s="11" t="s">
        <v>8246</v>
      </c>
      <c r="D961" s="19">
        <f t="shared" si="41"/>
        <v>50000</v>
      </c>
    </row>
    <row r="962" spans="1:4" x14ac:dyDescent="0.3">
      <c r="A962" s="11" t="s">
        <v>8221</v>
      </c>
      <c r="B962" s="11">
        <v>55650</v>
      </c>
      <c r="C962" s="11" t="s">
        <v>8246</v>
      </c>
      <c r="D962" s="19">
        <f t="shared" si="41"/>
        <v>55650</v>
      </c>
    </row>
    <row r="963" spans="1:4" x14ac:dyDescent="0.3">
      <c r="A963" s="11" t="s">
        <v>8221</v>
      </c>
      <c r="B963" s="11">
        <v>95000</v>
      </c>
      <c r="C963" s="11" t="s">
        <v>8246</v>
      </c>
      <c r="D963" s="19">
        <f t="shared" si="41"/>
        <v>95000</v>
      </c>
    </row>
    <row r="964" spans="1:4" x14ac:dyDescent="0.3">
      <c r="A964" s="11" t="s">
        <v>8221</v>
      </c>
      <c r="B964" s="11">
        <v>2500</v>
      </c>
      <c r="C964" s="11" t="s">
        <v>8246</v>
      </c>
      <c r="D964" s="19">
        <f t="shared" si="41"/>
        <v>2500</v>
      </c>
    </row>
    <row r="965" spans="1:4" x14ac:dyDescent="0.3">
      <c r="A965" s="11" t="s">
        <v>8221</v>
      </c>
      <c r="B965" s="11">
        <v>35000</v>
      </c>
      <c r="C965" s="11" t="s">
        <v>8246</v>
      </c>
      <c r="D965" s="19">
        <f t="shared" si="41"/>
        <v>35000</v>
      </c>
    </row>
    <row r="966" spans="1:4" x14ac:dyDescent="0.3">
      <c r="A966" s="11" t="s">
        <v>8221</v>
      </c>
      <c r="B966" s="11">
        <v>110000</v>
      </c>
      <c r="C966" s="11" t="s">
        <v>8251</v>
      </c>
      <c r="D966" s="19">
        <f>B966*0.79435529</f>
        <v>87379.081900000005</v>
      </c>
    </row>
    <row r="967" spans="1:4" x14ac:dyDescent="0.3">
      <c r="A967" s="11" t="s">
        <v>8221</v>
      </c>
      <c r="B967" s="11">
        <v>25000</v>
      </c>
      <c r="C967" s="11" t="s">
        <v>8246</v>
      </c>
      <c r="D967" s="19">
        <f>B967</f>
        <v>25000</v>
      </c>
    </row>
    <row r="968" spans="1:4" x14ac:dyDescent="0.3">
      <c r="A968" s="11" t="s">
        <v>8221</v>
      </c>
      <c r="B968" s="11">
        <v>12000</v>
      </c>
      <c r="C968" s="11" t="s">
        <v>8246</v>
      </c>
      <c r="D968" s="19">
        <f>B968</f>
        <v>12000</v>
      </c>
    </row>
    <row r="969" spans="1:4" x14ac:dyDescent="0.3">
      <c r="A969" s="11" t="s">
        <v>8221</v>
      </c>
      <c r="B969" s="11">
        <v>20000</v>
      </c>
      <c r="C969" s="11" t="s">
        <v>8246</v>
      </c>
      <c r="D969" s="19">
        <f>B969</f>
        <v>20000</v>
      </c>
    </row>
    <row r="970" spans="1:4" x14ac:dyDescent="0.3">
      <c r="A970" s="11" t="s">
        <v>8221</v>
      </c>
      <c r="B970" s="11">
        <v>8000</v>
      </c>
      <c r="C970" s="11" t="s">
        <v>8246</v>
      </c>
      <c r="D970" s="19">
        <f>B970</f>
        <v>8000</v>
      </c>
    </row>
    <row r="971" spans="1:4" x14ac:dyDescent="0.3">
      <c r="A971" s="11" t="s">
        <v>8221</v>
      </c>
      <c r="B971" s="11">
        <v>30000</v>
      </c>
      <c r="C971" s="11" t="s">
        <v>8256</v>
      </c>
      <c r="D971" s="19">
        <f>B971*0.0496491</f>
        <v>1489.473</v>
      </c>
    </row>
    <row r="972" spans="1:4" x14ac:dyDescent="0.3">
      <c r="A972" s="11" t="s">
        <v>8221</v>
      </c>
      <c r="B972" s="11">
        <v>5000</v>
      </c>
      <c r="C972" s="11" t="s">
        <v>8251</v>
      </c>
      <c r="D972" s="19">
        <f>B972*0.79435529</f>
        <v>3971.7764500000003</v>
      </c>
    </row>
    <row r="973" spans="1:4" x14ac:dyDescent="0.3">
      <c r="A973" s="11" t="s">
        <v>8221</v>
      </c>
      <c r="B973" s="11">
        <v>100000</v>
      </c>
      <c r="C973" s="11" t="s">
        <v>8246</v>
      </c>
      <c r="D973" s="19">
        <f>B973</f>
        <v>100000</v>
      </c>
    </row>
    <row r="974" spans="1:4" x14ac:dyDescent="0.3">
      <c r="A974" s="11" t="s">
        <v>8221</v>
      </c>
      <c r="B974" s="11">
        <v>20000</v>
      </c>
      <c r="C974" s="11" t="s">
        <v>8246</v>
      </c>
      <c r="D974" s="19">
        <f>B974</f>
        <v>20000</v>
      </c>
    </row>
    <row r="975" spans="1:4" x14ac:dyDescent="0.3">
      <c r="A975" s="11" t="s">
        <v>8221</v>
      </c>
      <c r="B975" s="11">
        <v>20000</v>
      </c>
      <c r="C975" s="11" t="s">
        <v>8246</v>
      </c>
      <c r="D975" s="19">
        <f>B975</f>
        <v>20000</v>
      </c>
    </row>
    <row r="976" spans="1:4" x14ac:dyDescent="0.3">
      <c r="A976" s="11" t="s">
        <v>8221</v>
      </c>
      <c r="B976" s="11">
        <v>50000</v>
      </c>
      <c r="C976" s="11" t="s">
        <v>8246</v>
      </c>
      <c r="D976" s="19">
        <f>B976</f>
        <v>50000</v>
      </c>
    </row>
    <row r="977" spans="1:4" x14ac:dyDescent="0.3">
      <c r="A977" s="11" t="s">
        <v>8221</v>
      </c>
      <c r="B977" s="11">
        <v>100000</v>
      </c>
      <c r="C977" s="11" t="s">
        <v>8246</v>
      </c>
      <c r="D977" s="19">
        <f>B977</f>
        <v>100000</v>
      </c>
    </row>
    <row r="978" spans="1:4" x14ac:dyDescent="0.3">
      <c r="A978" s="11" t="s">
        <v>8221</v>
      </c>
      <c r="B978" s="11">
        <v>150000</v>
      </c>
      <c r="C978" s="11" t="s">
        <v>8248</v>
      </c>
      <c r="D978" s="19">
        <f>B978*0.76304884</f>
        <v>114457.32599999999</v>
      </c>
    </row>
    <row r="979" spans="1:4" x14ac:dyDescent="0.3">
      <c r="A979" s="11" t="s">
        <v>8221</v>
      </c>
      <c r="B979" s="11">
        <v>2700</v>
      </c>
      <c r="C979" s="11" t="s">
        <v>8249</v>
      </c>
      <c r="D979" s="19">
        <f>B979*1.18870458</f>
        <v>3209.5023660000002</v>
      </c>
    </row>
    <row r="980" spans="1:4" x14ac:dyDescent="0.3">
      <c r="A980" s="11" t="s">
        <v>8221</v>
      </c>
      <c r="B980" s="11">
        <v>172889</v>
      </c>
      <c r="C980" s="11" t="s">
        <v>8255</v>
      </c>
      <c r="D980" s="19">
        <f>B980*0.11661117</f>
        <v>20160.78857013</v>
      </c>
    </row>
    <row r="981" spans="1:4" x14ac:dyDescent="0.3">
      <c r="A981" s="11" t="s">
        <v>8221</v>
      </c>
      <c r="B981" s="11">
        <v>35000</v>
      </c>
      <c r="C981" s="11" t="s">
        <v>8246</v>
      </c>
      <c r="D981" s="19">
        <f>B981</f>
        <v>35000</v>
      </c>
    </row>
    <row r="982" spans="1:4" x14ac:dyDescent="0.3">
      <c r="A982" s="11" t="s">
        <v>8221</v>
      </c>
      <c r="B982" s="11">
        <v>10000</v>
      </c>
      <c r="C982" s="11" t="s">
        <v>8246</v>
      </c>
      <c r="D982" s="19">
        <f>B982</f>
        <v>10000</v>
      </c>
    </row>
    <row r="983" spans="1:4" x14ac:dyDescent="0.3">
      <c r="A983" s="11" t="s">
        <v>8221</v>
      </c>
      <c r="B983" s="11">
        <v>88888</v>
      </c>
      <c r="C983" s="11" t="s">
        <v>8246</v>
      </c>
      <c r="D983" s="19">
        <f>B983</f>
        <v>88888</v>
      </c>
    </row>
    <row r="984" spans="1:4" x14ac:dyDescent="0.3">
      <c r="A984" s="11" t="s">
        <v>8221</v>
      </c>
      <c r="B984" s="11">
        <v>17500</v>
      </c>
      <c r="C984" s="11" t="s">
        <v>8246</v>
      </c>
      <c r="D984" s="19">
        <f>B984</f>
        <v>17500</v>
      </c>
    </row>
    <row r="985" spans="1:4" x14ac:dyDescent="0.3">
      <c r="A985" s="11" t="s">
        <v>8221</v>
      </c>
      <c r="B985" s="11">
        <v>104219</v>
      </c>
      <c r="C985" s="11" t="s">
        <v>8249</v>
      </c>
      <c r="D985" s="19">
        <f>B985*1.18870458</f>
        <v>123885.60262302001</v>
      </c>
    </row>
    <row r="986" spans="1:4" x14ac:dyDescent="0.3">
      <c r="A986" s="11" t="s">
        <v>8221</v>
      </c>
      <c r="B986" s="11">
        <v>10000</v>
      </c>
      <c r="C986" s="11" t="s">
        <v>8246</v>
      </c>
      <c r="D986" s="19">
        <f>B986</f>
        <v>10000</v>
      </c>
    </row>
    <row r="987" spans="1:4" x14ac:dyDescent="0.3">
      <c r="A987" s="11" t="s">
        <v>8221</v>
      </c>
      <c r="B987" s="11">
        <v>30000</v>
      </c>
      <c r="C987" s="11" t="s">
        <v>8249</v>
      </c>
      <c r="D987" s="19">
        <f>B987*1.18870458</f>
        <v>35661.1374</v>
      </c>
    </row>
    <row r="988" spans="1:4" x14ac:dyDescent="0.3">
      <c r="A988" s="11" t="s">
        <v>8221</v>
      </c>
      <c r="B988" s="11">
        <v>20000</v>
      </c>
      <c r="C988" s="11" t="s">
        <v>8247</v>
      </c>
      <c r="D988" s="19">
        <f>B988*1.37298792</f>
        <v>27459.758399999999</v>
      </c>
    </row>
    <row r="989" spans="1:4" x14ac:dyDescent="0.3">
      <c r="A989" s="11" t="s">
        <v>8221</v>
      </c>
      <c r="B989" s="11">
        <v>50000</v>
      </c>
      <c r="C989" s="11" t="s">
        <v>8249</v>
      </c>
      <c r="D989" s="19">
        <f>B989*1.18870458</f>
        <v>59435.228999999999</v>
      </c>
    </row>
    <row r="990" spans="1:4" x14ac:dyDescent="0.3">
      <c r="A990" s="11" t="s">
        <v>8221</v>
      </c>
      <c r="B990" s="11">
        <v>5000</v>
      </c>
      <c r="C990" s="11" t="s">
        <v>8249</v>
      </c>
      <c r="D990" s="19">
        <f>B990*1.18870458</f>
        <v>5943.5228999999999</v>
      </c>
    </row>
    <row r="991" spans="1:4" x14ac:dyDescent="0.3">
      <c r="A991" s="11" t="s">
        <v>8221</v>
      </c>
      <c r="B991" s="11">
        <v>10000</v>
      </c>
      <c r="C991" s="11" t="s">
        <v>8246</v>
      </c>
      <c r="D991" s="19">
        <f>B991</f>
        <v>10000</v>
      </c>
    </row>
    <row r="992" spans="1:4" x14ac:dyDescent="0.3">
      <c r="A992" s="11" t="s">
        <v>8221</v>
      </c>
      <c r="B992" s="11">
        <v>25000</v>
      </c>
      <c r="C992" s="11" t="s">
        <v>8246</v>
      </c>
      <c r="D992" s="19">
        <f>B992</f>
        <v>25000</v>
      </c>
    </row>
    <row r="993" spans="1:4" x14ac:dyDescent="0.3">
      <c r="A993" s="11" t="s">
        <v>8221</v>
      </c>
      <c r="B993" s="11">
        <v>5000</v>
      </c>
      <c r="C993" s="11" t="s">
        <v>8247</v>
      </c>
      <c r="D993" s="19">
        <f>B993*1.37298792</f>
        <v>6864.9395999999997</v>
      </c>
    </row>
    <row r="994" spans="1:4" x14ac:dyDescent="0.3">
      <c r="A994" s="11" t="s">
        <v>8221</v>
      </c>
      <c r="B994" s="11">
        <v>100000</v>
      </c>
      <c r="C994" s="11" t="s">
        <v>8246</v>
      </c>
      <c r="D994" s="19">
        <f t="shared" ref="D994:D999" si="42">B994</f>
        <v>100000</v>
      </c>
    </row>
    <row r="995" spans="1:4" x14ac:dyDescent="0.3">
      <c r="A995" s="11" t="s">
        <v>8221</v>
      </c>
      <c r="B995" s="11">
        <v>70000</v>
      </c>
      <c r="C995" s="11" t="s">
        <v>8246</v>
      </c>
      <c r="D995" s="19">
        <f t="shared" si="42"/>
        <v>70000</v>
      </c>
    </row>
    <row r="996" spans="1:4" x14ac:dyDescent="0.3">
      <c r="A996" s="11" t="s">
        <v>8221</v>
      </c>
      <c r="B996" s="11">
        <v>200000</v>
      </c>
      <c r="C996" s="11" t="s">
        <v>8246</v>
      </c>
      <c r="D996" s="19">
        <f t="shared" si="42"/>
        <v>200000</v>
      </c>
    </row>
    <row r="997" spans="1:4" x14ac:dyDescent="0.3">
      <c r="A997" s="11" t="s">
        <v>8221</v>
      </c>
      <c r="B997" s="11">
        <v>10000</v>
      </c>
      <c r="C997" s="11" t="s">
        <v>8246</v>
      </c>
      <c r="D997" s="19">
        <f t="shared" si="42"/>
        <v>10000</v>
      </c>
    </row>
    <row r="998" spans="1:4" x14ac:dyDescent="0.3">
      <c r="A998" s="11" t="s">
        <v>8221</v>
      </c>
      <c r="B998" s="11">
        <v>4000</v>
      </c>
      <c r="C998" s="11" t="s">
        <v>8246</v>
      </c>
      <c r="D998" s="19">
        <f t="shared" si="42"/>
        <v>4000</v>
      </c>
    </row>
    <row r="999" spans="1:4" x14ac:dyDescent="0.3">
      <c r="A999" s="11" t="s">
        <v>8221</v>
      </c>
      <c r="B999" s="11">
        <v>5000</v>
      </c>
      <c r="C999" s="11" t="s">
        <v>8246</v>
      </c>
      <c r="D999" s="19">
        <f t="shared" si="42"/>
        <v>5000</v>
      </c>
    </row>
    <row r="1000" spans="1:4" x14ac:dyDescent="0.3">
      <c r="A1000" s="11" t="s">
        <v>8221</v>
      </c>
      <c r="B1000" s="11">
        <v>60000</v>
      </c>
      <c r="C1000" s="11" t="s">
        <v>8251</v>
      </c>
      <c r="D1000" s="19">
        <f>B1000*0.79435529</f>
        <v>47661.3174</v>
      </c>
    </row>
    <row r="1001" spans="1:4" x14ac:dyDescent="0.3">
      <c r="A1001" s="11" t="s">
        <v>8221</v>
      </c>
      <c r="B1001" s="11">
        <v>150000</v>
      </c>
      <c r="C1001" s="11" t="s">
        <v>8251</v>
      </c>
      <c r="D1001" s="19">
        <f>B1001*0.79435529</f>
        <v>119153.29350000001</v>
      </c>
    </row>
    <row r="1002" spans="1:4" x14ac:dyDescent="0.3">
      <c r="A1002" s="11" t="s">
        <v>8220</v>
      </c>
      <c r="B1002" s="11">
        <v>894700</v>
      </c>
      <c r="C1002" s="11" t="s">
        <v>8246</v>
      </c>
      <c r="D1002" s="19">
        <f>B1002</f>
        <v>894700</v>
      </c>
    </row>
    <row r="1003" spans="1:4" x14ac:dyDescent="0.3">
      <c r="A1003" s="11" t="s">
        <v>8220</v>
      </c>
      <c r="B1003" s="11">
        <v>5000</v>
      </c>
      <c r="C1003" s="11" t="s">
        <v>8247</v>
      </c>
      <c r="D1003" s="19">
        <f>B1003*1.37298792</f>
        <v>6864.9395999999997</v>
      </c>
    </row>
    <row r="1004" spans="1:4" x14ac:dyDescent="0.3">
      <c r="A1004" s="11" t="s">
        <v>8220</v>
      </c>
      <c r="B1004" s="11">
        <v>9999</v>
      </c>
      <c r="C1004" s="11" t="s">
        <v>8246</v>
      </c>
      <c r="D1004" s="19">
        <f>B1004</f>
        <v>9999</v>
      </c>
    </row>
    <row r="1005" spans="1:4" x14ac:dyDescent="0.3">
      <c r="A1005" s="11" t="s">
        <v>8220</v>
      </c>
      <c r="B1005" s="11">
        <v>20000</v>
      </c>
      <c r="C1005" s="11" t="s">
        <v>8249</v>
      </c>
      <c r="D1005" s="19">
        <f>B1005*1.18870458</f>
        <v>23774.0916</v>
      </c>
    </row>
    <row r="1006" spans="1:4" x14ac:dyDescent="0.3">
      <c r="A1006" s="11" t="s">
        <v>8220</v>
      </c>
      <c r="B1006" s="11">
        <v>25000</v>
      </c>
      <c r="C1006" s="11" t="s">
        <v>8246</v>
      </c>
      <c r="D1006" s="19">
        <f>B1006</f>
        <v>25000</v>
      </c>
    </row>
    <row r="1007" spans="1:4" x14ac:dyDescent="0.3">
      <c r="A1007" s="11" t="s">
        <v>8220</v>
      </c>
      <c r="B1007" s="11">
        <v>200000</v>
      </c>
      <c r="C1007" s="11" t="s">
        <v>8246</v>
      </c>
      <c r="D1007" s="19">
        <f>B1007</f>
        <v>200000</v>
      </c>
    </row>
    <row r="1008" spans="1:4" x14ac:dyDescent="0.3">
      <c r="A1008" s="11" t="s">
        <v>8220</v>
      </c>
      <c r="B1008" s="11">
        <v>4000</v>
      </c>
      <c r="C1008" s="11" t="s">
        <v>8246</v>
      </c>
      <c r="D1008" s="19">
        <f>B1008</f>
        <v>4000</v>
      </c>
    </row>
    <row r="1009" spans="1:4" x14ac:dyDescent="0.3">
      <c r="A1009" s="11" t="s">
        <v>8220</v>
      </c>
      <c r="B1009" s="11">
        <v>30000</v>
      </c>
      <c r="C1009" s="11" t="s">
        <v>8246</v>
      </c>
      <c r="D1009" s="19">
        <f>B1009</f>
        <v>30000</v>
      </c>
    </row>
    <row r="1010" spans="1:4" x14ac:dyDescent="0.3">
      <c r="A1010" s="11" t="s">
        <v>8220</v>
      </c>
      <c r="B1010" s="11">
        <v>93500</v>
      </c>
      <c r="C1010" s="11" t="s">
        <v>8256</v>
      </c>
      <c r="D1010" s="19">
        <f>B1010*0.0496491</f>
        <v>4642.19085</v>
      </c>
    </row>
    <row r="1011" spans="1:4" x14ac:dyDescent="0.3">
      <c r="A1011" s="11" t="s">
        <v>8220</v>
      </c>
      <c r="B1011" s="11">
        <v>50000</v>
      </c>
      <c r="C1011" s="11" t="s">
        <v>8246</v>
      </c>
      <c r="D1011" s="19">
        <f t="shared" ref="D1011:D1016" si="43">B1011</f>
        <v>50000</v>
      </c>
    </row>
    <row r="1012" spans="1:4" x14ac:dyDescent="0.3">
      <c r="A1012" s="11" t="s">
        <v>8220</v>
      </c>
      <c r="B1012" s="11">
        <v>115250</v>
      </c>
      <c r="C1012" s="11" t="s">
        <v>8246</v>
      </c>
      <c r="D1012" s="19">
        <f t="shared" si="43"/>
        <v>115250</v>
      </c>
    </row>
    <row r="1013" spans="1:4" x14ac:dyDescent="0.3">
      <c r="A1013" s="11" t="s">
        <v>8220</v>
      </c>
      <c r="B1013" s="11">
        <v>20000</v>
      </c>
      <c r="C1013" s="11" t="s">
        <v>8246</v>
      </c>
      <c r="D1013" s="19">
        <f t="shared" si="43"/>
        <v>20000</v>
      </c>
    </row>
    <row r="1014" spans="1:4" x14ac:dyDescent="0.3">
      <c r="A1014" s="11" t="s">
        <v>8220</v>
      </c>
      <c r="B1014" s="11">
        <v>5000</v>
      </c>
      <c r="C1014" s="11" t="s">
        <v>8246</v>
      </c>
      <c r="D1014" s="19">
        <f t="shared" si="43"/>
        <v>5000</v>
      </c>
    </row>
    <row r="1015" spans="1:4" x14ac:dyDescent="0.3">
      <c r="A1015" s="11" t="s">
        <v>8220</v>
      </c>
      <c r="B1015" s="11">
        <v>25000</v>
      </c>
      <c r="C1015" s="11" t="s">
        <v>8246</v>
      </c>
      <c r="D1015" s="19">
        <f t="shared" si="43"/>
        <v>25000</v>
      </c>
    </row>
    <row r="1016" spans="1:4" x14ac:dyDescent="0.3">
      <c r="A1016" s="11" t="s">
        <v>8220</v>
      </c>
      <c r="B1016" s="11">
        <v>10000</v>
      </c>
      <c r="C1016" s="11" t="s">
        <v>8246</v>
      </c>
      <c r="D1016" s="19">
        <f t="shared" si="43"/>
        <v>10000</v>
      </c>
    </row>
    <row r="1017" spans="1:4" x14ac:dyDescent="0.3">
      <c r="A1017" s="11" t="s">
        <v>8220</v>
      </c>
      <c r="B1017" s="11">
        <v>9000</v>
      </c>
      <c r="C1017" s="11" t="s">
        <v>8257</v>
      </c>
      <c r="D1017" s="19">
        <f>B1017*1.0793545</f>
        <v>9714.1905000000006</v>
      </c>
    </row>
    <row r="1018" spans="1:4" x14ac:dyDescent="0.3">
      <c r="A1018" s="11" t="s">
        <v>8220</v>
      </c>
      <c r="B1018" s="11">
        <v>100000</v>
      </c>
      <c r="C1018" s="11" t="s">
        <v>8246</v>
      </c>
      <c r="D1018" s="19">
        <f>B1018</f>
        <v>100000</v>
      </c>
    </row>
    <row r="1019" spans="1:4" x14ac:dyDescent="0.3">
      <c r="A1019" s="11" t="s">
        <v>8220</v>
      </c>
      <c r="B1019" s="11">
        <v>250000</v>
      </c>
      <c r="C1019" s="11" t="s">
        <v>8246</v>
      </c>
      <c r="D1019" s="19">
        <f>B1019</f>
        <v>250000</v>
      </c>
    </row>
    <row r="1020" spans="1:4" x14ac:dyDescent="0.3">
      <c r="A1020" s="11" t="s">
        <v>8220</v>
      </c>
      <c r="B1020" s="11">
        <v>20000</v>
      </c>
      <c r="C1020" s="11" t="s">
        <v>8246</v>
      </c>
      <c r="D1020" s="19">
        <f>B1020</f>
        <v>20000</v>
      </c>
    </row>
    <row r="1021" spans="1:4" x14ac:dyDescent="0.3">
      <c r="A1021" s="11" t="s">
        <v>8220</v>
      </c>
      <c r="B1021" s="11">
        <v>45000</v>
      </c>
      <c r="C1021" s="11" t="s">
        <v>8246</v>
      </c>
      <c r="D1021" s="19">
        <f>B1021</f>
        <v>45000</v>
      </c>
    </row>
    <row r="1022" spans="1:4" x14ac:dyDescent="0.3">
      <c r="A1022" s="11" t="s">
        <v>8219</v>
      </c>
      <c r="B1022" s="11">
        <v>1550</v>
      </c>
      <c r="C1022" s="11" t="s">
        <v>8251</v>
      </c>
      <c r="D1022" s="19">
        <f>B1022*0.79435529</f>
        <v>1231.2506995000001</v>
      </c>
    </row>
    <row r="1023" spans="1:4" x14ac:dyDescent="0.3">
      <c r="A1023" s="11" t="s">
        <v>8219</v>
      </c>
      <c r="B1023" s="11">
        <v>3000</v>
      </c>
      <c r="C1023" s="11" t="s">
        <v>8246</v>
      </c>
      <c r="D1023" s="19">
        <f>B1023</f>
        <v>3000</v>
      </c>
    </row>
    <row r="1024" spans="1:4" x14ac:dyDescent="0.3">
      <c r="A1024" s="11" t="s">
        <v>8219</v>
      </c>
      <c r="B1024" s="11">
        <v>2000</v>
      </c>
      <c r="C1024" s="11" t="s">
        <v>8246</v>
      </c>
      <c r="D1024" s="19">
        <f>B1024</f>
        <v>2000</v>
      </c>
    </row>
    <row r="1025" spans="1:4" x14ac:dyDescent="0.3">
      <c r="A1025" s="11" t="s">
        <v>8219</v>
      </c>
      <c r="B1025" s="11">
        <v>2000</v>
      </c>
      <c r="C1025" s="11" t="s">
        <v>8247</v>
      </c>
      <c r="D1025" s="19">
        <f>B1025*1.37298792</f>
        <v>2745.9758400000001</v>
      </c>
    </row>
    <row r="1026" spans="1:4" x14ac:dyDescent="0.3">
      <c r="A1026" s="11" t="s">
        <v>8219</v>
      </c>
      <c r="B1026" s="11">
        <v>20000</v>
      </c>
      <c r="C1026" s="11" t="s">
        <v>8255</v>
      </c>
      <c r="D1026" s="19">
        <f>B1026*0.11661117</f>
        <v>2332.2233999999999</v>
      </c>
    </row>
    <row r="1027" spans="1:4" x14ac:dyDescent="0.3">
      <c r="A1027" s="11" t="s">
        <v>8219</v>
      </c>
      <c r="B1027" s="11">
        <v>70000</v>
      </c>
      <c r="C1027" s="11" t="s">
        <v>8246</v>
      </c>
      <c r="D1027" s="19">
        <f>B1027</f>
        <v>70000</v>
      </c>
    </row>
    <row r="1028" spans="1:4" x14ac:dyDescent="0.3">
      <c r="A1028" s="11" t="s">
        <v>8219</v>
      </c>
      <c r="B1028" s="11">
        <v>7000</v>
      </c>
      <c r="C1028" s="11" t="s">
        <v>8247</v>
      </c>
      <c r="D1028" s="19">
        <f>B1028*1.37298792</f>
        <v>9610.9154399999989</v>
      </c>
    </row>
    <row r="1029" spans="1:4" x14ac:dyDescent="0.3">
      <c r="A1029" s="11" t="s">
        <v>8219</v>
      </c>
      <c r="B1029" s="11">
        <v>7501</v>
      </c>
      <c r="C1029" s="11" t="s">
        <v>8246</v>
      </c>
      <c r="D1029" s="19">
        <f>B1029</f>
        <v>7501</v>
      </c>
    </row>
    <row r="1030" spans="1:4" x14ac:dyDescent="0.3">
      <c r="A1030" s="11" t="s">
        <v>8219</v>
      </c>
      <c r="B1030" s="11">
        <v>10000</v>
      </c>
      <c r="C1030" s="11" t="s">
        <v>8247</v>
      </c>
      <c r="D1030" s="19">
        <f>B1030*1.37298792</f>
        <v>13729.879199999999</v>
      </c>
    </row>
    <row r="1031" spans="1:4" x14ac:dyDescent="0.3">
      <c r="A1031" s="11" t="s">
        <v>8219</v>
      </c>
      <c r="B1031" s="11">
        <v>10000</v>
      </c>
      <c r="C1031" s="11" t="s">
        <v>8255</v>
      </c>
      <c r="D1031" s="19">
        <f>B1031*0.11661117</f>
        <v>1166.1116999999999</v>
      </c>
    </row>
    <row r="1032" spans="1:4" x14ac:dyDescent="0.3">
      <c r="A1032" s="11" t="s">
        <v>8219</v>
      </c>
      <c r="B1032" s="11">
        <v>2000</v>
      </c>
      <c r="C1032" s="11" t="s">
        <v>8246</v>
      </c>
      <c r="D1032" s="19">
        <f>B1032</f>
        <v>2000</v>
      </c>
    </row>
    <row r="1033" spans="1:4" x14ac:dyDescent="0.3">
      <c r="A1033" s="11" t="s">
        <v>8219</v>
      </c>
      <c r="B1033" s="11">
        <v>10000</v>
      </c>
      <c r="C1033" s="11" t="s">
        <v>8246</v>
      </c>
      <c r="D1033" s="19">
        <f>B1033</f>
        <v>10000</v>
      </c>
    </row>
    <row r="1034" spans="1:4" x14ac:dyDescent="0.3">
      <c r="A1034" s="11" t="s">
        <v>8219</v>
      </c>
      <c r="B1034" s="11">
        <v>5400</v>
      </c>
      <c r="C1034" s="11" t="s">
        <v>8246</v>
      </c>
      <c r="D1034" s="19">
        <f>B1034</f>
        <v>5400</v>
      </c>
    </row>
    <row r="1035" spans="1:4" x14ac:dyDescent="0.3">
      <c r="A1035" s="11" t="s">
        <v>8219</v>
      </c>
      <c r="B1035" s="11">
        <v>1328</v>
      </c>
      <c r="C1035" s="11" t="s">
        <v>8247</v>
      </c>
      <c r="D1035" s="19">
        <f>B1035*1.37298792</f>
        <v>1823.3279577599999</v>
      </c>
    </row>
    <row r="1036" spans="1:4" x14ac:dyDescent="0.3">
      <c r="A1036" s="11" t="s">
        <v>8219</v>
      </c>
      <c r="B1036" s="11">
        <v>5000</v>
      </c>
      <c r="C1036" s="11" t="s">
        <v>8246</v>
      </c>
      <c r="D1036" s="19">
        <f t="shared" ref="D1036:D1047" si="44">B1036</f>
        <v>5000</v>
      </c>
    </row>
    <row r="1037" spans="1:4" x14ac:dyDescent="0.3">
      <c r="A1037" s="11" t="s">
        <v>8219</v>
      </c>
      <c r="B1037" s="11">
        <v>4600</v>
      </c>
      <c r="C1037" s="11" t="s">
        <v>8246</v>
      </c>
      <c r="D1037" s="19">
        <f t="shared" si="44"/>
        <v>4600</v>
      </c>
    </row>
    <row r="1038" spans="1:4" x14ac:dyDescent="0.3">
      <c r="A1038" s="11" t="s">
        <v>8219</v>
      </c>
      <c r="B1038" s="11">
        <v>4500</v>
      </c>
      <c r="C1038" s="11" t="s">
        <v>8246</v>
      </c>
      <c r="D1038" s="19">
        <f t="shared" si="44"/>
        <v>4500</v>
      </c>
    </row>
    <row r="1039" spans="1:4" x14ac:dyDescent="0.3">
      <c r="A1039" s="11" t="s">
        <v>8219</v>
      </c>
      <c r="B1039" s="11">
        <v>1000</v>
      </c>
      <c r="C1039" s="11" t="s">
        <v>8246</v>
      </c>
      <c r="D1039" s="19">
        <f t="shared" si="44"/>
        <v>1000</v>
      </c>
    </row>
    <row r="1040" spans="1:4" x14ac:dyDescent="0.3">
      <c r="A1040" s="11" t="s">
        <v>8219</v>
      </c>
      <c r="B1040" s="11">
        <v>1500</v>
      </c>
      <c r="C1040" s="11" t="s">
        <v>8246</v>
      </c>
      <c r="D1040" s="19">
        <f t="shared" si="44"/>
        <v>1500</v>
      </c>
    </row>
    <row r="1041" spans="1:4" x14ac:dyDescent="0.3">
      <c r="A1041" s="11" t="s">
        <v>8219</v>
      </c>
      <c r="B1041" s="11">
        <v>500</v>
      </c>
      <c r="C1041" s="11" t="s">
        <v>8246</v>
      </c>
      <c r="D1041" s="19">
        <f t="shared" si="44"/>
        <v>500</v>
      </c>
    </row>
    <row r="1042" spans="1:4" x14ac:dyDescent="0.3">
      <c r="A1042" s="11" t="s">
        <v>8220</v>
      </c>
      <c r="B1042" s="11">
        <v>85000</v>
      </c>
      <c r="C1042" s="11" t="s">
        <v>8246</v>
      </c>
      <c r="D1042" s="19">
        <f t="shared" si="44"/>
        <v>85000</v>
      </c>
    </row>
    <row r="1043" spans="1:4" x14ac:dyDescent="0.3">
      <c r="A1043" s="11" t="s">
        <v>8220</v>
      </c>
      <c r="B1043" s="11">
        <v>50</v>
      </c>
      <c r="C1043" s="11" t="s">
        <v>8246</v>
      </c>
      <c r="D1043" s="19">
        <f t="shared" si="44"/>
        <v>50</v>
      </c>
    </row>
    <row r="1044" spans="1:4" x14ac:dyDescent="0.3">
      <c r="A1044" s="11" t="s">
        <v>8220</v>
      </c>
      <c r="B1044" s="11">
        <v>650</v>
      </c>
      <c r="C1044" s="11" t="s">
        <v>8246</v>
      </c>
      <c r="D1044" s="19">
        <f t="shared" si="44"/>
        <v>650</v>
      </c>
    </row>
    <row r="1045" spans="1:4" x14ac:dyDescent="0.3">
      <c r="A1045" s="11" t="s">
        <v>8220</v>
      </c>
      <c r="B1045" s="11">
        <v>100000</v>
      </c>
      <c r="C1045" s="11" t="s">
        <v>8246</v>
      </c>
      <c r="D1045" s="19">
        <f t="shared" si="44"/>
        <v>100000</v>
      </c>
    </row>
    <row r="1046" spans="1:4" x14ac:dyDescent="0.3">
      <c r="A1046" s="11" t="s">
        <v>8220</v>
      </c>
      <c r="B1046" s="11">
        <v>7000</v>
      </c>
      <c r="C1046" s="11" t="s">
        <v>8246</v>
      </c>
      <c r="D1046" s="19">
        <f t="shared" si="44"/>
        <v>7000</v>
      </c>
    </row>
    <row r="1047" spans="1:4" x14ac:dyDescent="0.3">
      <c r="A1047" s="11" t="s">
        <v>8220</v>
      </c>
      <c r="B1047" s="11">
        <v>10000</v>
      </c>
      <c r="C1047" s="11" t="s">
        <v>8246</v>
      </c>
      <c r="D1047" s="19">
        <f t="shared" si="44"/>
        <v>10000</v>
      </c>
    </row>
    <row r="1048" spans="1:4" x14ac:dyDescent="0.3">
      <c r="A1048" s="11" t="s">
        <v>8220</v>
      </c>
      <c r="B1048" s="11">
        <v>3000</v>
      </c>
      <c r="C1048" s="11" t="s">
        <v>8249</v>
      </c>
      <c r="D1048" s="19">
        <f>B1048*1.18870458</f>
        <v>3566.1137400000002</v>
      </c>
    </row>
    <row r="1049" spans="1:4" x14ac:dyDescent="0.3">
      <c r="A1049" s="11" t="s">
        <v>8220</v>
      </c>
      <c r="B1049" s="11">
        <v>2000</v>
      </c>
      <c r="C1049" s="11" t="s">
        <v>8246</v>
      </c>
      <c r="D1049" s="19">
        <f t="shared" ref="D1049:D1066" si="45">B1049</f>
        <v>2000</v>
      </c>
    </row>
    <row r="1050" spans="1:4" x14ac:dyDescent="0.3">
      <c r="A1050" s="11" t="s">
        <v>8220</v>
      </c>
      <c r="B1050" s="11">
        <v>15000</v>
      </c>
      <c r="C1050" s="11" t="s">
        <v>8246</v>
      </c>
      <c r="D1050" s="19">
        <f t="shared" si="45"/>
        <v>15000</v>
      </c>
    </row>
    <row r="1051" spans="1:4" x14ac:dyDescent="0.3">
      <c r="A1051" s="11" t="s">
        <v>8220</v>
      </c>
      <c r="B1051" s="11">
        <v>12000</v>
      </c>
      <c r="C1051" s="11" t="s">
        <v>8246</v>
      </c>
      <c r="D1051" s="19">
        <f t="shared" si="45"/>
        <v>12000</v>
      </c>
    </row>
    <row r="1052" spans="1:4" x14ac:dyDescent="0.3">
      <c r="A1052" s="11" t="s">
        <v>8220</v>
      </c>
      <c r="B1052" s="11">
        <v>2500</v>
      </c>
      <c r="C1052" s="11" t="s">
        <v>8246</v>
      </c>
      <c r="D1052" s="19">
        <f t="shared" si="45"/>
        <v>2500</v>
      </c>
    </row>
    <row r="1053" spans="1:4" x14ac:dyDescent="0.3">
      <c r="A1053" s="11" t="s">
        <v>8220</v>
      </c>
      <c r="B1053" s="11">
        <v>500</v>
      </c>
      <c r="C1053" s="11" t="s">
        <v>8246</v>
      </c>
      <c r="D1053" s="19">
        <f t="shared" si="45"/>
        <v>500</v>
      </c>
    </row>
    <row r="1054" spans="1:4" x14ac:dyDescent="0.3">
      <c r="A1054" s="11" t="s">
        <v>8220</v>
      </c>
      <c r="B1054" s="11">
        <v>4336</v>
      </c>
      <c r="C1054" s="11" t="s">
        <v>8246</v>
      </c>
      <c r="D1054" s="19">
        <f t="shared" si="45"/>
        <v>4336</v>
      </c>
    </row>
    <row r="1055" spans="1:4" x14ac:dyDescent="0.3">
      <c r="A1055" s="11" t="s">
        <v>8220</v>
      </c>
      <c r="B1055" s="11">
        <v>1500</v>
      </c>
      <c r="C1055" s="11" t="s">
        <v>8246</v>
      </c>
      <c r="D1055" s="19">
        <f t="shared" si="45"/>
        <v>1500</v>
      </c>
    </row>
    <row r="1056" spans="1:4" x14ac:dyDescent="0.3">
      <c r="A1056" s="11" t="s">
        <v>8220</v>
      </c>
      <c r="B1056" s="11">
        <v>2500</v>
      </c>
      <c r="C1056" s="11" t="s">
        <v>8246</v>
      </c>
      <c r="D1056" s="19">
        <f t="shared" si="45"/>
        <v>2500</v>
      </c>
    </row>
    <row r="1057" spans="1:4" x14ac:dyDescent="0.3">
      <c r="A1057" s="11" t="s">
        <v>8220</v>
      </c>
      <c r="B1057" s="11">
        <v>3500</v>
      </c>
      <c r="C1057" s="11" t="s">
        <v>8246</v>
      </c>
      <c r="D1057" s="19">
        <f t="shared" si="45"/>
        <v>3500</v>
      </c>
    </row>
    <row r="1058" spans="1:4" x14ac:dyDescent="0.3">
      <c r="A1058" s="11" t="s">
        <v>8220</v>
      </c>
      <c r="B1058" s="11">
        <v>10000</v>
      </c>
      <c r="C1058" s="11" t="s">
        <v>8246</v>
      </c>
      <c r="D1058" s="19">
        <f t="shared" si="45"/>
        <v>10000</v>
      </c>
    </row>
    <row r="1059" spans="1:4" x14ac:dyDescent="0.3">
      <c r="A1059" s="11" t="s">
        <v>8220</v>
      </c>
      <c r="B1059" s="11">
        <v>10000</v>
      </c>
      <c r="C1059" s="11" t="s">
        <v>8246</v>
      </c>
      <c r="D1059" s="19">
        <f t="shared" si="45"/>
        <v>10000</v>
      </c>
    </row>
    <row r="1060" spans="1:4" x14ac:dyDescent="0.3">
      <c r="A1060" s="11" t="s">
        <v>8220</v>
      </c>
      <c r="B1060" s="11">
        <v>40000</v>
      </c>
      <c r="C1060" s="11" t="s">
        <v>8246</v>
      </c>
      <c r="D1060" s="19">
        <f t="shared" si="45"/>
        <v>40000</v>
      </c>
    </row>
    <row r="1061" spans="1:4" x14ac:dyDescent="0.3">
      <c r="A1061" s="11" t="s">
        <v>8220</v>
      </c>
      <c r="B1061" s="11">
        <v>1100</v>
      </c>
      <c r="C1061" s="11" t="s">
        <v>8246</v>
      </c>
      <c r="D1061" s="19">
        <f t="shared" si="45"/>
        <v>1100</v>
      </c>
    </row>
    <row r="1062" spans="1:4" x14ac:dyDescent="0.3">
      <c r="A1062" s="11" t="s">
        <v>8220</v>
      </c>
      <c r="B1062" s="11">
        <v>5000</v>
      </c>
      <c r="C1062" s="11" t="s">
        <v>8246</v>
      </c>
      <c r="D1062" s="19">
        <f t="shared" si="45"/>
        <v>5000</v>
      </c>
    </row>
    <row r="1063" spans="1:4" x14ac:dyDescent="0.3">
      <c r="A1063" s="11" t="s">
        <v>8220</v>
      </c>
      <c r="B1063" s="11">
        <v>4000</v>
      </c>
      <c r="C1063" s="11" t="s">
        <v>8246</v>
      </c>
      <c r="D1063" s="19">
        <f t="shared" si="45"/>
        <v>4000</v>
      </c>
    </row>
    <row r="1064" spans="1:4" x14ac:dyDescent="0.3">
      <c r="A1064" s="11" t="s">
        <v>8220</v>
      </c>
      <c r="B1064" s="11">
        <v>199</v>
      </c>
      <c r="C1064" s="11" t="s">
        <v>8246</v>
      </c>
      <c r="D1064" s="19">
        <f t="shared" si="45"/>
        <v>199</v>
      </c>
    </row>
    <row r="1065" spans="1:4" x14ac:dyDescent="0.3">
      <c r="A1065" s="11" t="s">
        <v>8220</v>
      </c>
      <c r="B1065" s="11">
        <v>1000</v>
      </c>
      <c r="C1065" s="11" t="s">
        <v>8246</v>
      </c>
      <c r="D1065" s="19">
        <f t="shared" si="45"/>
        <v>1000</v>
      </c>
    </row>
    <row r="1066" spans="1:4" x14ac:dyDescent="0.3">
      <c r="A1066" s="11" t="s">
        <v>8221</v>
      </c>
      <c r="B1066" s="11">
        <v>90000</v>
      </c>
      <c r="C1066" s="11" t="s">
        <v>8246</v>
      </c>
      <c r="D1066" s="19">
        <f t="shared" si="45"/>
        <v>90000</v>
      </c>
    </row>
    <row r="1067" spans="1:4" x14ac:dyDescent="0.3">
      <c r="A1067" s="11" t="s">
        <v>8221</v>
      </c>
      <c r="B1067" s="11">
        <v>3000</v>
      </c>
      <c r="C1067" s="11" t="s">
        <v>8248</v>
      </c>
      <c r="D1067" s="19">
        <f>B1067*0.76304884</f>
        <v>2289.1465199999998</v>
      </c>
    </row>
    <row r="1068" spans="1:4" x14ac:dyDescent="0.3">
      <c r="A1068" s="11" t="s">
        <v>8221</v>
      </c>
      <c r="B1068" s="11">
        <v>150000</v>
      </c>
      <c r="C1068" s="11" t="s">
        <v>8246</v>
      </c>
      <c r="D1068" s="19">
        <f>B1068</f>
        <v>150000</v>
      </c>
    </row>
    <row r="1069" spans="1:4" x14ac:dyDescent="0.3">
      <c r="A1069" s="11" t="s">
        <v>8221</v>
      </c>
      <c r="B1069" s="11">
        <v>500</v>
      </c>
      <c r="C1069" s="11" t="s">
        <v>8246</v>
      </c>
      <c r="D1069" s="19">
        <f>B1069</f>
        <v>500</v>
      </c>
    </row>
    <row r="1070" spans="1:4" x14ac:dyDescent="0.3">
      <c r="A1070" s="11" t="s">
        <v>8221</v>
      </c>
      <c r="B1070" s="11">
        <v>30000</v>
      </c>
      <c r="C1070" s="11" t="s">
        <v>8246</v>
      </c>
      <c r="D1070" s="19">
        <f>B1070</f>
        <v>30000</v>
      </c>
    </row>
    <row r="1071" spans="1:4" x14ac:dyDescent="0.3">
      <c r="A1071" s="11" t="s">
        <v>8221</v>
      </c>
      <c r="B1071" s="11">
        <v>2200</v>
      </c>
      <c r="C1071" s="11" t="s">
        <v>8246</v>
      </c>
      <c r="D1071" s="19">
        <f>B1071</f>
        <v>2200</v>
      </c>
    </row>
    <row r="1072" spans="1:4" x14ac:dyDescent="0.3">
      <c r="A1072" s="11" t="s">
        <v>8221</v>
      </c>
      <c r="B1072" s="11">
        <v>10000</v>
      </c>
      <c r="C1072" s="11" t="s">
        <v>8246</v>
      </c>
      <c r="D1072" s="19">
        <f>B1072</f>
        <v>10000</v>
      </c>
    </row>
    <row r="1073" spans="1:4" x14ac:dyDescent="0.3">
      <c r="A1073" s="11" t="s">
        <v>8221</v>
      </c>
      <c r="B1073" s="11">
        <v>100</v>
      </c>
      <c r="C1073" s="11" t="s">
        <v>8254</v>
      </c>
      <c r="D1073" s="19">
        <f>B1073*0.11776131</f>
        <v>11.776130999999999</v>
      </c>
    </row>
    <row r="1074" spans="1:4" x14ac:dyDescent="0.3">
      <c r="A1074" s="11" t="s">
        <v>8221</v>
      </c>
      <c r="B1074" s="11">
        <v>75000</v>
      </c>
      <c r="C1074" s="11" t="s">
        <v>8246</v>
      </c>
      <c r="D1074" s="19">
        <f t="shared" ref="D1074:D1080" si="46">B1074</f>
        <v>75000</v>
      </c>
    </row>
    <row r="1075" spans="1:4" x14ac:dyDescent="0.3">
      <c r="A1075" s="11" t="s">
        <v>8221</v>
      </c>
      <c r="B1075" s="11">
        <v>750</v>
      </c>
      <c r="C1075" s="11" t="s">
        <v>8246</v>
      </c>
      <c r="D1075" s="19">
        <f t="shared" si="46"/>
        <v>750</v>
      </c>
    </row>
    <row r="1076" spans="1:4" x14ac:dyDescent="0.3">
      <c r="A1076" s="11" t="s">
        <v>8221</v>
      </c>
      <c r="B1076" s="11">
        <v>54000</v>
      </c>
      <c r="C1076" s="11" t="s">
        <v>8246</v>
      </c>
      <c r="D1076" s="19">
        <f t="shared" si="46"/>
        <v>54000</v>
      </c>
    </row>
    <row r="1077" spans="1:4" x14ac:dyDescent="0.3">
      <c r="A1077" s="11" t="s">
        <v>8221</v>
      </c>
      <c r="B1077" s="11">
        <v>1000</v>
      </c>
      <c r="C1077" s="11" t="s">
        <v>8246</v>
      </c>
      <c r="D1077" s="19">
        <f t="shared" si="46"/>
        <v>1000</v>
      </c>
    </row>
    <row r="1078" spans="1:4" x14ac:dyDescent="0.3">
      <c r="A1078" s="11" t="s">
        <v>8221</v>
      </c>
      <c r="B1078" s="11">
        <v>75000</v>
      </c>
      <c r="C1078" s="11" t="s">
        <v>8246</v>
      </c>
      <c r="D1078" s="19">
        <f t="shared" si="46"/>
        <v>75000</v>
      </c>
    </row>
    <row r="1079" spans="1:4" x14ac:dyDescent="0.3">
      <c r="A1079" s="11" t="s">
        <v>8221</v>
      </c>
      <c r="B1079" s="11">
        <v>25000</v>
      </c>
      <c r="C1079" s="11" t="s">
        <v>8246</v>
      </c>
      <c r="D1079" s="19">
        <f t="shared" si="46"/>
        <v>25000</v>
      </c>
    </row>
    <row r="1080" spans="1:4" x14ac:dyDescent="0.3">
      <c r="A1080" s="11" t="s">
        <v>8221</v>
      </c>
      <c r="B1080" s="11">
        <v>600</v>
      </c>
      <c r="C1080" s="11" t="s">
        <v>8246</v>
      </c>
      <c r="D1080" s="19">
        <f t="shared" si="46"/>
        <v>600</v>
      </c>
    </row>
    <row r="1081" spans="1:4" x14ac:dyDescent="0.3">
      <c r="A1081" s="11" t="s">
        <v>8221</v>
      </c>
      <c r="B1081" s="11">
        <v>26000</v>
      </c>
      <c r="C1081" s="11" t="s">
        <v>8249</v>
      </c>
      <c r="D1081" s="19">
        <f>B1081*1.18870458</f>
        <v>30906.319080000001</v>
      </c>
    </row>
    <row r="1082" spans="1:4" x14ac:dyDescent="0.3">
      <c r="A1082" s="11" t="s">
        <v>8221</v>
      </c>
      <c r="B1082" s="11">
        <v>20000</v>
      </c>
      <c r="C1082" s="11" t="s">
        <v>8246</v>
      </c>
      <c r="D1082" s="19">
        <f>B1082</f>
        <v>20000</v>
      </c>
    </row>
    <row r="1083" spans="1:4" x14ac:dyDescent="0.3">
      <c r="A1083" s="11" t="s">
        <v>8221</v>
      </c>
      <c r="B1083" s="11">
        <v>68000</v>
      </c>
      <c r="C1083" s="11" t="s">
        <v>8246</v>
      </c>
      <c r="D1083" s="19">
        <f>B1083</f>
        <v>68000</v>
      </c>
    </row>
    <row r="1084" spans="1:4" x14ac:dyDescent="0.3">
      <c r="A1084" s="11" t="s">
        <v>8221</v>
      </c>
      <c r="B1084" s="11">
        <v>10000</v>
      </c>
      <c r="C1084" s="11" t="s">
        <v>8246</v>
      </c>
      <c r="D1084" s="19">
        <f>B1084</f>
        <v>10000</v>
      </c>
    </row>
    <row r="1085" spans="1:4" x14ac:dyDescent="0.3">
      <c r="A1085" s="11" t="s">
        <v>8221</v>
      </c>
      <c r="B1085" s="11">
        <v>50000</v>
      </c>
      <c r="C1085" s="11" t="s">
        <v>8251</v>
      </c>
      <c r="D1085" s="19">
        <f>B1085*0.79435529</f>
        <v>39717.764500000005</v>
      </c>
    </row>
    <row r="1086" spans="1:4" x14ac:dyDescent="0.3">
      <c r="A1086" s="11" t="s">
        <v>8221</v>
      </c>
      <c r="B1086" s="11">
        <v>550</v>
      </c>
      <c r="C1086" s="11" t="s">
        <v>8246</v>
      </c>
      <c r="D1086" s="19">
        <f>B1086</f>
        <v>550</v>
      </c>
    </row>
    <row r="1087" spans="1:4" x14ac:dyDescent="0.3">
      <c r="A1087" s="11" t="s">
        <v>8221</v>
      </c>
      <c r="B1087" s="11">
        <v>30000</v>
      </c>
      <c r="C1087" s="11" t="s">
        <v>8251</v>
      </c>
      <c r="D1087" s="19">
        <f>B1087*0.79435529</f>
        <v>23830.6587</v>
      </c>
    </row>
    <row r="1088" spans="1:4" x14ac:dyDescent="0.3">
      <c r="A1088" s="11" t="s">
        <v>8221</v>
      </c>
      <c r="B1088" s="11">
        <v>18000</v>
      </c>
      <c r="C1088" s="11" t="s">
        <v>8246</v>
      </c>
      <c r="D1088" s="19">
        <f>B1088</f>
        <v>18000</v>
      </c>
    </row>
    <row r="1089" spans="1:4" x14ac:dyDescent="0.3">
      <c r="A1089" s="11" t="s">
        <v>8221</v>
      </c>
      <c r="B1089" s="11">
        <v>1100</v>
      </c>
      <c r="C1089" s="11" t="s">
        <v>8246</v>
      </c>
      <c r="D1089" s="19">
        <f>B1089</f>
        <v>1100</v>
      </c>
    </row>
    <row r="1090" spans="1:4" x14ac:dyDescent="0.3">
      <c r="A1090" s="11" t="s">
        <v>8221</v>
      </c>
      <c r="B1090" s="11">
        <v>45000</v>
      </c>
      <c r="C1090" s="11" t="s">
        <v>8246</v>
      </c>
      <c r="D1090" s="19">
        <f>B1090</f>
        <v>45000</v>
      </c>
    </row>
    <row r="1091" spans="1:4" x14ac:dyDescent="0.3">
      <c r="A1091" s="11" t="s">
        <v>8221</v>
      </c>
      <c r="B1091" s="11">
        <v>15000</v>
      </c>
      <c r="C1091" s="11" t="s">
        <v>8249</v>
      </c>
      <c r="D1091" s="19">
        <f>B1091*1.18870458</f>
        <v>17830.5687</v>
      </c>
    </row>
    <row r="1092" spans="1:4" x14ac:dyDescent="0.3">
      <c r="A1092" s="11" t="s">
        <v>8221</v>
      </c>
      <c r="B1092" s="11">
        <v>12999</v>
      </c>
      <c r="C1092" s="11" t="s">
        <v>8248</v>
      </c>
      <c r="D1092" s="19">
        <f>B1092*0.76304884</f>
        <v>9918.8718711599995</v>
      </c>
    </row>
    <row r="1093" spans="1:4" x14ac:dyDescent="0.3">
      <c r="A1093" s="11" t="s">
        <v>8221</v>
      </c>
      <c r="B1093" s="11">
        <v>200</v>
      </c>
      <c r="C1093" s="11" t="s">
        <v>8247</v>
      </c>
      <c r="D1093" s="19">
        <f>B1093*1.37298792</f>
        <v>274.59758399999998</v>
      </c>
    </row>
    <row r="1094" spans="1:4" x14ac:dyDescent="0.3">
      <c r="A1094" s="11" t="s">
        <v>8221</v>
      </c>
      <c r="B1094" s="11">
        <v>2000</v>
      </c>
      <c r="C1094" s="11" t="s">
        <v>8246</v>
      </c>
      <c r="D1094" s="19">
        <f>B1094</f>
        <v>2000</v>
      </c>
    </row>
    <row r="1095" spans="1:4" x14ac:dyDescent="0.3">
      <c r="A1095" s="11" t="s">
        <v>8221</v>
      </c>
      <c r="B1095" s="11">
        <v>300</v>
      </c>
      <c r="C1095" s="11" t="s">
        <v>8251</v>
      </c>
      <c r="D1095" s="19">
        <f>B1095*0.79435529</f>
        <v>238.30658700000001</v>
      </c>
    </row>
    <row r="1096" spans="1:4" x14ac:dyDescent="0.3">
      <c r="A1096" s="11" t="s">
        <v>8221</v>
      </c>
      <c r="B1096" s="11">
        <v>18000</v>
      </c>
      <c r="C1096" s="11" t="s">
        <v>8246</v>
      </c>
      <c r="D1096" s="19">
        <f>B1096</f>
        <v>18000</v>
      </c>
    </row>
    <row r="1097" spans="1:4" x14ac:dyDescent="0.3">
      <c r="A1097" s="11" t="s">
        <v>8221</v>
      </c>
      <c r="B1097" s="11">
        <v>500000</v>
      </c>
      <c r="C1097" s="11" t="s">
        <v>8246</v>
      </c>
      <c r="D1097" s="19">
        <f>B1097</f>
        <v>500000</v>
      </c>
    </row>
    <row r="1098" spans="1:4" x14ac:dyDescent="0.3">
      <c r="A1098" s="11" t="s">
        <v>8221</v>
      </c>
      <c r="B1098" s="11">
        <v>12000</v>
      </c>
      <c r="C1098" s="11" t="s">
        <v>8246</v>
      </c>
      <c r="D1098" s="19">
        <f>B1098</f>
        <v>12000</v>
      </c>
    </row>
    <row r="1099" spans="1:4" x14ac:dyDescent="0.3">
      <c r="A1099" s="11" t="s">
        <v>8221</v>
      </c>
      <c r="B1099" s="11">
        <v>100000</v>
      </c>
      <c r="C1099" s="11" t="s">
        <v>8246</v>
      </c>
      <c r="D1099" s="19">
        <f>B1099</f>
        <v>100000</v>
      </c>
    </row>
    <row r="1100" spans="1:4" x14ac:dyDescent="0.3">
      <c r="A1100" s="11" t="s">
        <v>8221</v>
      </c>
      <c r="B1100" s="11">
        <v>25000</v>
      </c>
      <c r="C1100" s="11" t="s">
        <v>8246</v>
      </c>
      <c r="D1100" s="19">
        <f>B1100</f>
        <v>25000</v>
      </c>
    </row>
    <row r="1101" spans="1:4" x14ac:dyDescent="0.3">
      <c r="A1101" s="11" t="s">
        <v>8221</v>
      </c>
      <c r="B1101" s="11">
        <v>5000</v>
      </c>
      <c r="C1101" s="11" t="s">
        <v>8247</v>
      </c>
      <c r="D1101" s="19">
        <f>B1101*1.37298792</f>
        <v>6864.9395999999997</v>
      </c>
    </row>
    <row r="1102" spans="1:4" x14ac:dyDescent="0.3">
      <c r="A1102" s="11" t="s">
        <v>8221</v>
      </c>
      <c r="B1102" s="11">
        <v>4000</v>
      </c>
      <c r="C1102" s="11" t="s">
        <v>8249</v>
      </c>
      <c r="D1102" s="19">
        <f>B1102*1.18870458</f>
        <v>4754.8183200000003</v>
      </c>
    </row>
    <row r="1103" spans="1:4" x14ac:dyDescent="0.3">
      <c r="A1103" s="11" t="s">
        <v>8221</v>
      </c>
      <c r="B1103" s="11">
        <v>100000</v>
      </c>
      <c r="C1103" s="11" t="s">
        <v>8246</v>
      </c>
      <c r="D1103" s="19">
        <f>B1103</f>
        <v>100000</v>
      </c>
    </row>
    <row r="1104" spans="1:4" x14ac:dyDescent="0.3">
      <c r="A1104" s="11" t="s">
        <v>8221</v>
      </c>
      <c r="B1104" s="11">
        <v>8000</v>
      </c>
      <c r="C1104" s="11" t="s">
        <v>8246</v>
      </c>
      <c r="D1104" s="19">
        <f>B1104</f>
        <v>8000</v>
      </c>
    </row>
    <row r="1105" spans="1:4" x14ac:dyDescent="0.3">
      <c r="A1105" s="11" t="s">
        <v>8221</v>
      </c>
      <c r="B1105" s="11">
        <v>15000</v>
      </c>
      <c r="C1105" s="11" t="s">
        <v>8246</v>
      </c>
      <c r="D1105" s="19">
        <f>B1105</f>
        <v>15000</v>
      </c>
    </row>
    <row r="1106" spans="1:4" x14ac:dyDescent="0.3">
      <c r="A1106" s="11" t="s">
        <v>8221</v>
      </c>
      <c r="B1106" s="11">
        <v>60000</v>
      </c>
      <c r="C1106" s="11" t="s">
        <v>8247</v>
      </c>
      <c r="D1106" s="19">
        <f>B1106*1.37298792</f>
        <v>82379.275199999989</v>
      </c>
    </row>
    <row r="1107" spans="1:4" x14ac:dyDescent="0.3">
      <c r="A1107" s="11" t="s">
        <v>8221</v>
      </c>
      <c r="B1107" s="11">
        <v>900000</v>
      </c>
      <c r="C1107" s="11" t="s">
        <v>8246</v>
      </c>
      <c r="D1107" s="19">
        <f t="shared" ref="D1107:D1114" si="47">B1107</f>
        <v>900000</v>
      </c>
    </row>
    <row r="1108" spans="1:4" x14ac:dyDescent="0.3">
      <c r="A1108" s="11" t="s">
        <v>8221</v>
      </c>
      <c r="B1108" s="11">
        <v>400</v>
      </c>
      <c r="C1108" s="11" t="s">
        <v>8246</v>
      </c>
      <c r="D1108" s="19">
        <f t="shared" si="47"/>
        <v>400</v>
      </c>
    </row>
    <row r="1109" spans="1:4" x14ac:dyDescent="0.3">
      <c r="A1109" s="11" t="s">
        <v>8221</v>
      </c>
      <c r="B1109" s="11">
        <v>10000</v>
      </c>
      <c r="C1109" s="11" t="s">
        <v>8246</v>
      </c>
      <c r="D1109" s="19">
        <f t="shared" si="47"/>
        <v>10000</v>
      </c>
    </row>
    <row r="1110" spans="1:4" x14ac:dyDescent="0.3">
      <c r="A1110" s="11" t="s">
        <v>8221</v>
      </c>
      <c r="B1110" s="11">
        <v>25000</v>
      </c>
      <c r="C1110" s="11" t="s">
        <v>8246</v>
      </c>
      <c r="D1110" s="19">
        <f t="shared" si="47"/>
        <v>25000</v>
      </c>
    </row>
    <row r="1111" spans="1:4" x14ac:dyDescent="0.3">
      <c r="A1111" s="11" t="s">
        <v>8221</v>
      </c>
      <c r="B1111" s="11">
        <v>10000</v>
      </c>
      <c r="C1111" s="11" t="s">
        <v>8246</v>
      </c>
      <c r="D1111" s="19">
        <f t="shared" si="47"/>
        <v>10000</v>
      </c>
    </row>
    <row r="1112" spans="1:4" x14ac:dyDescent="0.3">
      <c r="A1112" s="11" t="s">
        <v>8221</v>
      </c>
      <c r="B1112" s="11">
        <v>50000</v>
      </c>
      <c r="C1112" s="11" t="s">
        <v>8246</v>
      </c>
      <c r="D1112" s="19">
        <f t="shared" si="47"/>
        <v>50000</v>
      </c>
    </row>
    <row r="1113" spans="1:4" x14ac:dyDescent="0.3">
      <c r="A1113" s="11" t="s">
        <v>8221</v>
      </c>
      <c r="B1113" s="11">
        <v>2500</v>
      </c>
      <c r="C1113" s="11" t="s">
        <v>8246</v>
      </c>
      <c r="D1113" s="19">
        <f t="shared" si="47"/>
        <v>2500</v>
      </c>
    </row>
    <row r="1114" spans="1:4" x14ac:dyDescent="0.3">
      <c r="A1114" s="11" t="s">
        <v>8221</v>
      </c>
      <c r="B1114" s="11">
        <v>88000</v>
      </c>
      <c r="C1114" s="11" t="s">
        <v>8246</v>
      </c>
      <c r="D1114" s="19">
        <f t="shared" si="47"/>
        <v>88000</v>
      </c>
    </row>
    <row r="1115" spans="1:4" x14ac:dyDescent="0.3">
      <c r="A1115" s="11" t="s">
        <v>8221</v>
      </c>
      <c r="B1115" s="11">
        <v>1000</v>
      </c>
      <c r="C1115" s="11" t="s">
        <v>8247</v>
      </c>
      <c r="D1115" s="19">
        <f>B1115*1.37298792</f>
        <v>1372.98792</v>
      </c>
    </row>
    <row r="1116" spans="1:4" x14ac:dyDescent="0.3">
      <c r="A1116" s="11" t="s">
        <v>8221</v>
      </c>
      <c r="B1116" s="11">
        <v>6000</v>
      </c>
      <c r="C1116" s="11" t="s">
        <v>8247</v>
      </c>
      <c r="D1116" s="19">
        <f>B1116*1.37298792</f>
        <v>8237.9275199999993</v>
      </c>
    </row>
    <row r="1117" spans="1:4" x14ac:dyDescent="0.3">
      <c r="A1117" s="11" t="s">
        <v>8221</v>
      </c>
      <c r="B1117" s="11">
        <v>40000</v>
      </c>
      <c r="C1117" s="11" t="s">
        <v>8246</v>
      </c>
      <c r="D1117" s="19">
        <f>B1117</f>
        <v>40000</v>
      </c>
    </row>
    <row r="1118" spans="1:4" x14ac:dyDescent="0.3">
      <c r="A1118" s="11" t="s">
        <v>8221</v>
      </c>
      <c r="B1118" s="11">
        <v>500000</v>
      </c>
      <c r="C1118" s="11" t="s">
        <v>8246</v>
      </c>
      <c r="D1118" s="19">
        <f>B1118</f>
        <v>500000</v>
      </c>
    </row>
    <row r="1119" spans="1:4" x14ac:dyDescent="0.3">
      <c r="A1119" s="11" t="s">
        <v>8221</v>
      </c>
      <c r="B1119" s="11">
        <v>1000</v>
      </c>
      <c r="C1119" s="11" t="s">
        <v>8249</v>
      </c>
      <c r="D1119" s="19">
        <f>B1119*1.18870458</f>
        <v>1188.7045800000001</v>
      </c>
    </row>
    <row r="1120" spans="1:4" x14ac:dyDescent="0.3">
      <c r="A1120" s="11" t="s">
        <v>8221</v>
      </c>
      <c r="B1120" s="11">
        <v>4500</v>
      </c>
      <c r="C1120" s="11" t="s">
        <v>8248</v>
      </c>
      <c r="D1120" s="19">
        <f>B1120*0.76304884</f>
        <v>3433.7197799999999</v>
      </c>
    </row>
    <row r="1121" spans="1:4" x14ac:dyDescent="0.3">
      <c r="A1121" s="11" t="s">
        <v>8221</v>
      </c>
      <c r="B1121" s="11">
        <v>2100</v>
      </c>
      <c r="C1121" s="11" t="s">
        <v>8246</v>
      </c>
      <c r="D1121" s="19">
        <f>B1121</f>
        <v>2100</v>
      </c>
    </row>
    <row r="1122" spans="1:4" x14ac:dyDescent="0.3">
      <c r="A1122" s="11" t="s">
        <v>8221</v>
      </c>
      <c r="B1122" s="11">
        <v>25000</v>
      </c>
      <c r="C1122" s="11" t="s">
        <v>8246</v>
      </c>
      <c r="D1122" s="19">
        <f>B1122</f>
        <v>25000</v>
      </c>
    </row>
    <row r="1123" spans="1:4" x14ac:dyDescent="0.3">
      <c r="A1123" s="11" t="s">
        <v>8221</v>
      </c>
      <c r="B1123" s="11">
        <v>250000</v>
      </c>
      <c r="C1123" s="11" t="s">
        <v>8246</v>
      </c>
      <c r="D1123" s="19">
        <f>B1123</f>
        <v>250000</v>
      </c>
    </row>
    <row r="1124" spans="1:4" x14ac:dyDescent="0.3">
      <c r="A1124" s="11" t="s">
        <v>8221</v>
      </c>
      <c r="B1124" s="11">
        <v>3200</v>
      </c>
      <c r="C1124" s="11" t="s">
        <v>8247</v>
      </c>
      <c r="D1124" s="19">
        <f>B1124*1.37298792</f>
        <v>4393.5613439999997</v>
      </c>
    </row>
    <row r="1125" spans="1:4" x14ac:dyDescent="0.3">
      <c r="A1125" s="11" t="s">
        <v>8221</v>
      </c>
      <c r="B1125" s="11">
        <v>5000</v>
      </c>
      <c r="C1125" s="11" t="s">
        <v>8246</v>
      </c>
      <c r="D1125" s="19">
        <f>B1125</f>
        <v>5000</v>
      </c>
    </row>
    <row r="1126" spans="1:4" x14ac:dyDescent="0.3">
      <c r="A1126" s="11" t="s">
        <v>8221</v>
      </c>
      <c r="B1126" s="11">
        <v>90000</v>
      </c>
      <c r="C1126" s="11" t="s">
        <v>8246</v>
      </c>
      <c r="D1126" s="19">
        <f>B1126</f>
        <v>90000</v>
      </c>
    </row>
    <row r="1127" spans="1:4" x14ac:dyDescent="0.3">
      <c r="A1127" s="11" t="s">
        <v>8221</v>
      </c>
      <c r="B1127" s="11">
        <v>3000</v>
      </c>
      <c r="C1127" s="11" t="s">
        <v>8247</v>
      </c>
      <c r="D1127" s="19">
        <f>B1127*1.37298792</f>
        <v>4118.9637599999996</v>
      </c>
    </row>
    <row r="1128" spans="1:4" x14ac:dyDescent="0.3">
      <c r="A1128" s="11" t="s">
        <v>8221</v>
      </c>
      <c r="B1128" s="11">
        <v>2000</v>
      </c>
      <c r="C1128" s="11" t="s">
        <v>8246</v>
      </c>
      <c r="D1128" s="19">
        <f>B1128</f>
        <v>2000</v>
      </c>
    </row>
    <row r="1129" spans="1:4" x14ac:dyDescent="0.3">
      <c r="A1129" s="11" t="s">
        <v>8221</v>
      </c>
      <c r="B1129" s="11">
        <v>35000</v>
      </c>
      <c r="C1129" s="11" t="s">
        <v>8246</v>
      </c>
      <c r="D1129" s="19">
        <f>B1129</f>
        <v>35000</v>
      </c>
    </row>
    <row r="1130" spans="1:4" x14ac:dyDescent="0.3">
      <c r="A1130" s="11" t="s">
        <v>8221</v>
      </c>
      <c r="B1130" s="11">
        <v>1000</v>
      </c>
      <c r="C1130" s="11" t="s">
        <v>8247</v>
      </c>
      <c r="D1130" s="19">
        <f>B1130*1.37298792</f>
        <v>1372.98792</v>
      </c>
    </row>
    <row r="1131" spans="1:4" x14ac:dyDescent="0.3">
      <c r="A1131" s="11" t="s">
        <v>8221</v>
      </c>
      <c r="B1131" s="11">
        <v>20000</v>
      </c>
      <c r="C1131" s="11" t="s">
        <v>8246</v>
      </c>
      <c r="D1131" s="19">
        <f>B1131</f>
        <v>20000</v>
      </c>
    </row>
    <row r="1132" spans="1:4" x14ac:dyDescent="0.3">
      <c r="A1132" s="11" t="s">
        <v>8221</v>
      </c>
      <c r="B1132" s="11">
        <v>5000</v>
      </c>
      <c r="C1132" s="11" t="s">
        <v>8246</v>
      </c>
      <c r="D1132" s="19">
        <f>B1132</f>
        <v>5000</v>
      </c>
    </row>
    <row r="1133" spans="1:4" x14ac:dyDescent="0.3">
      <c r="A1133" s="11" t="s">
        <v>8221</v>
      </c>
      <c r="B1133" s="11">
        <v>40000</v>
      </c>
      <c r="C1133" s="11" t="s">
        <v>8248</v>
      </c>
      <c r="D1133" s="19">
        <f>B1133*0.76304884</f>
        <v>30521.953599999997</v>
      </c>
    </row>
    <row r="1134" spans="1:4" x14ac:dyDescent="0.3">
      <c r="A1134" s="11" t="s">
        <v>8221</v>
      </c>
      <c r="B1134" s="11">
        <v>10000</v>
      </c>
      <c r="C1134" s="11" t="s">
        <v>8251</v>
      </c>
      <c r="D1134" s="19">
        <f>B1134*0.79435529</f>
        <v>7943.5529000000006</v>
      </c>
    </row>
    <row r="1135" spans="1:4" x14ac:dyDescent="0.3">
      <c r="A1135" s="11" t="s">
        <v>8221</v>
      </c>
      <c r="B1135" s="11">
        <v>3000</v>
      </c>
      <c r="C1135" s="11" t="s">
        <v>8247</v>
      </c>
      <c r="D1135" s="19">
        <f>B1135*1.37298792</f>
        <v>4118.9637599999996</v>
      </c>
    </row>
    <row r="1136" spans="1:4" x14ac:dyDescent="0.3">
      <c r="A1136" s="11" t="s">
        <v>8221</v>
      </c>
      <c r="B1136" s="11">
        <v>25000</v>
      </c>
      <c r="C1136" s="11" t="s">
        <v>8248</v>
      </c>
      <c r="D1136" s="19">
        <f>B1136*0.76304884</f>
        <v>19076.220999999998</v>
      </c>
    </row>
    <row r="1137" spans="1:4" x14ac:dyDescent="0.3">
      <c r="A1137" s="11" t="s">
        <v>8221</v>
      </c>
      <c r="B1137" s="11">
        <v>1000</v>
      </c>
      <c r="C1137" s="11" t="s">
        <v>8249</v>
      </c>
      <c r="D1137" s="19">
        <f>B1137*1.18870458</f>
        <v>1188.7045800000001</v>
      </c>
    </row>
    <row r="1138" spans="1:4" x14ac:dyDescent="0.3">
      <c r="A1138" s="11" t="s">
        <v>8221</v>
      </c>
      <c r="B1138" s="11">
        <v>4190</v>
      </c>
      <c r="C1138" s="11" t="s">
        <v>8249</v>
      </c>
      <c r="D1138" s="19">
        <f>B1138*1.18870458</f>
        <v>4980.6721901999999</v>
      </c>
    </row>
    <row r="1139" spans="1:4" x14ac:dyDescent="0.3">
      <c r="A1139" s="11" t="s">
        <v>8221</v>
      </c>
      <c r="B1139" s="11">
        <v>25000</v>
      </c>
      <c r="C1139" s="11" t="s">
        <v>8246</v>
      </c>
      <c r="D1139" s="19">
        <f>B1139</f>
        <v>25000</v>
      </c>
    </row>
    <row r="1140" spans="1:4" x14ac:dyDescent="0.3">
      <c r="A1140" s="11" t="s">
        <v>8221</v>
      </c>
      <c r="B1140" s="11">
        <v>35000</v>
      </c>
      <c r="C1140" s="11" t="s">
        <v>8246</v>
      </c>
      <c r="D1140" s="19">
        <f>B1140</f>
        <v>35000</v>
      </c>
    </row>
    <row r="1141" spans="1:4" x14ac:dyDescent="0.3">
      <c r="A1141" s="11" t="s">
        <v>8221</v>
      </c>
      <c r="B1141" s="11">
        <v>8000</v>
      </c>
      <c r="C1141" s="11" t="s">
        <v>8246</v>
      </c>
      <c r="D1141" s="19">
        <f>B1141</f>
        <v>8000</v>
      </c>
    </row>
    <row r="1142" spans="1:4" x14ac:dyDescent="0.3">
      <c r="A1142" s="11" t="s">
        <v>8221</v>
      </c>
      <c r="B1142" s="11">
        <v>5000</v>
      </c>
      <c r="C1142" s="11" t="s">
        <v>8247</v>
      </c>
      <c r="D1142" s="19">
        <f>B1142*1.37298792</f>
        <v>6864.9395999999997</v>
      </c>
    </row>
    <row r="1143" spans="1:4" x14ac:dyDescent="0.3">
      <c r="A1143" s="11" t="s">
        <v>8221</v>
      </c>
      <c r="B1143" s="11">
        <v>500</v>
      </c>
      <c r="C1143" s="11" t="s">
        <v>8249</v>
      </c>
      <c r="D1143" s="19">
        <f>B1143*1.18870458</f>
        <v>594.35229000000004</v>
      </c>
    </row>
    <row r="1144" spans="1:4" x14ac:dyDescent="0.3">
      <c r="A1144" s="11" t="s">
        <v>8221</v>
      </c>
      <c r="B1144" s="11">
        <v>4000</v>
      </c>
      <c r="C1144" s="11" t="s">
        <v>8246</v>
      </c>
      <c r="D1144" s="19">
        <f>B1144</f>
        <v>4000</v>
      </c>
    </row>
    <row r="1145" spans="1:4" x14ac:dyDescent="0.3">
      <c r="A1145" s="11" t="s">
        <v>8221</v>
      </c>
      <c r="B1145" s="11">
        <v>45000</v>
      </c>
      <c r="C1145" s="11" t="s">
        <v>8246</v>
      </c>
      <c r="D1145" s="19">
        <f>B1145</f>
        <v>45000</v>
      </c>
    </row>
    <row r="1146" spans="1:4" x14ac:dyDescent="0.3">
      <c r="A1146" s="11" t="s">
        <v>8221</v>
      </c>
      <c r="B1146" s="11">
        <v>9300</v>
      </c>
      <c r="C1146" s="11" t="s">
        <v>8246</v>
      </c>
      <c r="D1146" s="19">
        <f>B1146</f>
        <v>9300</v>
      </c>
    </row>
    <row r="1147" spans="1:4" x14ac:dyDescent="0.3">
      <c r="A1147" s="11" t="s">
        <v>8221</v>
      </c>
      <c r="B1147" s="11">
        <v>80000</v>
      </c>
      <c r="C1147" s="11" t="s">
        <v>8246</v>
      </c>
      <c r="D1147" s="19">
        <f>B1147</f>
        <v>80000</v>
      </c>
    </row>
    <row r="1148" spans="1:4" x14ac:dyDescent="0.3">
      <c r="A1148" s="11" t="s">
        <v>8221</v>
      </c>
      <c r="B1148" s="11">
        <v>6000</v>
      </c>
      <c r="C1148" s="11" t="s">
        <v>8246</v>
      </c>
      <c r="D1148" s="19">
        <f>B1148</f>
        <v>6000</v>
      </c>
    </row>
    <row r="1149" spans="1:4" x14ac:dyDescent="0.3">
      <c r="A1149" s="11" t="s">
        <v>8221</v>
      </c>
      <c r="B1149" s="11">
        <v>25000</v>
      </c>
      <c r="C1149" s="11" t="s">
        <v>8251</v>
      </c>
      <c r="D1149" s="19">
        <f>B1149*0.79435529</f>
        <v>19858.882250000002</v>
      </c>
    </row>
    <row r="1150" spans="1:4" x14ac:dyDescent="0.3">
      <c r="A1150" s="11" t="s">
        <v>8221</v>
      </c>
      <c r="B1150" s="11">
        <v>15000</v>
      </c>
      <c r="C1150" s="11" t="s">
        <v>8246</v>
      </c>
      <c r="D1150" s="19">
        <f t="shared" ref="D1150:D1171" si="48">B1150</f>
        <v>15000</v>
      </c>
    </row>
    <row r="1151" spans="1:4" x14ac:dyDescent="0.3">
      <c r="A1151" s="11" t="s">
        <v>8221</v>
      </c>
      <c r="B1151" s="11">
        <v>50000</v>
      </c>
      <c r="C1151" s="11" t="s">
        <v>8246</v>
      </c>
      <c r="D1151" s="19">
        <f t="shared" si="48"/>
        <v>50000</v>
      </c>
    </row>
    <row r="1152" spans="1:4" x14ac:dyDescent="0.3">
      <c r="A1152" s="11" t="s">
        <v>8221</v>
      </c>
      <c r="B1152" s="11">
        <v>2500</v>
      </c>
      <c r="C1152" s="11" t="s">
        <v>8246</v>
      </c>
      <c r="D1152" s="19">
        <f t="shared" si="48"/>
        <v>2500</v>
      </c>
    </row>
    <row r="1153" spans="1:4" x14ac:dyDescent="0.3">
      <c r="A1153" s="11" t="s">
        <v>8221</v>
      </c>
      <c r="B1153" s="11">
        <v>25000</v>
      </c>
      <c r="C1153" s="11" t="s">
        <v>8246</v>
      </c>
      <c r="D1153" s="19">
        <f t="shared" si="48"/>
        <v>25000</v>
      </c>
    </row>
    <row r="1154" spans="1:4" x14ac:dyDescent="0.3">
      <c r="A1154" s="11" t="s">
        <v>8221</v>
      </c>
      <c r="B1154" s="11">
        <v>16000</v>
      </c>
      <c r="C1154" s="11" t="s">
        <v>8246</v>
      </c>
      <c r="D1154" s="19">
        <f t="shared" si="48"/>
        <v>16000</v>
      </c>
    </row>
    <row r="1155" spans="1:4" x14ac:dyDescent="0.3">
      <c r="A1155" s="11" t="s">
        <v>8221</v>
      </c>
      <c r="B1155" s="11">
        <v>8000</v>
      </c>
      <c r="C1155" s="11" t="s">
        <v>8246</v>
      </c>
      <c r="D1155" s="19">
        <f t="shared" si="48"/>
        <v>8000</v>
      </c>
    </row>
    <row r="1156" spans="1:4" x14ac:dyDescent="0.3">
      <c r="A1156" s="11" t="s">
        <v>8221</v>
      </c>
      <c r="B1156" s="11">
        <v>5000</v>
      </c>
      <c r="C1156" s="11" t="s">
        <v>8246</v>
      </c>
      <c r="D1156" s="19">
        <f t="shared" si="48"/>
        <v>5000</v>
      </c>
    </row>
    <row r="1157" spans="1:4" x14ac:dyDescent="0.3">
      <c r="A1157" s="11" t="s">
        <v>8221</v>
      </c>
      <c r="B1157" s="11">
        <v>25000</v>
      </c>
      <c r="C1157" s="11" t="s">
        <v>8246</v>
      </c>
      <c r="D1157" s="19">
        <f t="shared" si="48"/>
        <v>25000</v>
      </c>
    </row>
    <row r="1158" spans="1:4" x14ac:dyDescent="0.3">
      <c r="A1158" s="11" t="s">
        <v>8221</v>
      </c>
      <c r="B1158" s="11">
        <v>6500</v>
      </c>
      <c r="C1158" s="11" t="s">
        <v>8246</v>
      </c>
      <c r="D1158" s="19">
        <f t="shared" si="48"/>
        <v>6500</v>
      </c>
    </row>
    <row r="1159" spans="1:4" x14ac:dyDescent="0.3">
      <c r="A1159" s="11" t="s">
        <v>8221</v>
      </c>
      <c r="B1159" s="11">
        <v>10000</v>
      </c>
      <c r="C1159" s="11" t="s">
        <v>8246</v>
      </c>
      <c r="D1159" s="19">
        <f t="shared" si="48"/>
        <v>10000</v>
      </c>
    </row>
    <row r="1160" spans="1:4" x14ac:dyDescent="0.3">
      <c r="A1160" s="11" t="s">
        <v>8221</v>
      </c>
      <c r="B1160" s="11">
        <v>7500</v>
      </c>
      <c r="C1160" s="11" t="s">
        <v>8246</v>
      </c>
      <c r="D1160" s="19">
        <f t="shared" si="48"/>
        <v>7500</v>
      </c>
    </row>
    <row r="1161" spans="1:4" x14ac:dyDescent="0.3">
      <c r="A1161" s="11" t="s">
        <v>8221</v>
      </c>
      <c r="B1161" s="11">
        <v>6750</v>
      </c>
      <c r="C1161" s="11" t="s">
        <v>8246</v>
      </c>
      <c r="D1161" s="19">
        <f t="shared" si="48"/>
        <v>6750</v>
      </c>
    </row>
    <row r="1162" spans="1:4" x14ac:dyDescent="0.3">
      <c r="A1162" s="11" t="s">
        <v>8221</v>
      </c>
      <c r="B1162" s="11">
        <v>30000</v>
      </c>
      <c r="C1162" s="11" t="s">
        <v>8246</v>
      </c>
      <c r="D1162" s="19">
        <f t="shared" si="48"/>
        <v>30000</v>
      </c>
    </row>
    <row r="1163" spans="1:4" x14ac:dyDescent="0.3">
      <c r="A1163" s="11" t="s">
        <v>8221</v>
      </c>
      <c r="B1163" s="11">
        <v>18000</v>
      </c>
      <c r="C1163" s="11" t="s">
        <v>8246</v>
      </c>
      <c r="D1163" s="19">
        <f t="shared" si="48"/>
        <v>18000</v>
      </c>
    </row>
    <row r="1164" spans="1:4" x14ac:dyDescent="0.3">
      <c r="A1164" s="11" t="s">
        <v>8221</v>
      </c>
      <c r="B1164" s="11">
        <v>60000</v>
      </c>
      <c r="C1164" s="11" t="s">
        <v>8246</v>
      </c>
      <c r="D1164" s="19">
        <f t="shared" si="48"/>
        <v>60000</v>
      </c>
    </row>
    <row r="1165" spans="1:4" x14ac:dyDescent="0.3">
      <c r="A1165" s="11" t="s">
        <v>8221</v>
      </c>
      <c r="B1165" s="11">
        <v>5200</v>
      </c>
      <c r="C1165" s="11" t="s">
        <v>8246</v>
      </c>
      <c r="D1165" s="19">
        <f t="shared" si="48"/>
        <v>5200</v>
      </c>
    </row>
    <row r="1166" spans="1:4" x14ac:dyDescent="0.3">
      <c r="A1166" s="11" t="s">
        <v>8221</v>
      </c>
      <c r="B1166" s="11">
        <v>10000</v>
      </c>
      <c r="C1166" s="11" t="s">
        <v>8246</v>
      </c>
      <c r="D1166" s="19">
        <f t="shared" si="48"/>
        <v>10000</v>
      </c>
    </row>
    <row r="1167" spans="1:4" x14ac:dyDescent="0.3">
      <c r="A1167" s="11" t="s">
        <v>8221</v>
      </c>
      <c r="B1167" s="11">
        <v>10000</v>
      </c>
      <c r="C1167" s="11" t="s">
        <v>8246</v>
      </c>
      <c r="D1167" s="19">
        <f t="shared" si="48"/>
        <v>10000</v>
      </c>
    </row>
    <row r="1168" spans="1:4" x14ac:dyDescent="0.3">
      <c r="A1168" s="11" t="s">
        <v>8221</v>
      </c>
      <c r="B1168" s="11">
        <v>15000</v>
      </c>
      <c r="C1168" s="11" t="s">
        <v>8246</v>
      </c>
      <c r="D1168" s="19">
        <f t="shared" si="48"/>
        <v>15000</v>
      </c>
    </row>
    <row r="1169" spans="1:4" x14ac:dyDescent="0.3">
      <c r="A1169" s="11" t="s">
        <v>8221</v>
      </c>
      <c r="B1169" s="11">
        <v>60000</v>
      </c>
      <c r="C1169" s="11" t="s">
        <v>8246</v>
      </c>
      <c r="D1169" s="19">
        <f t="shared" si="48"/>
        <v>60000</v>
      </c>
    </row>
    <row r="1170" spans="1:4" x14ac:dyDescent="0.3">
      <c r="A1170" s="11" t="s">
        <v>8221</v>
      </c>
      <c r="B1170" s="11">
        <v>18000</v>
      </c>
      <c r="C1170" s="11" t="s">
        <v>8246</v>
      </c>
      <c r="D1170" s="19">
        <f t="shared" si="48"/>
        <v>18000</v>
      </c>
    </row>
    <row r="1171" spans="1:4" x14ac:dyDescent="0.3">
      <c r="A1171" s="11" t="s">
        <v>8221</v>
      </c>
      <c r="B1171" s="11">
        <v>10000</v>
      </c>
      <c r="C1171" s="11" t="s">
        <v>8246</v>
      </c>
      <c r="D1171" s="19">
        <f t="shared" si="48"/>
        <v>10000</v>
      </c>
    </row>
    <row r="1172" spans="1:4" x14ac:dyDescent="0.3">
      <c r="A1172" s="11" t="s">
        <v>8221</v>
      </c>
      <c r="B1172" s="11">
        <v>25000</v>
      </c>
      <c r="C1172" s="11" t="s">
        <v>8247</v>
      </c>
      <c r="D1172" s="19">
        <f>B1172*1.37298792</f>
        <v>34324.697999999997</v>
      </c>
    </row>
    <row r="1173" spans="1:4" x14ac:dyDescent="0.3">
      <c r="A1173" s="11" t="s">
        <v>8221</v>
      </c>
      <c r="B1173" s="11">
        <v>25000</v>
      </c>
      <c r="C1173" s="11" t="s">
        <v>8246</v>
      </c>
      <c r="D1173" s="19">
        <f>B1173</f>
        <v>25000</v>
      </c>
    </row>
    <row r="1174" spans="1:4" x14ac:dyDescent="0.3">
      <c r="A1174" s="11" t="s">
        <v>8221</v>
      </c>
      <c r="B1174" s="11">
        <v>9000</v>
      </c>
      <c r="C1174" s="11" t="s">
        <v>8246</v>
      </c>
      <c r="D1174" s="19">
        <f>B1174</f>
        <v>9000</v>
      </c>
    </row>
    <row r="1175" spans="1:4" x14ac:dyDescent="0.3">
      <c r="A1175" s="11" t="s">
        <v>8221</v>
      </c>
      <c r="B1175" s="11">
        <v>125000</v>
      </c>
      <c r="C1175" s="11" t="s">
        <v>8246</v>
      </c>
      <c r="D1175" s="19">
        <f>B1175</f>
        <v>125000</v>
      </c>
    </row>
    <row r="1176" spans="1:4" x14ac:dyDescent="0.3">
      <c r="A1176" s="11" t="s">
        <v>8221</v>
      </c>
      <c r="B1176" s="11">
        <v>15000</v>
      </c>
      <c r="C1176" s="11" t="s">
        <v>8246</v>
      </c>
      <c r="D1176" s="19">
        <f>B1176</f>
        <v>15000</v>
      </c>
    </row>
    <row r="1177" spans="1:4" x14ac:dyDescent="0.3">
      <c r="A1177" s="11" t="s">
        <v>8221</v>
      </c>
      <c r="B1177" s="11">
        <v>20000</v>
      </c>
      <c r="C1177" s="11" t="s">
        <v>8246</v>
      </c>
      <c r="D1177" s="19">
        <f>B1177</f>
        <v>20000</v>
      </c>
    </row>
    <row r="1178" spans="1:4" x14ac:dyDescent="0.3">
      <c r="A1178" s="11" t="s">
        <v>8221</v>
      </c>
      <c r="B1178" s="11">
        <v>175000</v>
      </c>
      <c r="C1178" s="11" t="s">
        <v>8248</v>
      </c>
      <c r="D1178" s="19">
        <f>B1178*0.76304884</f>
        <v>133533.54699999999</v>
      </c>
    </row>
    <row r="1179" spans="1:4" x14ac:dyDescent="0.3">
      <c r="A1179" s="11" t="s">
        <v>8221</v>
      </c>
      <c r="B1179" s="11">
        <v>6000</v>
      </c>
      <c r="C1179" s="11" t="s">
        <v>8247</v>
      </c>
      <c r="D1179" s="19">
        <f>B1179*1.37298792</f>
        <v>8237.9275199999993</v>
      </c>
    </row>
    <row r="1180" spans="1:4" x14ac:dyDescent="0.3">
      <c r="A1180" s="11" t="s">
        <v>8221</v>
      </c>
      <c r="B1180" s="11">
        <v>75000</v>
      </c>
      <c r="C1180" s="11" t="s">
        <v>8246</v>
      </c>
      <c r="D1180" s="19">
        <f>B1180</f>
        <v>75000</v>
      </c>
    </row>
    <row r="1181" spans="1:4" x14ac:dyDescent="0.3">
      <c r="A1181" s="11" t="s">
        <v>8221</v>
      </c>
      <c r="B1181" s="11">
        <v>60000</v>
      </c>
      <c r="C1181" s="11" t="s">
        <v>8251</v>
      </c>
      <c r="D1181" s="19">
        <f>B1181*0.79435529</f>
        <v>47661.3174</v>
      </c>
    </row>
    <row r="1182" spans="1:4" x14ac:dyDescent="0.3">
      <c r="A1182" s="11" t="s">
        <v>8221</v>
      </c>
      <c r="B1182" s="11">
        <v>50000</v>
      </c>
      <c r="C1182" s="11" t="s">
        <v>8246</v>
      </c>
      <c r="D1182" s="19">
        <f>B1182</f>
        <v>50000</v>
      </c>
    </row>
    <row r="1183" spans="1:4" x14ac:dyDescent="0.3">
      <c r="A1183" s="11" t="s">
        <v>8221</v>
      </c>
      <c r="B1183" s="11">
        <v>50000</v>
      </c>
      <c r="C1183" s="11" t="s">
        <v>8246</v>
      </c>
      <c r="D1183" s="19">
        <f>B1183</f>
        <v>50000</v>
      </c>
    </row>
    <row r="1184" spans="1:4" x14ac:dyDescent="0.3">
      <c r="A1184" s="11" t="s">
        <v>8221</v>
      </c>
      <c r="B1184" s="11">
        <v>1000</v>
      </c>
      <c r="C1184" s="11" t="s">
        <v>8246</v>
      </c>
      <c r="D1184" s="19">
        <f>B1184</f>
        <v>1000</v>
      </c>
    </row>
    <row r="1185" spans="1:4" x14ac:dyDescent="0.3">
      <c r="A1185" s="11" t="s">
        <v>8221</v>
      </c>
      <c r="B1185" s="11">
        <v>2500</v>
      </c>
      <c r="C1185" s="11" t="s">
        <v>8246</v>
      </c>
      <c r="D1185" s="19">
        <f>B1185</f>
        <v>2500</v>
      </c>
    </row>
    <row r="1186" spans="1:4" x14ac:dyDescent="0.3">
      <c r="A1186" s="11" t="s">
        <v>8219</v>
      </c>
      <c r="B1186" s="11">
        <v>22000</v>
      </c>
      <c r="C1186" s="11" t="s">
        <v>8247</v>
      </c>
      <c r="D1186" s="19">
        <f>B1186*1.37298792</f>
        <v>30205.734239999998</v>
      </c>
    </row>
    <row r="1187" spans="1:4" x14ac:dyDescent="0.3">
      <c r="A1187" s="11" t="s">
        <v>8219</v>
      </c>
      <c r="B1187" s="11">
        <v>12500</v>
      </c>
      <c r="C1187" s="11" t="s">
        <v>8246</v>
      </c>
      <c r="D1187" s="19">
        <f>B1187</f>
        <v>12500</v>
      </c>
    </row>
    <row r="1188" spans="1:4" x14ac:dyDescent="0.3">
      <c r="A1188" s="11" t="s">
        <v>8219</v>
      </c>
      <c r="B1188" s="11">
        <v>7500</v>
      </c>
      <c r="C1188" s="11" t="s">
        <v>8247</v>
      </c>
      <c r="D1188" s="19">
        <f>B1188*1.37298792</f>
        <v>10297.409399999999</v>
      </c>
    </row>
    <row r="1189" spans="1:4" x14ac:dyDescent="0.3">
      <c r="A1189" s="11" t="s">
        <v>8219</v>
      </c>
      <c r="B1189" s="11">
        <v>8750</v>
      </c>
      <c r="C1189" s="11" t="s">
        <v>8246</v>
      </c>
      <c r="D1189" s="19">
        <f>B1189</f>
        <v>8750</v>
      </c>
    </row>
    <row r="1190" spans="1:4" x14ac:dyDescent="0.3">
      <c r="A1190" s="11" t="s">
        <v>8219</v>
      </c>
      <c r="B1190" s="11">
        <v>2000</v>
      </c>
      <c r="C1190" s="11" t="s">
        <v>8251</v>
      </c>
      <c r="D1190" s="19">
        <f>B1190*0.79435529</f>
        <v>1588.7105800000002</v>
      </c>
    </row>
    <row r="1191" spans="1:4" x14ac:dyDescent="0.3">
      <c r="A1191" s="11" t="s">
        <v>8219</v>
      </c>
      <c r="B1191" s="11">
        <v>9000</v>
      </c>
      <c r="C1191" s="11" t="s">
        <v>8246</v>
      </c>
      <c r="D1191" s="19">
        <f>B1191</f>
        <v>9000</v>
      </c>
    </row>
    <row r="1192" spans="1:4" x14ac:dyDescent="0.3">
      <c r="A1192" s="11" t="s">
        <v>8219</v>
      </c>
      <c r="B1192" s="11">
        <v>500</v>
      </c>
      <c r="C1192" s="11" t="s">
        <v>8246</v>
      </c>
      <c r="D1192" s="19">
        <f>B1192</f>
        <v>500</v>
      </c>
    </row>
    <row r="1193" spans="1:4" x14ac:dyDescent="0.3">
      <c r="A1193" s="11" t="s">
        <v>8219</v>
      </c>
      <c r="B1193" s="11">
        <v>2700</v>
      </c>
      <c r="C1193" s="11" t="s">
        <v>8246</v>
      </c>
      <c r="D1193" s="19">
        <f>B1193</f>
        <v>2700</v>
      </c>
    </row>
    <row r="1194" spans="1:4" x14ac:dyDescent="0.3">
      <c r="A1194" s="11" t="s">
        <v>8219</v>
      </c>
      <c r="B1194" s="11">
        <v>100</v>
      </c>
      <c r="C1194" s="11" t="s">
        <v>8247</v>
      </c>
      <c r="D1194" s="19">
        <f>B1194*1.37298792</f>
        <v>137.29879199999999</v>
      </c>
    </row>
    <row r="1195" spans="1:4" x14ac:dyDescent="0.3">
      <c r="A1195" s="11" t="s">
        <v>8219</v>
      </c>
      <c r="B1195" s="11">
        <v>21000</v>
      </c>
      <c r="C1195" s="11" t="s">
        <v>8246</v>
      </c>
      <c r="D1195" s="19">
        <f>B1195</f>
        <v>21000</v>
      </c>
    </row>
    <row r="1196" spans="1:4" x14ac:dyDescent="0.3">
      <c r="A1196" s="11" t="s">
        <v>8219</v>
      </c>
      <c r="B1196" s="11">
        <v>12500</v>
      </c>
      <c r="C1196" s="11" t="s">
        <v>8249</v>
      </c>
      <c r="D1196" s="19">
        <f>B1196*1.18870458</f>
        <v>14858.80725</v>
      </c>
    </row>
    <row r="1197" spans="1:4" x14ac:dyDescent="0.3">
      <c r="A1197" s="11" t="s">
        <v>8219</v>
      </c>
      <c r="B1197" s="11">
        <v>10000</v>
      </c>
      <c r="C1197" s="11" t="s">
        <v>8249</v>
      </c>
      <c r="D1197" s="19">
        <f>B1197*1.18870458</f>
        <v>11887.0458</v>
      </c>
    </row>
    <row r="1198" spans="1:4" x14ac:dyDescent="0.3">
      <c r="A1198" s="11" t="s">
        <v>8219</v>
      </c>
      <c r="B1198" s="11">
        <v>14500</v>
      </c>
      <c r="C1198" s="11" t="s">
        <v>8247</v>
      </c>
      <c r="D1198" s="19">
        <f>B1198*1.37298792</f>
        <v>19908.324839999997</v>
      </c>
    </row>
    <row r="1199" spans="1:4" x14ac:dyDescent="0.3">
      <c r="A1199" s="11" t="s">
        <v>8219</v>
      </c>
      <c r="B1199" s="11">
        <v>15000</v>
      </c>
      <c r="C1199" s="11" t="s">
        <v>8246</v>
      </c>
      <c r="D1199" s="19">
        <f>B1199</f>
        <v>15000</v>
      </c>
    </row>
    <row r="1200" spans="1:4" x14ac:dyDescent="0.3">
      <c r="A1200" s="11" t="s">
        <v>8219</v>
      </c>
      <c r="B1200" s="11">
        <v>3500</v>
      </c>
      <c r="C1200" s="11" t="s">
        <v>8246</v>
      </c>
      <c r="D1200" s="19">
        <f>B1200</f>
        <v>3500</v>
      </c>
    </row>
    <row r="1201" spans="1:4" x14ac:dyDescent="0.3">
      <c r="A1201" s="11" t="s">
        <v>8219</v>
      </c>
      <c r="B1201" s="11">
        <v>2658</v>
      </c>
      <c r="C1201" s="11" t="s">
        <v>8247</v>
      </c>
      <c r="D1201" s="19">
        <f>B1201*1.37298792</f>
        <v>3649.4018913599998</v>
      </c>
    </row>
    <row r="1202" spans="1:4" x14ac:dyDescent="0.3">
      <c r="A1202" s="11" t="s">
        <v>8219</v>
      </c>
      <c r="B1202" s="11">
        <v>4800</v>
      </c>
      <c r="C1202" s="11" t="s">
        <v>8246</v>
      </c>
      <c r="D1202" s="19">
        <f>B1202</f>
        <v>4800</v>
      </c>
    </row>
    <row r="1203" spans="1:4" x14ac:dyDescent="0.3">
      <c r="A1203" s="11" t="s">
        <v>8219</v>
      </c>
      <c r="B1203" s="11">
        <v>6000</v>
      </c>
      <c r="C1203" s="11" t="s">
        <v>8247</v>
      </c>
      <c r="D1203" s="19">
        <f>B1203*1.37298792</f>
        <v>8237.9275199999993</v>
      </c>
    </row>
    <row r="1204" spans="1:4" x14ac:dyDescent="0.3">
      <c r="A1204" s="11" t="s">
        <v>8219</v>
      </c>
      <c r="B1204" s="11">
        <v>25000</v>
      </c>
      <c r="C1204" s="11" t="s">
        <v>8248</v>
      </c>
      <c r="D1204" s="19">
        <f>B1204*0.76304884</f>
        <v>19076.220999999998</v>
      </c>
    </row>
    <row r="1205" spans="1:4" x14ac:dyDescent="0.3">
      <c r="A1205" s="11" t="s">
        <v>8219</v>
      </c>
      <c r="B1205" s="11">
        <v>16300</v>
      </c>
      <c r="C1205" s="11" t="s">
        <v>8246</v>
      </c>
      <c r="D1205" s="19">
        <f>B1205</f>
        <v>16300</v>
      </c>
    </row>
    <row r="1206" spans="1:4" x14ac:dyDescent="0.3">
      <c r="A1206" s="11" t="s">
        <v>8219</v>
      </c>
      <c r="B1206" s="11">
        <v>13000</v>
      </c>
      <c r="C1206" s="11" t="s">
        <v>8246</v>
      </c>
      <c r="D1206" s="19">
        <f>B1206</f>
        <v>13000</v>
      </c>
    </row>
    <row r="1207" spans="1:4" x14ac:dyDescent="0.3">
      <c r="A1207" s="11" t="s">
        <v>8219</v>
      </c>
      <c r="B1207" s="11">
        <v>13000</v>
      </c>
      <c r="C1207" s="11" t="s">
        <v>8249</v>
      </c>
      <c r="D1207" s="19">
        <f>B1207*1.18870458</f>
        <v>15453.159540000001</v>
      </c>
    </row>
    <row r="1208" spans="1:4" x14ac:dyDescent="0.3">
      <c r="A1208" s="11" t="s">
        <v>8219</v>
      </c>
      <c r="B1208" s="11">
        <v>900</v>
      </c>
      <c r="C1208" s="11" t="s">
        <v>8249</v>
      </c>
      <c r="D1208" s="19">
        <f>B1208*1.18870458</f>
        <v>1069.834122</v>
      </c>
    </row>
    <row r="1209" spans="1:4" x14ac:dyDescent="0.3">
      <c r="A1209" s="11" t="s">
        <v>8219</v>
      </c>
      <c r="B1209" s="11">
        <v>16700</v>
      </c>
      <c r="C1209" s="11" t="s">
        <v>8249</v>
      </c>
      <c r="D1209" s="19">
        <f>B1209*1.18870458</f>
        <v>19851.366485999999</v>
      </c>
    </row>
    <row r="1210" spans="1:4" x14ac:dyDescent="0.3">
      <c r="A1210" s="11" t="s">
        <v>8219</v>
      </c>
      <c r="B1210" s="11">
        <v>10000</v>
      </c>
      <c r="C1210" s="11" t="s">
        <v>8246</v>
      </c>
      <c r="D1210" s="19">
        <f>B1210</f>
        <v>10000</v>
      </c>
    </row>
    <row r="1211" spans="1:4" x14ac:dyDescent="0.3">
      <c r="A1211" s="11" t="s">
        <v>8219</v>
      </c>
      <c r="B1211" s="11">
        <v>6000</v>
      </c>
      <c r="C1211" s="11" t="s">
        <v>8246</v>
      </c>
      <c r="D1211" s="19">
        <f>B1211</f>
        <v>6000</v>
      </c>
    </row>
    <row r="1212" spans="1:4" x14ac:dyDescent="0.3">
      <c r="A1212" s="11" t="s">
        <v>8219</v>
      </c>
      <c r="B1212" s="11">
        <v>20000</v>
      </c>
      <c r="C1212" s="11" t="s">
        <v>8255</v>
      </c>
      <c r="D1212" s="19">
        <f>B1212*0.11661117</f>
        <v>2332.2233999999999</v>
      </c>
    </row>
    <row r="1213" spans="1:4" x14ac:dyDescent="0.3">
      <c r="A1213" s="11" t="s">
        <v>8219</v>
      </c>
      <c r="B1213" s="11">
        <v>1000</v>
      </c>
      <c r="C1213" s="11" t="s">
        <v>8251</v>
      </c>
      <c r="D1213" s="19">
        <f>B1213*0.79435529</f>
        <v>794.35529000000008</v>
      </c>
    </row>
    <row r="1214" spans="1:4" x14ac:dyDescent="0.3">
      <c r="A1214" s="11" t="s">
        <v>8219</v>
      </c>
      <c r="B1214" s="11">
        <v>2500</v>
      </c>
      <c r="C1214" s="11" t="s">
        <v>8246</v>
      </c>
      <c r="D1214" s="19">
        <f>B1214</f>
        <v>2500</v>
      </c>
    </row>
    <row r="1215" spans="1:4" x14ac:dyDescent="0.3">
      <c r="A1215" s="11" t="s">
        <v>8219</v>
      </c>
      <c r="B1215" s="11">
        <v>6500</v>
      </c>
      <c r="C1215" s="11" t="s">
        <v>8247</v>
      </c>
      <c r="D1215" s="19">
        <f>B1215*1.37298792</f>
        <v>8924.4214799999991</v>
      </c>
    </row>
    <row r="1216" spans="1:4" x14ac:dyDescent="0.3">
      <c r="A1216" s="11" t="s">
        <v>8219</v>
      </c>
      <c r="B1216" s="11">
        <v>2000</v>
      </c>
      <c r="C1216" s="11" t="s">
        <v>8246</v>
      </c>
      <c r="D1216" s="19">
        <f t="shared" ref="D1216:D1221" si="49">B1216</f>
        <v>2000</v>
      </c>
    </row>
    <row r="1217" spans="1:4" x14ac:dyDescent="0.3">
      <c r="A1217" s="11" t="s">
        <v>8219</v>
      </c>
      <c r="B1217" s="11">
        <v>5000</v>
      </c>
      <c r="C1217" s="11" t="s">
        <v>8246</v>
      </c>
      <c r="D1217" s="19">
        <f t="shared" si="49"/>
        <v>5000</v>
      </c>
    </row>
    <row r="1218" spans="1:4" x14ac:dyDescent="0.3">
      <c r="A1218" s="11" t="s">
        <v>8219</v>
      </c>
      <c r="B1218" s="11">
        <v>14000</v>
      </c>
      <c r="C1218" s="11" t="s">
        <v>8246</v>
      </c>
      <c r="D1218" s="19">
        <f t="shared" si="49"/>
        <v>14000</v>
      </c>
    </row>
    <row r="1219" spans="1:4" x14ac:dyDescent="0.3">
      <c r="A1219" s="11" t="s">
        <v>8219</v>
      </c>
      <c r="B1219" s="11">
        <v>26500</v>
      </c>
      <c r="C1219" s="11" t="s">
        <v>8246</v>
      </c>
      <c r="D1219" s="19">
        <f t="shared" si="49"/>
        <v>26500</v>
      </c>
    </row>
    <row r="1220" spans="1:4" x14ac:dyDescent="0.3">
      <c r="A1220" s="11" t="s">
        <v>8219</v>
      </c>
      <c r="B1220" s="11">
        <v>9000</v>
      </c>
      <c r="C1220" s="11" t="s">
        <v>8246</v>
      </c>
      <c r="D1220" s="19">
        <f t="shared" si="49"/>
        <v>9000</v>
      </c>
    </row>
    <row r="1221" spans="1:4" x14ac:dyDescent="0.3">
      <c r="A1221" s="11" t="s">
        <v>8219</v>
      </c>
      <c r="B1221" s="11">
        <v>16350</v>
      </c>
      <c r="C1221" s="11" t="s">
        <v>8246</v>
      </c>
      <c r="D1221" s="19">
        <f t="shared" si="49"/>
        <v>16350</v>
      </c>
    </row>
    <row r="1222" spans="1:4" x14ac:dyDescent="0.3">
      <c r="A1222" s="11" t="s">
        <v>8219</v>
      </c>
      <c r="B1222" s="11">
        <v>15000</v>
      </c>
      <c r="C1222" s="11" t="s">
        <v>8249</v>
      </c>
      <c r="D1222" s="19">
        <f>B1222*1.18870458</f>
        <v>17830.5687</v>
      </c>
    </row>
    <row r="1223" spans="1:4" x14ac:dyDescent="0.3">
      <c r="A1223" s="11" t="s">
        <v>8219</v>
      </c>
      <c r="B1223" s="11">
        <v>2200</v>
      </c>
      <c r="C1223" s="11" t="s">
        <v>8247</v>
      </c>
      <c r="D1223" s="19">
        <f>B1223*1.37298792</f>
        <v>3020.5734239999997</v>
      </c>
    </row>
    <row r="1224" spans="1:4" x14ac:dyDescent="0.3">
      <c r="A1224" s="11" t="s">
        <v>8219</v>
      </c>
      <c r="B1224" s="11">
        <v>4000</v>
      </c>
      <c r="C1224" s="11" t="s">
        <v>8251</v>
      </c>
      <c r="D1224" s="19">
        <f>B1224*0.79435529</f>
        <v>3177.4211600000003</v>
      </c>
    </row>
    <row r="1225" spans="1:4" x14ac:dyDescent="0.3">
      <c r="A1225" s="11" t="s">
        <v>8219</v>
      </c>
      <c r="B1225" s="11">
        <v>19800</v>
      </c>
      <c r="C1225" s="11" t="s">
        <v>8246</v>
      </c>
      <c r="D1225" s="19">
        <f t="shared" ref="D1225:D1235" si="50">B1225</f>
        <v>19800</v>
      </c>
    </row>
    <row r="1226" spans="1:4" x14ac:dyDescent="0.3">
      <c r="A1226" s="11" t="s">
        <v>8220</v>
      </c>
      <c r="B1226" s="11">
        <v>15000</v>
      </c>
      <c r="C1226" s="11" t="s">
        <v>8246</v>
      </c>
      <c r="D1226" s="19">
        <f t="shared" si="50"/>
        <v>15000</v>
      </c>
    </row>
    <row r="1227" spans="1:4" x14ac:dyDescent="0.3">
      <c r="A1227" s="11" t="s">
        <v>8220</v>
      </c>
      <c r="B1227" s="11">
        <v>3000</v>
      </c>
      <c r="C1227" s="11" t="s">
        <v>8246</v>
      </c>
      <c r="D1227" s="19">
        <f t="shared" si="50"/>
        <v>3000</v>
      </c>
    </row>
    <row r="1228" spans="1:4" x14ac:dyDescent="0.3">
      <c r="A1228" s="11" t="s">
        <v>8220</v>
      </c>
      <c r="B1228" s="11">
        <v>50000</v>
      </c>
      <c r="C1228" s="11" t="s">
        <v>8246</v>
      </c>
      <c r="D1228" s="19">
        <f t="shared" si="50"/>
        <v>50000</v>
      </c>
    </row>
    <row r="1229" spans="1:4" x14ac:dyDescent="0.3">
      <c r="A1229" s="11" t="s">
        <v>8220</v>
      </c>
      <c r="B1229" s="11">
        <v>2000</v>
      </c>
      <c r="C1229" s="11" t="s">
        <v>8246</v>
      </c>
      <c r="D1229" s="19">
        <f t="shared" si="50"/>
        <v>2000</v>
      </c>
    </row>
    <row r="1230" spans="1:4" x14ac:dyDescent="0.3">
      <c r="A1230" s="11" t="s">
        <v>8220</v>
      </c>
      <c r="B1230" s="11">
        <v>5000</v>
      </c>
      <c r="C1230" s="11" t="s">
        <v>8246</v>
      </c>
      <c r="D1230" s="19">
        <f t="shared" si="50"/>
        <v>5000</v>
      </c>
    </row>
    <row r="1231" spans="1:4" x14ac:dyDescent="0.3">
      <c r="A1231" s="11" t="s">
        <v>8220</v>
      </c>
      <c r="B1231" s="11">
        <v>2750</v>
      </c>
      <c r="C1231" s="11" t="s">
        <v>8246</v>
      </c>
      <c r="D1231" s="19">
        <f t="shared" si="50"/>
        <v>2750</v>
      </c>
    </row>
    <row r="1232" spans="1:4" x14ac:dyDescent="0.3">
      <c r="A1232" s="11" t="s">
        <v>8220</v>
      </c>
      <c r="B1232" s="11">
        <v>500000</v>
      </c>
      <c r="C1232" s="11" t="s">
        <v>8246</v>
      </c>
      <c r="D1232" s="19">
        <f t="shared" si="50"/>
        <v>500000</v>
      </c>
    </row>
    <row r="1233" spans="1:4" x14ac:dyDescent="0.3">
      <c r="A1233" s="11" t="s">
        <v>8220</v>
      </c>
      <c r="B1233" s="11">
        <v>5000</v>
      </c>
      <c r="C1233" s="11" t="s">
        <v>8246</v>
      </c>
      <c r="D1233" s="19">
        <f t="shared" si="50"/>
        <v>5000</v>
      </c>
    </row>
    <row r="1234" spans="1:4" x14ac:dyDescent="0.3">
      <c r="A1234" s="11" t="s">
        <v>8220</v>
      </c>
      <c r="B1234" s="11">
        <v>5000</v>
      </c>
      <c r="C1234" s="11" t="s">
        <v>8246</v>
      </c>
      <c r="D1234" s="19">
        <f t="shared" si="50"/>
        <v>5000</v>
      </c>
    </row>
    <row r="1235" spans="1:4" x14ac:dyDescent="0.3">
      <c r="A1235" s="11" t="s">
        <v>8220</v>
      </c>
      <c r="B1235" s="11">
        <v>1000</v>
      </c>
      <c r="C1235" s="11" t="s">
        <v>8246</v>
      </c>
      <c r="D1235" s="19">
        <f t="shared" si="50"/>
        <v>1000</v>
      </c>
    </row>
    <row r="1236" spans="1:4" x14ac:dyDescent="0.3">
      <c r="A1236" s="11" t="s">
        <v>8220</v>
      </c>
      <c r="B1236" s="11">
        <v>50000</v>
      </c>
      <c r="C1236" s="11" t="s">
        <v>8247</v>
      </c>
      <c r="D1236" s="19">
        <f>B1236*1.37298792</f>
        <v>68649.395999999993</v>
      </c>
    </row>
    <row r="1237" spans="1:4" x14ac:dyDescent="0.3">
      <c r="A1237" s="11" t="s">
        <v>8220</v>
      </c>
      <c r="B1237" s="11">
        <v>7534</v>
      </c>
      <c r="C1237" s="11" t="s">
        <v>8246</v>
      </c>
      <c r="D1237" s="19">
        <f t="shared" ref="D1237:D1263" si="51">B1237</f>
        <v>7534</v>
      </c>
    </row>
    <row r="1238" spans="1:4" x14ac:dyDescent="0.3">
      <c r="A1238" s="11" t="s">
        <v>8220</v>
      </c>
      <c r="B1238" s="11">
        <v>2500</v>
      </c>
      <c r="C1238" s="11" t="s">
        <v>8246</v>
      </c>
      <c r="D1238" s="19">
        <f t="shared" si="51"/>
        <v>2500</v>
      </c>
    </row>
    <row r="1239" spans="1:4" x14ac:dyDescent="0.3">
      <c r="A1239" s="11" t="s">
        <v>8220</v>
      </c>
      <c r="B1239" s="11">
        <v>25000</v>
      </c>
      <c r="C1239" s="11" t="s">
        <v>8246</v>
      </c>
      <c r="D1239" s="19">
        <f t="shared" si="51"/>
        <v>25000</v>
      </c>
    </row>
    <row r="1240" spans="1:4" x14ac:dyDescent="0.3">
      <c r="A1240" s="11" t="s">
        <v>8220</v>
      </c>
      <c r="B1240" s="11">
        <v>1000</v>
      </c>
      <c r="C1240" s="11" t="s">
        <v>8246</v>
      </c>
      <c r="D1240" s="19">
        <f t="shared" si="51"/>
        <v>1000</v>
      </c>
    </row>
    <row r="1241" spans="1:4" x14ac:dyDescent="0.3">
      <c r="A1241" s="11" t="s">
        <v>8220</v>
      </c>
      <c r="B1241" s="11">
        <v>2500</v>
      </c>
      <c r="C1241" s="11" t="s">
        <v>8246</v>
      </c>
      <c r="D1241" s="19">
        <f t="shared" si="51"/>
        <v>2500</v>
      </c>
    </row>
    <row r="1242" spans="1:4" x14ac:dyDescent="0.3">
      <c r="A1242" s="11" t="s">
        <v>8220</v>
      </c>
      <c r="B1242" s="11">
        <v>8000</v>
      </c>
      <c r="C1242" s="11" t="s">
        <v>8246</v>
      </c>
      <c r="D1242" s="19">
        <f t="shared" si="51"/>
        <v>8000</v>
      </c>
    </row>
    <row r="1243" spans="1:4" x14ac:dyDescent="0.3">
      <c r="A1243" s="11" t="s">
        <v>8220</v>
      </c>
      <c r="B1243" s="11">
        <v>5000</v>
      </c>
      <c r="C1243" s="11" t="s">
        <v>8246</v>
      </c>
      <c r="D1243" s="19">
        <f t="shared" si="51"/>
        <v>5000</v>
      </c>
    </row>
    <row r="1244" spans="1:4" x14ac:dyDescent="0.3">
      <c r="A1244" s="11" t="s">
        <v>8220</v>
      </c>
      <c r="B1244" s="11">
        <v>911</v>
      </c>
      <c r="C1244" s="11" t="s">
        <v>8246</v>
      </c>
      <c r="D1244" s="19">
        <f t="shared" si="51"/>
        <v>911</v>
      </c>
    </row>
    <row r="1245" spans="1:4" x14ac:dyDescent="0.3">
      <c r="A1245" s="11" t="s">
        <v>8220</v>
      </c>
      <c r="B1245" s="11">
        <v>12000</v>
      </c>
      <c r="C1245" s="11" t="s">
        <v>8246</v>
      </c>
      <c r="D1245" s="19">
        <f t="shared" si="51"/>
        <v>12000</v>
      </c>
    </row>
    <row r="1246" spans="1:4" x14ac:dyDescent="0.3">
      <c r="A1246" s="11" t="s">
        <v>8219</v>
      </c>
      <c r="B1246" s="11">
        <v>2000</v>
      </c>
      <c r="C1246" s="11" t="s">
        <v>8246</v>
      </c>
      <c r="D1246" s="19">
        <f t="shared" si="51"/>
        <v>2000</v>
      </c>
    </row>
    <row r="1247" spans="1:4" x14ac:dyDescent="0.3">
      <c r="A1247" s="11" t="s">
        <v>8219</v>
      </c>
      <c r="B1247" s="11">
        <v>2000</v>
      </c>
      <c r="C1247" s="11" t="s">
        <v>8246</v>
      </c>
      <c r="D1247" s="19">
        <f t="shared" si="51"/>
        <v>2000</v>
      </c>
    </row>
    <row r="1248" spans="1:4" x14ac:dyDescent="0.3">
      <c r="A1248" s="11" t="s">
        <v>8219</v>
      </c>
      <c r="B1248" s="11">
        <v>2000</v>
      </c>
      <c r="C1248" s="11" t="s">
        <v>8246</v>
      </c>
      <c r="D1248" s="19">
        <f t="shared" si="51"/>
        <v>2000</v>
      </c>
    </row>
    <row r="1249" spans="1:4" x14ac:dyDescent="0.3">
      <c r="A1249" s="11" t="s">
        <v>8219</v>
      </c>
      <c r="B1249" s="11">
        <v>3500</v>
      </c>
      <c r="C1249" s="11" t="s">
        <v>8246</v>
      </c>
      <c r="D1249" s="19">
        <f t="shared" si="51"/>
        <v>3500</v>
      </c>
    </row>
    <row r="1250" spans="1:4" x14ac:dyDescent="0.3">
      <c r="A1250" s="11" t="s">
        <v>8219</v>
      </c>
      <c r="B1250" s="11">
        <v>2500</v>
      </c>
      <c r="C1250" s="11" t="s">
        <v>8246</v>
      </c>
      <c r="D1250" s="19">
        <f t="shared" si="51"/>
        <v>2500</v>
      </c>
    </row>
    <row r="1251" spans="1:4" x14ac:dyDescent="0.3">
      <c r="A1251" s="11" t="s">
        <v>8219</v>
      </c>
      <c r="B1251" s="11">
        <v>5000</v>
      </c>
      <c r="C1251" s="11" t="s">
        <v>8246</v>
      </c>
      <c r="D1251" s="19">
        <f t="shared" si="51"/>
        <v>5000</v>
      </c>
    </row>
    <row r="1252" spans="1:4" x14ac:dyDescent="0.3">
      <c r="A1252" s="11" t="s">
        <v>8219</v>
      </c>
      <c r="B1252" s="11">
        <v>30000</v>
      </c>
      <c r="C1252" s="11" t="s">
        <v>8246</v>
      </c>
      <c r="D1252" s="19">
        <f t="shared" si="51"/>
        <v>30000</v>
      </c>
    </row>
    <row r="1253" spans="1:4" x14ac:dyDescent="0.3">
      <c r="A1253" s="11" t="s">
        <v>8219</v>
      </c>
      <c r="B1253" s="11">
        <v>6000</v>
      </c>
      <c r="C1253" s="11" t="s">
        <v>8246</v>
      </c>
      <c r="D1253" s="19">
        <f t="shared" si="51"/>
        <v>6000</v>
      </c>
    </row>
    <row r="1254" spans="1:4" x14ac:dyDescent="0.3">
      <c r="A1254" s="11" t="s">
        <v>8219</v>
      </c>
      <c r="B1254" s="11">
        <v>3500</v>
      </c>
      <c r="C1254" s="11" t="s">
        <v>8246</v>
      </c>
      <c r="D1254" s="19">
        <f t="shared" si="51"/>
        <v>3500</v>
      </c>
    </row>
    <row r="1255" spans="1:4" x14ac:dyDescent="0.3">
      <c r="A1255" s="11" t="s">
        <v>8219</v>
      </c>
      <c r="B1255" s="11">
        <v>10</v>
      </c>
      <c r="C1255" s="11" t="s">
        <v>8246</v>
      </c>
      <c r="D1255" s="19">
        <f t="shared" si="51"/>
        <v>10</v>
      </c>
    </row>
    <row r="1256" spans="1:4" x14ac:dyDescent="0.3">
      <c r="A1256" s="11" t="s">
        <v>8219</v>
      </c>
      <c r="B1256" s="11">
        <v>6700</v>
      </c>
      <c r="C1256" s="11" t="s">
        <v>8246</v>
      </c>
      <c r="D1256" s="19">
        <f t="shared" si="51"/>
        <v>6700</v>
      </c>
    </row>
    <row r="1257" spans="1:4" x14ac:dyDescent="0.3">
      <c r="A1257" s="11" t="s">
        <v>8219</v>
      </c>
      <c r="B1257" s="11">
        <v>3000</v>
      </c>
      <c r="C1257" s="11" t="s">
        <v>8246</v>
      </c>
      <c r="D1257" s="19">
        <f t="shared" si="51"/>
        <v>3000</v>
      </c>
    </row>
    <row r="1258" spans="1:4" x14ac:dyDescent="0.3">
      <c r="A1258" s="11" t="s">
        <v>8219</v>
      </c>
      <c r="B1258" s="11">
        <v>30000</v>
      </c>
      <c r="C1258" s="11" t="s">
        <v>8246</v>
      </c>
      <c r="D1258" s="19">
        <f t="shared" si="51"/>
        <v>30000</v>
      </c>
    </row>
    <row r="1259" spans="1:4" x14ac:dyDescent="0.3">
      <c r="A1259" s="11" t="s">
        <v>8219</v>
      </c>
      <c r="B1259" s="11">
        <v>5500</v>
      </c>
      <c r="C1259" s="11" t="s">
        <v>8246</v>
      </c>
      <c r="D1259" s="19">
        <f t="shared" si="51"/>
        <v>5500</v>
      </c>
    </row>
    <row r="1260" spans="1:4" x14ac:dyDescent="0.3">
      <c r="A1260" s="11" t="s">
        <v>8219</v>
      </c>
      <c r="B1260" s="11">
        <v>12000</v>
      </c>
      <c r="C1260" s="11" t="s">
        <v>8246</v>
      </c>
      <c r="D1260" s="19">
        <f t="shared" si="51"/>
        <v>12000</v>
      </c>
    </row>
    <row r="1261" spans="1:4" x14ac:dyDescent="0.3">
      <c r="A1261" s="11" t="s">
        <v>8219</v>
      </c>
      <c r="B1261" s="11">
        <v>2500</v>
      </c>
      <c r="C1261" s="11" t="s">
        <v>8246</v>
      </c>
      <c r="D1261" s="19">
        <f t="shared" si="51"/>
        <v>2500</v>
      </c>
    </row>
    <row r="1262" spans="1:4" x14ac:dyDescent="0.3">
      <c r="A1262" s="11" t="s">
        <v>8219</v>
      </c>
      <c r="B1262" s="11">
        <v>3300</v>
      </c>
      <c r="C1262" s="11" t="s">
        <v>8246</v>
      </c>
      <c r="D1262" s="19">
        <f t="shared" si="51"/>
        <v>3300</v>
      </c>
    </row>
    <row r="1263" spans="1:4" x14ac:dyDescent="0.3">
      <c r="A1263" s="11" t="s">
        <v>8219</v>
      </c>
      <c r="B1263" s="11">
        <v>2000</v>
      </c>
      <c r="C1263" s="11" t="s">
        <v>8246</v>
      </c>
      <c r="D1263" s="19">
        <f t="shared" si="51"/>
        <v>2000</v>
      </c>
    </row>
    <row r="1264" spans="1:4" x14ac:dyDescent="0.3">
      <c r="A1264" s="11" t="s">
        <v>8219</v>
      </c>
      <c r="B1264" s="11">
        <v>6500</v>
      </c>
      <c r="C1264" s="11" t="s">
        <v>8251</v>
      </c>
      <c r="D1264" s="19">
        <f>B1264*0.79435529</f>
        <v>5163.3093850000005</v>
      </c>
    </row>
    <row r="1265" spans="1:4" x14ac:dyDescent="0.3">
      <c r="A1265" s="11" t="s">
        <v>8219</v>
      </c>
      <c r="B1265" s="11">
        <v>1500</v>
      </c>
      <c r="C1265" s="11" t="s">
        <v>8246</v>
      </c>
      <c r="D1265" s="19">
        <f t="shared" ref="D1265:D1274" si="52">B1265</f>
        <v>1500</v>
      </c>
    </row>
    <row r="1266" spans="1:4" x14ac:dyDescent="0.3">
      <c r="A1266" s="11" t="s">
        <v>8219</v>
      </c>
      <c r="B1266" s="11">
        <v>650</v>
      </c>
      <c r="C1266" s="11" t="s">
        <v>8246</v>
      </c>
      <c r="D1266" s="19">
        <f t="shared" si="52"/>
        <v>650</v>
      </c>
    </row>
    <row r="1267" spans="1:4" x14ac:dyDescent="0.3">
      <c r="A1267" s="11" t="s">
        <v>8219</v>
      </c>
      <c r="B1267" s="11">
        <v>3500</v>
      </c>
      <c r="C1267" s="11" t="s">
        <v>8246</v>
      </c>
      <c r="D1267" s="19">
        <f t="shared" si="52"/>
        <v>3500</v>
      </c>
    </row>
    <row r="1268" spans="1:4" x14ac:dyDescent="0.3">
      <c r="A1268" s="11" t="s">
        <v>8219</v>
      </c>
      <c r="B1268" s="11">
        <v>9500</v>
      </c>
      <c r="C1268" s="11" t="s">
        <v>8246</v>
      </c>
      <c r="D1268" s="19">
        <f t="shared" si="52"/>
        <v>9500</v>
      </c>
    </row>
    <row r="1269" spans="1:4" x14ac:dyDescent="0.3">
      <c r="A1269" s="11" t="s">
        <v>8219</v>
      </c>
      <c r="B1269" s="11">
        <v>22000</v>
      </c>
      <c r="C1269" s="11" t="s">
        <v>8246</v>
      </c>
      <c r="D1269" s="19">
        <f t="shared" si="52"/>
        <v>22000</v>
      </c>
    </row>
    <row r="1270" spans="1:4" x14ac:dyDescent="0.3">
      <c r="A1270" s="11" t="s">
        <v>8219</v>
      </c>
      <c r="B1270" s="11">
        <v>12000</v>
      </c>
      <c r="C1270" s="11" t="s">
        <v>8246</v>
      </c>
      <c r="D1270" s="19">
        <f t="shared" si="52"/>
        <v>12000</v>
      </c>
    </row>
    <row r="1271" spans="1:4" x14ac:dyDescent="0.3">
      <c r="A1271" s="11" t="s">
        <v>8219</v>
      </c>
      <c r="B1271" s="11">
        <v>18800</v>
      </c>
      <c r="C1271" s="11" t="s">
        <v>8246</v>
      </c>
      <c r="D1271" s="19">
        <f t="shared" si="52"/>
        <v>18800</v>
      </c>
    </row>
    <row r="1272" spans="1:4" x14ac:dyDescent="0.3">
      <c r="A1272" s="11" t="s">
        <v>8219</v>
      </c>
      <c r="B1272" s="11">
        <v>10000</v>
      </c>
      <c r="C1272" s="11" t="s">
        <v>8246</v>
      </c>
      <c r="D1272" s="19">
        <f t="shared" si="52"/>
        <v>10000</v>
      </c>
    </row>
    <row r="1273" spans="1:4" x14ac:dyDescent="0.3">
      <c r="A1273" s="11" t="s">
        <v>8219</v>
      </c>
      <c r="B1273" s="11">
        <v>7500</v>
      </c>
      <c r="C1273" s="11" t="s">
        <v>8246</v>
      </c>
      <c r="D1273" s="19">
        <f t="shared" si="52"/>
        <v>7500</v>
      </c>
    </row>
    <row r="1274" spans="1:4" x14ac:dyDescent="0.3">
      <c r="A1274" s="11" t="s">
        <v>8219</v>
      </c>
      <c r="B1274" s="11">
        <v>5000</v>
      </c>
      <c r="C1274" s="11" t="s">
        <v>8246</v>
      </c>
      <c r="D1274" s="19">
        <f t="shared" si="52"/>
        <v>5000</v>
      </c>
    </row>
    <row r="1275" spans="1:4" x14ac:dyDescent="0.3">
      <c r="A1275" s="11" t="s">
        <v>8219</v>
      </c>
      <c r="B1275" s="11">
        <v>4000</v>
      </c>
      <c r="C1275" s="11" t="s">
        <v>8251</v>
      </c>
      <c r="D1275" s="19">
        <f>B1275*0.79435529</f>
        <v>3177.4211600000003</v>
      </c>
    </row>
    <row r="1276" spans="1:4" x14ac:dyDescent="0.3">
      <c r="A1276" s="11" t="s">
        <v>8219</v>
      </c>
      <c r="B1276" s="11">
        <v>25000</v>
      </c>
      <c r="C1276" s="11" t="s">
        <v>8246</v>
      </c>
      <c r="D1276" s="19">
        <f t="shared" ref="D1276:D1286" si="53">B1276</f>
        <v>25000</v>
      </c>
    </row>
    <row r="1277" spans="1:4" x14ac:dyDescent="0.3">
      <c r="A1277" s="11" t="s">
        <v>8219</v>
      </c>
      <c r="B1277" s="11">
        <v>15000</v>
      </c>
      <c r="C1277" s="11" t="s">
        <v>8246</v>
      </c>
      <c r="D1277" s="19">
        <f t="shared" si="53"/>
        <v>15000</v>
      </c>
    </row>
    <row r="1278" spans="1:4" x14ac:dyDescent="0.3">
      <c r="A1278" s="11" t="s">
        <v>8219</v>
      </c>
      <c r="B1278" s="11">
        <v>3000</v>
      </c>
      <c r="C1278" s="11" t="s">
        <v>8246</v>
      </c>
      <c r="D1278" s="19">
        <f t="shared" si="53"/>
        <v>3000</v>
      </c>
    </row>
    <row r="1279" spans="1:4" x14ac:dyDescent="0.3">
      <c r="A1279" s="11" t="s">
        <v>8219</v>
      </c>
      <c r="B1279" s="11">
        <v>15000</v>
      </c>
      <c r="C1279" s="11" t="s">
        <v>8246</v>
      </c>
      <c r="D1279" s="19">
        <f t="shared" si="53"/>
        <v>15000</v>
      </c>
    </row>
    <row r="1280" spans="1:4" x14ac:dyDescent="0.3">
      <c r="A1280" s="11" t="s">
        <v>8219</v>
      </c>
      <c r="B1280" s="11">
        <v>6500</v>
      </c>
      <c r="C1280" s="11" t="s">
        <v>8246</v>
      </c>
      <c r="D1280" s="19">
        <f t="shared" si="53"/>
        <v>6500</v>
      </c>
    </row>
    <row r="1281" spans="1:4" x14ac:dyDescent="0.3">
      <c r="A1281" s="11" t="s">
        <v>8219</v>
      </c>
      <c r="B1281" s="11">
        <v>12516</v>
      </c>
      <c r="C1281" s="11" t="s">
        <v>8246</v>
      </c>
      <c r="D1281" s="19">
        <f t="shared" si="53"/>
        <v>12516</v>
      </c>
    </row>
    <row r="1282" spans="1:4" x14ac:dyDescent="0.3">
      <c r="A1282" s="11" t="s">
        <v>8219</v>
      </c>
      <c r="B1282" s="11">
        <v>15000</v>
      </c>
      <c r="C1282" s="11" t="s">
        <v>8246</v>
      </c>
      <c r="D1282" s="19">
        <f t="shared" si="53"/>
        <v>15000</v>
      </c>
    </row>
    <row r="1283" spans="1:4" x14ac:dyDescent="0.3">
      <c r="A1283" s="11" t="s">
        <v>8219</v>
      </c>
      <c r="B1283" s="11">
        <v>7000</v>
      </c>
      <c r="C1283" s="11" t="s">
        <v>8246</v>
      </c>
      <c r="D1283" s="19">
        <f t="shared" si="53"/>
        <v>7000</v>
      </c>
    </row>
    <row r="1284" spans="1:4" x14ac:dyDescent="0.3">
      <c r="A1284" s="11" t="s">
        <v>8219</v>
      </c>
      <c r="B1284" s="11">
        <v>15000</v>
      </c>
      <c r="C1284" s="11" t="s">
        <v>8246</v>
      </c>
      <c r="D1284" s="19">
        <f t="shared" si="53"/>
        <v>15000</v>
      </c>
    </row>
    <row r="1285" spans="1:4" x14ac:dyDescent="0.3">
      <c r="A1285" s="11" t="s">
        <v>8219</v>
      </c>
      <c r="B1285" s="11">
        <v>1000</v>
      </c>
      <c r="C1285" s="11" t="s">
        <v>8246</v>
      </c>
      <c r="D1285" s="19">
        <f t="shared" si="53"/>
        <v>1000</v>
      </c>
    </row>
    <row r="1286" spans="1:4" x14ac:dyDescent="0.3">
      <c r="A1286" s="11" t="s">
        <v>8219</v>
      </c>
      <c r="B1286" s="11">
        <v>2000</v>
      </c>
      <c r="C1286" s="11" t="s">
        <v>8246</v>
      </c>
      <c r="D1286" s="19">
        <f t="shared" si="53"/>
        <v>2000</v>
      </c>
    </row>
    <row r="1287" spans="1:4" x14ac:dyDescent="0.3">
      <c r="A1287" s="11" t="s">
        <v>8219</v>
      </c>
      <c r="B1287" s="11">
        <v>2000</v>
      </c>
      <c r="C1287" s="11" t="s">
        <v>8247</v>
      </c>
      <c r="D1287" s="19">
        <f>B1287*1.37298792</f>
        <v>2745.9758400000001</v>
      </c>
    </row>
    <row r="1288" spans="1:4" x14ac:dyDescent="0.3">
      <c r="A1288" s="11" t="s">
        <v>8219</v>
      </c>
      <c r="B1288" s="11">
        <v>1500</v>
      </c>
      <c r="C1288" s="11" t="s">
        <v>8247</v>
      </c>
      <c r="D1288" s="19">
        <f>B1288*1.37298792</f>
        <v>2059.4818799999998</v>
      </c>
    </row>
    <row r="1289" spans="1:4" x14ac:dyDescent="0.3">
      <c r="A1289" s="11" t="s">
        <v>8219</v>
      </c>
      <c r="B1289" s="11">
        <v>250</v>
      </c>
      <c r="C1289" s="11" t="s">
        <v>8247</v>
      </c>
      <c r="D1289" s="19">
        <f>B1289*1.37298792</f>
        <v>343.24698000000001</v>
      </c>
    </row>
    <row r="1290" spans="1:4" x14ac:dyDescent="0.3">
      <c r="A1290" s="11" t="s">
        <v>8219</v>
      </c>
      <c r="B1290" s="11">
        <v>4000</v>
      </c>
      <c r="C1290" s="11" t="s">
        <v>8246</v>
      </c>
      <c r="D1290" s="19">
        <f>B1290</f>
        <v>4000</v>
      </c>
    </row>
    <row r="1291" spans="1:4" x14ac:dyDescent="0.3">
      <c r="A1291" s="11" t="s">
        <v>8219</v>
      </c>
      <c r="B1291" s="11">
        <v>1500</v>
      </c>
      <c r="C1291" s="11" t="s">
        <v>8246</v>
      </c>
      <c r="D1291" s="19">
        <f>B1291</f>
        <v>1500</v>
      </c>
    </row>
    <row r="1292" spans="1:4" x14ac:dyDescent="0.3">
      <c r="A1292" s="11" t="s">
        <v>8219</v>
      </c>
      <c r="B1292" s="11">
        <v>3500</v>
      </c>
      <c r="C1292" s="11" t="s">
        <v>8246</v>
      </c>
      <c r="D1292" s="19">
        <f>B1292</f>
        <v>3500</v>
      </c>
    </row>
    <row r="1293" spans="1:4" x14ac:dyDescent="0.3">
      <c r="A1293" s="11" t="s">
        <v>8219</v>
      </c>
      <c r="B1293" s="11">
        <v>3000</v>
      </c>
      <c r="C1293" s="11" t="s">
        <v>8246</v>
      </c>
      <c r="D1293" s="19">
        <f>B1293</f>
        <v>3000</v>
      </c>
    </row>
    <row r="1294" spans="1:4" x14ac:dyDescent="0.3">
      <c r="A1294" s="11" t="s">
        <v>8219</v>
      </c>
      <c r="B1294" s="11">
        <v>1700</v>
      </c>
      <c r="C1294" s="11" t="s">
        <v>8247</v>
      </c>
      <c r="D1294" s="19">
        <f>B1294*1.37298792</f>
        <v>2334.0794639999999</v>
      </c>
    </row>
    <row r="1295" spans="1:4" x14ac:dyDescent="0.3">
      <c r="A1295" s="11" t="s">
        <v>8219</v>
      </c>
      <c r="B1295" s="11">
        <v>15000</v>
      </c>
      <c r="C1295" s="11" t="s">
        <v>8246</v>
      </c>
      <c r="D1295" s="19">
        <f>B1295</f>
        <v>15000</v>
      </c>
    </row>
    <row r="1296" spans="1:4" x14ac:dyDescent="0.3">
      <c r="A1296" s="11" t="s">
        <v>8219</v>
      </c>
      <c r="B1296" s="11">
        <v>500</v>
      </c>
      <c r="C1296" s="11" t="s">
        <v>8247</v>
      </c>
      <c r="D1296" s="19">
        <f>B1296*1.37298792</f>
        <v>686.49396000000002</v>
      </c>
    </row>
    <row r="1297" spans="1:4" x14ac:dyDescent="0.3">
      <c r="A1297" s="11" t="s">
        <v>8219</v>
      </c>
      <c r="B1297" s="11">
        <v>2500</v>
      </c>
      <c r="C1297" s="11" t="s">
        <v>8247</v>
      </c>
      <c r="D1297" s="19">
        <f>B1297*1.37298792</f>
        <v>3432.4697999999999</v>
      </c>
    </row>
    <row r="1298" spans="1:4" x14ac:dyDescent="0.3">
      <c r="A1298" s="11" t="s">
        <v>8219</v>
      </c>
      <c r="B1298" s="11">
        <v>850</v>
      </c>
      <c r="C1298" s="11" t="s">
        <v>8247</v>
      </c>
      <c r="D1298" s="19">
        <f>B1298*1.37298792</f>
        <v>1167.039732</v>
      </c>
    </row>
    <row r="1299" spans="1:4" x14ac:dyDescent="0.3">
      <c r="A1299" s="11" t="s">
        <v>8219</v>
      </c>
      <c r="B1299" s="11">
        <v>20000</v>
      </c>
      <c r="C1299" s="11" t="s">
        <v>8246</v>
      </c>
      <c r="D1299" s="19">
        <f>B1299</f>
        <v>20000</v>
      </c>
    </row>
    <row r="1300" spans="1:4" x14ac:dyDescent="0.3">
      <c r="A1300" s="11" t="s">
        <v>8219</v>
      </c>
      <c r="B1300" s="11">
        <v>2000</v>
      </c>
      <c r="C1300" s="11" t="s">
        <v>8247</v>
      </c>
      <c r="D1300" s="19">
        <f>B1300*1.37298792</f>
        <v>2745.9758400000001</v>
      </c>
    </row>
    <row r="1301" spans="1:4" x14ac:dyDescent="0.3">
      <c r="A1301" s="11" t="s">
        <v>8219</v>
      </c>
      <c r="B1301" s="11">
        <v>3500</v>
      </c>
      <c r="C1301" s="11" t="s">
        <v>8246</v>
      </c>
      <c r="D1301" s="19">
        <f>B1301</f>
        <v>3500</v>
      </c>
    </row>
    <row r="1302" spans="1:4" x14ac:dyDescent="0.3">
      <c r="A1302" s="11" t="s">
        <v>8219</v>
      </c>
      <c r="B1302" s="11">
        <v>3000</v>
      </c>
      <c r="C1302" s="11" t="s">
        <v>8246</v>
      </c>
      <c r="D1302" s="19">
        <f>B1302</f>
        <v>3000</v>
      </c>
    </row>
    <row r="1303" spans="1:4" x14ac:dyDescent="0.3">
      <c r="A1303" s="11" t="s">
        <v>8219</v>
      </c>
      <c r="B1303" s="11">
        <v>2000</v>
      </c>
      <c r="C1303" s="11" t="s">
        <v>8246</v>
      </c>
      <c r="D1303" s="19">
        <f>B1303</f>
        <v>2000</v>
      </c>
    </row>
    <row r="1304" spans="1:4" x14ac:dyDescent="0.3">
      <c r="A1304" s="11" t="s">
        <v>8219</v>
      </c>
      <c r="B1304" s="11">
        <v>2500</v>
      </c>
      <c r="C1304" s="11" t="s">
        <v>8246</v>
      </c>
      <c r="D1304" s="19">
        <f>B1304</f>
        <v>2500</v>
      </c>
    </row>
    <row r="1305" spans="1:4" x14ac:dyDescent="0.3">
      <c r="A1305" s="11" t="s">
        <v>8219</v>
      </c>
      <c r="B1305" s="11">
        <v>3500</v>
      </c>
      <c r="C1305" s="11" t="s">
        <v>8247</v>
      </c>
      <c r="D1305" s="19">
        <f>B1305*1.37298792</f>
        <v>4805.4577199999994</v>
      </c>
    </row>
    <row r="1306" spans="1:4" x14ac:dyDescent="0.3">
      <c r="A1306" s="11" t="s">
        <v>8220</v>
      </c>
      <c r="B1306" s="11">
        <v>40000</v>
      </c>
      <c r="C1306" s="11" t="s">
        <v>8247</v>
      </c>
      <c r="D1306" s="19">
        <f>B1306*1.37298792</f>
        <v>54919.516799999998</v>
      </c>
    </row>
    <row r="1307" spans="1:4" x14ac:dyDescent="0.3">
      <c r="A1307" s="11" t="s">
        <v>8220</v>
      </c>
      <c r="B1307" s="11">
        <v>30000</v>
      </c>
      <c r="C1307" s="11" t="s">
        <v>8246</v>
      </c>
      <c r="D1307" s="19">
        <f t="shared" ref="D1307:D1318" si="54">B1307</f>
        <v>30000</v>
      </c>
    </row>
    <row r="1308" spans="1:4" x14ac:dyDescent="0.3">
      <c r="A1308" s="11" t="s">
        <v>8220</v>
      </c>
      <c r="B1308" s="11">
        <v>110000</v>
      </c>
      <c r="C1308" s="11" t="s">
        <v>8246</v>
      </c>
      <c r="D1308" s="19">
        <f t="shared" si="54"/>
        <v>110000</v>
      </c>
    </row>
    <row r="1309" spans="1:4" x14ac:dyDescent="0.3">
      <c r="A1309" s="11" t="s">
        <v>8220</v>
      </c>
      <c r="B1309" s="11">
        <v>50000</v>
      </c>
      <c r="C1309" s="11" t="s">
        <v>8246</v>
      </c>
      <c r="D1309" s="19">
        <f t="shared" si="54"/>
        <v>50000</v>
      </c>
    </row>
    <row r="1310" spans="1:4" x14ac:dyDescent="0.3">
      <c r="A1310" s="11" t="s">
        <v>8220</v>
      </c>
      <c r="B1310" s="11">
        <v>10000</v>
      </c>
      <c r="C1310" s="11" t="s">
        <v>8246</v>
      </c>
      <c r="D1310" s="19">
        <f t="shared" si="54"/>
        <v>10000</v>
      </c>
    </row>
    <row r="1311" spans="1:4" x14ac:dyDescent="0.3">
      <c r="A1311" s="11" t="s">
        <v>8220</v>
      </c>
      <c r="B1311" s="11">
        <v>11500</v>
      </c>
      <c r="C1311" s="11" t="s">
        <v>8246</v>
      </c>
      <c r="D1311" s="19">
        <f t="shared" si="54"/>
        <v>11500</v>
      </c>
    </row>
    <row r="1312" spans="1:4" x14ac:dyDescent="0.3">
      <c r="A1312" s="11" t="s">
        <v>8220</v>
      </c>
      <c r="B1312" s="11">
        <v>20000</v>
      </c>
      <c r="C1312" s="11" t="s">
        <v>8246</v>
      </c>
      <c r="D1312" s="19">
        <f t="shared" si="54"/>
        <v>20000</v>
      </c>
    </row>
    <row r="1313" spans="1:4" x14ac:dyDescent="0.3">
      <c r="A1313" s="11" t="s">
        <v>8220</v>
      </c>
      <c r="B1313" s="11">
        <v>250000</v>
      </c>
      <c r="C1313" s="11" t="s">
        <v>8246</v>
      </c>
      <c r="D1313" s="19">
        <f t="shared" si="54"/>
        <v>250000</v>
      </c>
    </row>
    <row r="1314" spans="1:4" x14ac:dyDescent="0.3">
      <c r="A1314" s="11" t="s">
        <v>8220</v>
      </c>
      <c r="B1314" s="11">
        <v>4600</v>
      </c>
      <c r="C1314" s="11" t="s">
        <v>8246</v>
      </c>
      <c r="D1314" s="19">
        <f t="shared" si="54"/>
        <v>4600</v>
      </c>
    </row>
    <row r="1315" spans="1:4" x14ac:dyDescent="0.3">
      <c r="A1315" s="11" t="s">
        <v>8220</v>
      </c>
      <c r="B1315" s="11">
        <v>40000</v>
      </c>
      <c r="C1315" s="11" t="s">
        <v>8246</v>
      </c>
      <c r="D1315" s="19">
        <f t="shared" si="54"/>
        <v>40000</v>
      </c>
    </row>
    <row r="1316" spans="1:4" x14ac:dyDescent="0.3">
      <c r="A1316" s="11" t="s">
        <v>8220</v>
      </c>
      <c r="B1316" s="11">
        <v>180000</v>
      </c>
      <c r="C1316" s="11" t="s">
        <v>8246</v>
      </c>
      <c r="D1316" s="19">
        <f t="shared" si="54"/>
        <v>180000</v>
      </c>
    </row>
    <row r="1317" spans="1:4" x14ac:dyDescent="0.3">
      <c r="A1317" s="11" t="s">
        <v>8220</v>
      </c>
      <c r="B1317" s="11">
        <v>100000</v>
      </c>
      <c r="C1317" s="11" t="s">
        <v>8246</v>
      </c>
      <c r="D1317" s="19">
        <f t="shared" si="54"/>
        <v>100000</v>
      </c>
    </row>
    <row r="1318" spans="1:4" x14ac:dyDescent="0.3">
      <c r="A1318" s="11" t="s">
        <v>8220</v>
      </c>
      <c r="B1318" s="11">
        <v>75000</v>
      </c>
      <c r="C1318" s="11" t="s">
        <v>8246</v>
      </c>
      <c r="D1318" s="19">
        <f t="shared" si="54"/>
        <v>75000</v>
      </c>
    </row>
    <row r="1319" spans="1:4" x14ac:dyDescent="0.3">
      <c r="A1319" s="11" t="s">
        <v>8220</v>
      </c>
      <c r="B1319" s="11">
        <v>200000</v>
      </c>
      <c r="C1319" s="11" t="s">
        <v>8253</v>
      </c>
      <c r="D1319" s="19">
        <f>B1319*0.159721</f>
        <v>31944.2</v>
      </c>
    </row>
    <row r="1320" spans="1:4" x14ac:dyDescent="0.3">
      <c r="A1320" s="11" t="s">
        <v>8220</v>
      </c>
      <c r="B1320" s="11">
        <v>40000</v>
      </c>
      <c r="C1320" s="11" t="s">
        <v>8246</v>
      </c>
      <c r="D1320" s="19">
        <f>B1320</f>
        <v>40000</v>
      </c>
    </row>
    <row r="1321" spans="1:4" x14ac:dyDescent="0.3">
      <c r="A1321" s="11" t="s">
        <v>8220</v>
      </c>
      <c r="B1321" s="11">
        <v>5800</v>
      </c>
      <c r="C1321" s="11" t="s">
        <v>8247</v>
      </c>
      <c r="D1321" s="19">
        <f>B1321*1.37298792</f>
        <v>7963.3299359999992</v>
      </c>
    </row>
    <row r="1322" spans="1:4" x14ac:dyDescent="0.3">
      <c r="A1322" s="11" t="s">
        <v>8220</v>
      </c>
      <c r="B1322" s="11">
        <v>100000</v>
      </c>
      <c r="C1322" s="11" t="s">
        <v>8249</v>
      </c>
      <c r="D1322" s="19">
        <f>B1322*1.18870458</f>
        <v>118870.458</v>
      </c>
    </row>
    <row r="1323" spans="1:4" x14ac:dyDescent="0.3">
      <c r="A1323" s="11" t="s">
        <v>8220</v>
      </c>
      <c r="B1323" s="11">
        <v>462000</v>
      </c>
      <c r="C1323" s="11" t="s">
        <v>8255</v>
      </c>
      <c r="D1323" s="19">
        <f>B1323*0.11661117</f>
        <v>53874.360540000001</v>
      </c>
    </row>
    <row r="1324" spans="1:4" x14ac:dyDescent="0.3">
      <c r="A1324" s="11" t="s">
        <v>8220</v>
      </c>
      <c r="B1324" s="11">
        <v>35000</v>
      </c>
      <c r="C1324" s="11" t="s">
        <v>8247</v>
      </c>
      <c r="D1324" s="19">
        <f>B1324*1.37298792</f>
        <v>48054.5772</v>
      </c>
    </row>
    <row r="1325" spans="1:4" x14ac:dyDescent="0.3">
      <c r="A1325" s="11" t="s">
        <v>8220</v>
      </c>
      <c r="B1325" s="11">
        <v>15000</v>
      </c>
      <c r="C1325" s="11" t="s">
        <v>8246</v>
      </c>
      <c r="D1325" s="19">
        <f t="shared" ref="D1325:D1333" si="55">B1325</f>
        <v>15000</v>
      </c>
    </row>
    <row r="1326" spans="1:4" x14ac:dyDescent="0.3">
      <c r="A1326" s="11" t="s">
        <v>8220</v>
      </c>
      <c r="B1326" s="11">
        <v>50000</v>
      </c>
      <c r="C1326" s="11" t="s">
        <v>8246</v>
      </c>
      <c r="D1326" s="19">
        <f t="shared" si="55"/>
        <v>50000</v>
      </c>
    </row>
    <row r="1327" spans="1:4" x14ac:dyDescent="0.3">
      <c r="A1327" s="11" t="s">
        <v>8220</v>
      </c>
      <c r="B1327" s="11">
        <v>20000</v>
      </c>
      <c r="C1327" s="11" t="s">
        <v>8246</v>
      </c>
      <c r="D1327" s="19">
        <f t="shared" si="55"/>
        <v>20000</v>
      </c>
    </row>
    <row r="1328" spans="1:4" x14ac:dyDescent="0.3">
      <c r="A1328" s="11" t="s">
        <v>8220</v>
      </c>
      <c r="B1328" s="11">
        <v>100000</v>
      </c>
      <c r="C1328" s="11" t="s">
        <v>8246</v>
      </c>
      <c r="D1328" s="19">
        <f t="shared" si="55"/>
        <v>100000</v>
      </c>
    </row>
    <row r="1329" spans="1:4" x14ac:dyDescent="0.3">
      <c r="A1329" s="11" t="s">
        <v>8220</v>
      </c>
      <c r="B1329" s="11">
        <v>48000</v>
      </c>
      <c r="C1329" s="11" t="s">
        <v>8246</v>
      </c>
      <c r="D1329" s="19">
        <f t="shared" si="55"/>
        <v>48000</v>
      </c>
    </row>
    <row r="1330" spans="1:4" x14ac:dyDescent="0.3">
      <c r="A1330" s="11" t="s">
        <v>8220</v>
      </c>
      <c r="B1330" s="11">
        <v>75000</v>
      </c>
      <c r="C1330" s="11" t="s">
        <v>8246</v>
      </c>
      <c r="D1330" s="19">
        <f t="shared" si="55"/>
        <v>75000</v>
      </c>
    </row>
    <row r="1331" spans="1:4" x14ac:dyDescent="0.3">
      <c r="A1331" s="11" t="s">
        <v>8220</v>
      </c>
      <c r="B1331" s="11">
        <v>50000</v>
      </c>
      <c r="C1331" s="11" t="s">
        <v>8246</v>
      </c>
      <c r="D1331" s="19">
        <f t="shared" si="55"/>
        <v>50000</v>
      </c>
    </row>
    <row r="1332" spans="1:4" x14ac:dyDescent="0.3">
      <c r="A1332" s="11" t="s">
        <v>8220</v>
      </c>
      <c r="B1332" s="11">
        <v>35000</v>
      </c>
      <c r="C1332" s="11" t="s">
        <v>8246</v>
      </c>
      <c r="D1332" s="19">
        <f t="shared" si="55"/>
        <v>35000</v>
      </c>
    </row>
    <row r="1333" spans="1:4" x14ac:dyDescent="0.3">
      <c r="A1333" s="11" t="s">
        <v>8220</v>
      </c>
      <c r="B1333" s="11">
        <v>250000</v>
      </c>
      <c r="C1333" s="11" t="s">
        <v>8246</v>
      </c>
      <c r="D1333" s="19">
        <f t="shared" si="55"/>
        <v>250000</v>
      </c>
    </row>
    <row r="1334" spans="1:4" x14ac:dyDescent="0.3">
      <c r="A1334" s="11" t="s">
        <v>8220</v>
      </c>
      <c r="B1334" s="11">
        <v>10115</v>
      </c>
      <c r="C1334" s="11" t="s">
        <v>8257</v>
      </c>
      <c r="D1334" s="19">
        <f>B1334*1.0793545</f>
        <v>10917.6707675</v>
      </c>
    </row>
    <row r="1335" spans="1:4" x14ac:dyDescent="0.3">
      <c r="A1335" s="11" t="s">
        <v>8220</v>
      </c>
      <c r="B1335" s="11">
        <v>2500</v>
      </c>
      <c r="C1335" s="11" t="s">
        <v>8248</v>
      </c>
      <c r="D1335" s="19">
        <f>B1335*0.76304884</f>
        <v>1907.6220999999998</v>
      </c>
    </row>
    <row r="1336" spans="1:4" x14ac:dyDescent="0.3">
      <c r="A1336" s="11" t="s">
        <v>8220</v>
      </c>
      <c r="B1336" s="11">
        <v>133000</v>
      </c>
      <c r="C1336" s="11" t="s">
        <v>8246</v>
      </c>
      <c r="D1336" s="19">
        <f t="shared" ref="D1336:D1342" si="56">B1336</f>
        <v>133000</v>
      </c>
    </row>
    <row r="1337" spans="1:4" x14ac:dyDescent="0.3">
      <c r="A1337" s="11" t="s">
        <v>8220</v>
      </c>
      <c r="B1337" s="11">
        <v>25000</v>
      </c>
      <c r="C1337" s="11" t="s">
        <v>8246</v>
      </c>
      <c r="D1337" s="19">
        <f t="shared" si="56"/>
        <v>25000</v>
      </c>
    </row>
    <row r="1338" spans="1:4" x14ac:dyDescent="0.3">
      <c r="A1338" s="11" t="s">
        <v>8220</v>
      </c>
      <c r="B1338" s="11">
        <v>100000</v>
      </c>
      <c r="C1338" s="11" t="s">
        <v>8246</v>
      </c>
      <c r="D1338" s="19">
        <f t="shared" si="56"/>
        <v>100000</v>
      </c>
    </row>
    <row r="1339" spans="1:4" x14ac:dyDescent="0.3">
      <c r="A1339" s="11" t="s">
        <v>8220</v>
      </c>
      <c r="B1339" s="11">
        <v>50000</v>
      </c>
      <c r="C1339" s="11" t="s">
        <v>8246</v>
      </c>
      <c r="D1339" s="19">
        <f t="shared" si="56"/>
        <v>50000</v>
      </c>
    </row>
    <row r="1340" spans="1:4" x14ac:dyDescent="0.3">
      <c r="A1340" s="11" t="s">
        <v>8220</v>
      </c>
      <c r="B1340" s="11">
        <v>30000</v>
      </c>
      <c r="C1340" s="11" t="s">
        <v>8246</v>
      </c>
      <c r="D1340" s="19">
        <f t="shared" si="56"/>
        <v>30000</v>
      </c>
    </row>
    <row r="1341" spans="1:4" x14ac:dyDescent="0.3">
      <c r="A1341" s="11" t="s">
        <v>8220</v>
      </c>
      <c r="B1341" s="11">
        <v>50000</v>
      </c>
      <c r="C1341" s="11" t="s">
        <v>8246</v>
      </c>
      <c r="D1341" s="19">
        <f t="shared" si="56"/>
        <v>50000</v>
      </c>
    </row>
    <row r="1342" spans="1:4" x14ac:dyDescent="0.3">
      <c r="A1342" s="11" t="s">
        <v>8220</v>
      </c>
      <c r="B1342" s="11">
        <v>1680</v>
      </c>
      <c r="C1342" s="11" t="s">
        <v>8246</v>
      </c>
      <c r="D1342" s="19">
        <f t="shared" si="56"/>
        <v>1680</v>
      </c>
    </row>
    <row r="1343" spans="1:4" x14ac:dyDescent="0.3">
      <c r="A1343" s="11" t="s">
        <v>8220</v>
      </c>
      <c r="B1343" s="11">
        <v>25000</v>
      </c>
      <c r="C1343" s="11" t="s">
        <v>8247</v>
      </c>
      <c r="D1343" s="19">
        <f>B1343*1.37298792</f>
        <v>34324.697999999997</v>
      </c>
    </row>
    <row r="1344" spans="1:4" x14ac:dyDescent="0.3">
      <c r="A1344" s="11" t="s">
        <v>8220</v>
      </c>
      <c r="B1344" s="11">
        <v>50000</v>
      </c>
      <c r="C1344" s="11" t="s">
        <v>8246</v>
      </c>
      <c r="D1344" s="19">
        <f>B1344</f>
        <v>50000</v>
      </c>
    </row>
    <row r="1345" spans="1:4" x14ac:dyDescent="0.3">
      <c r="A1345" s="11" t="s">
        <v>8220</v>
      </c>
      <c r="B1345" s="11">
        <v>50000</v>
      </c>
      <c r="C1345" s="11" t="s">
        <v>8246</v>
      </c>
      <c r="D1345" s="19">
        <f>B1345</f>
        <v>50000</v>
      </c>
    </row>
    <row r="1346" spans="1:4" x14ac:dyDescent="0.3">
      <c r="A1346" s="11" t="s">
        <v>8219</v>
      </c>
      <c r="B1346" s="11">
        <v>1500</v>
      </c>
      <c r="C1346" s="11" t="s">
        <v>8251</v>
      </c>
      <c r="D1346" s="19">
        <f>B1346*0.79435529</f>
        <v>1191.5329350000002</v>
      </c>
    </row>
    <row r="1347" spans="1:4" x14ac:dyDescent="0.3">
      <c r="A1347" s="11" t="s">
        <v>8219</v>
      </c>
      <c r="B1347" s="11">
        <v>300</v>
      </c>
      <c r="C1347" s="11" t="s">
        <v>8246</v>
      </c>
      <c r="D1347" s="19">
        <f>B1347</f>
        <v>300</v>
      </c>
    </row>
    <row r="1348" spans="1:4" x14ac:dyDescent="0.3">
      <c r="A1348" s="11" t="s">
        <v>8219</v>
      </c>
      <c r="B1348" s="11">
        <v>4900</v>
      </c>
      <c r="C1348" s="11" t="s">
        <v>8246</v>
      </c>
      <c r="D1348" s="19">
        <f>B1348</f>
        <v>4900</v>
      </c>
    </row>
    <row r="1349" spans="1:4" x14ac:dyDescent="0.3">
      <c r="A1349" s="11" t="s">
        <v>8219</v>
      </c>
      <c r="B1349" s="11">
        <v>2500</v>
      </c>
      <c r="C1349" s="11" t="s">
        <v>8246</v>
      </c>
      <c r="D1349" s="19">
        <f>B1349</f>
        <v>2500</v>
      </c>
    </row>
    <row r="1350" spans="1:4" x14ac:dyDescent="0.3">
      <c r="A1350" s="11" t="s">
        <v>8219</v>
      </c>
      <c r="B1350" s="11">
        <v>5875</v>
      </c>
      <c r="C1350" s="11" t="s">
        <v>8246</v>
      </c>
      <c r="D1350" s="19">
        <f>B1350</f>
        <v>5875</v>
      </c>
    </row>
    <row r="1351" spans="1:4" x14ac:dyDescent="0.3">
      <c r="A1351" s="11" t="s">
        <v>8219</v>
      </c>
      <c r="B1351" s="11">
        <v>5000</v>
      </c>
      <c r="C1351" s="11" t="s">
        <v>8251</v>
      </c>
      <c r="D1351" s="19">
        <f>B1351*0.79435529</f>
        <v>3971.7764500000003</v>
      </c>
    </row>
    <row r="1352" spans="1:4" x14ac:dyDescent="0.3">
      <c r="A1352" s="11" t="s">
        <v>8219</v>
      </c>
      <c r="B1352" s="11">
        <v>5000</v>
      </c>
      <c r="C1352" s="11" t="s">
        <v>8246</v>
      </c>
      <c r="D1352" s="19">
        <f>B1352</f>
        <v>5000</v>
      </c>
    </row>
    <row r="1353" spans="1:4" x14ac:dyDescent="0.3">
      <c r="A1353" s="11" t="s">
        <v>8219</v>
      </c>
      <c r="B1353" s="11">
        <v>20000</v>
      </c>
      <c r="C1353" s="11" t="s">
        <v>8246</v>
      </c>
      <c r="D1353" s="19">
        <f>B1353</f>
        <v>20000</v>
      </c>
    </row>
    <row r="1354" spans="1:4" x14ac:dyDescent="0.3">
      <c r="A1354" s="11" t="s">
        <v>8219</v>
      </c>
      <c r="B1354" s="11">
        <v>10000</v>
      </c>
      <c r="C1354" s="11" t="s">
        <v>8246</v>
      </c>
      <c r="D1354" s="19">
        <f>B1354</f>
        <v>10000</v>
      </c>
    </row>
    <row r="1355" spans="1:4" x14ac:dyDescent="0.3">
      <c r="A1355" s="11" t="s">
        <v>8219</v>
      </c>
      <c r="B1355" s="11">
        <v>1000</v>
      </c>
      <c r="C1355" s="11" t="s">
        <v>8246</v>
      </c>
      <c r="D1355" s="19">
        <f>B1355</f>
        <v>1000</v>
      </c>
    </row>
    <row r="1356" spans="1:4" x14ac:dyDescent="0.3">
      <c r="A1356" s="11" t="s">
        <v>8219</v>
      </c>
      <c r="B1356" s="11">
        <v>1200</v>
      </c>
      <c r="C1356" s="11" t="s">
        <v>8247</v>
      </c>
      <c r="D1356" s="19">
        <f>B1356*1.37298792</f>
        <v>1647.5855039999999</v>
      </c>
    </row>
    <row r="1357" spans="1:4" x14ac:dyDescent="0.3">
      <c r="A1357" s="11" t="s">
        <v>8219</v>
      </c>
      <c r="B1357" s="11">
        <v>2500</v>
      </c>
      <c r="C1357" s="11" t="s">
        <v>8247</v>
      </c>
      <c r="D1357" s="19">
        <f>B1357*1.37298792</f>
        <v>3432.4697999999999</v>
      </c>
    </row>
    <row r="1358" spans="1:4" x14ac:dyDescent="0.3">
      <c r="A1358" s="11" t="s">
        <v>8219</v>
      </c>
      <c r="B1358" s="11">
        <v>3400</v>
      </c>
      <c r="C1358" s="11" t="s">
        <v>8246</v>
      </c>
      <c r="D1358" s="19">
        <f>B1358</f>
        <v>3400</v>
      </c>
    </row>
    <row r="1359" spans="1:4" x14ac:dyDescent="0.3">
      <c r="A1359" s="11" t="s">
        <v>8219</v>
      </c>
      <c r="B1359" s="11">
        <v>2000</v>
      </c>
      <c r="C1359" s="11" t="s">
        <v>8246</v>
      </c>
      <c r="D1359" s="19">
        <f>B1359</f>
        <v>2000</v>
      </c>
    </row>
    <row r="1360" spans="1:4" x14ac:dyDescent="0.3">
      <c r="A1360" s="11" t="s">
        <v>8219</v>
      </c>
      <c r="B1360" s="11">
        <v>3000</v>
      </c>
      <c r="C1360" s="11" t="s">
        <v>8246</v>
      </c>
      <c r="D1360" s="19">
        <f>B1360</f>
        <v>3000</v>
      </c>
    </row>
    <row r="1361" spans="1:4" x14ac:dyDescent="0.3">
      <c r="A1361" s="11" t="s">
        <v>8219</v>
      </c>
      <c r="B1361" s="11">
        <v>660</v>
      </c>
      <c r="C1361" s="11" t="s">
        <v>8246</v>
      </c>
      <c r="D1361" s="19">
        <f>B1361</f>
        <v>660</v>
      </c>
    </row>
    <row r="1362" spans="1:4" x14ac:dyDescent="0.3">
      <c r="A1362" s="11" t="s">
        <v>8219</v>
      </c>
      <c r="B1362" s="11">
        <v>1500</v>
      </c>
      <c r="C1362" s="11" t="s">
        <v>8246</v>
      </c>
      <c r="D1362" s="19">
        <f>B1362</f>
        <v>1500</v>
      </c>
    </row>
    <row r="1363" spans="1:4" x14ac:dyDescent="0.3">
      <c r="A1363" s="11" t="s">
        <v>8219</v>
      </c>
      <c r="B1363" s="11">
        <v>6000</v>
      </c>
      <c r="C1363" s="11" t="s">
        <v>8247</v>
      </c>
      <c r="D1363" s="19">
        <f>B1363*1.37298792</f>
        <v>8237.9275199999993</v>
      </c>
    </row>
    <row r="1364" spans="1:4" x14ac:dyDescent="0.3">
      <c r="A1364" s="11" t="s">
        <v>8219</v>
      </c>
      <c r="B1364" s="11">
        <v>1000</v>
      </c>
      <c r="C1364" s="11" t="s">
        <v>8246</v>
      </c>
      <c r="D1364" s="19">
        <f>B1364</f>
        <v>1000</v>
      </c>
    </row>
    <row r="1365" spans="1:4" x14ac:dyDescent="0.3">
      <c r="A1365" s="11" t="s">
        <v>8219</v>
      </c>
      <c r="B1365" s="11">
        <v>200</v>
      </c>
      <c r="C1365" s="11" t="s">
        <v>8246</v>
      </c>
      <c r="D1365" s="19">
        <f>B1365</f>
        <v>200</v>
      </c>
    </row>
    <row r="1366" spans="1:4" x14ac:dyDescent="0.3">
      <c r="A1366" s="11" t="s">
        <v>8219</v>
      </c>
      <c r="B1366" s="11">
        <v>42000</v>
      </c>
      <c r="C1366" s="11" t="s">
        <v>8253</v>
      </c>
      <c r="D1366" s="19">
        <f>B1366*0.159721</f>
        <v>6708.2820000000002</v>
      </c>
    </row>
    <row r="1367" spans="1:4" x14ac:dyDescent="0.3">
      <c r="A1367" s="11" t="s">
        <v>8219</v>
      </c>
      <c r="B1367" s="11">
        <v>7500</v>
      </c>
      <c r="C1367" s="11" t="s">
        <v>8246</v>
      </c>
      <c r="D1367" s="19">
        <f t="shared" ref="D1367:D1376" si="57">B1367</f>
        <v>7500</v>
      </c>
    </row>
    <row r="1368" spans="1:4" x14ac:dyDescent="0.3">
      <c r="A1368" s="11" t="s">
        <v>8219</v>
      </c>
      <c r="B1368" s="11">
        <v>7500</v>
      </c>
      <c r="C1368" s="11" t="s">
        <v>8246</v>
      </c>
      <c r="D1368" s="19">
        <f t="shared" si="57"/>
        <v>7500</v>
      </c>
    </row>
    <row r="1369" spans="1:4" x14ac:dyDescent="0.3">
      <c r="A1369" s="11" t="s">
        <v>8219</v>
      </c>
      <c r="B1369" s="11">
        <v>5000</v>
      </c>
      <c r="C1369" s="11" t="s">
        <v>8246</v>
      </c>
      <c r="D1369" s="19">
        <f t="shared" si="57"/>
        <v>5000</v>
      </c>
    </row>
    <row r="1370" spans="1:4" x14ac:dyDescent="0.3">
      <c r="A1370" s="11" t="s">
        <v>8219</v>
      </c>
      <c r="B1370" s="11">
        <v>5000</v>
      </c>
      <c r="C1370" s="11" t="s">
        <v>8246</v>
      </c>
      <c r="D1370" s="19">
        <f t="shared" si="57"/>
        <v>5000</v>
      </c>
    </row>
    <row r="1371" spans="1:4" x14ac:dyDescent="0.3">
      <c r="A1371" s="11" t="s">
        <v>8219</v>
      </c>
      <c r="B1371" s="11">
        <v>32360</v>
      </c>
      <c r="C1371" s="11" t="s">
        <v>8246</v>
      </c>
      <c r="D1371" s="19">
        <f t="shared" si="57"/>
        <v>32360</v>
      </c>
    </row>
    <row r="1372" spans="1:4" x14ac:dyDescent="0.3">
      <c r="A1372" s="11" t="s">
        <v>8219</v>
      </c>
      <c r="B1372" s="11">
        <v>1500</v>
      </c>
      <c r="C1372" s="11" t="s">
        <v>8246</v>
      </c>
      <c r="D1372" s="19">
        <f t="shared" si="57"/>
        <v>1500</v>
      </c>
    </row>
    <row r="1373" spans="1:4" x14ac:dyDescent="0.3">
      <c r="A1373" s="11" t="s">
        <v>8219</v>
      </c>
      <c r="B1373" s="11">
        <v>6999</v>
      </c>
      <c r="C1373" s="11" t="s">
        <v>8246</v>
      </c>
      <c r="D1373" s="19">
        <f t="shared" si="57"/>
        <v>6999</v>
      </c>
    </row>
    <row r="1374" spans="1:4" x14ac:dyDescent="0.3">
      <c r="A1374" s="11" t="s">
        <v>8219</v>
      </c>
      <c r="B1374" s="11">
        <v>500</v>
      </c>
      <c r="C1374" s="11" t="s">
        <v>8246</v>
      </c>
      <c r="D1374" s="19">
        <f t="shared" si="57"/>
        <v>500</v>
      </c>
    </row>
    <row r="1375" spans="1:4" x14ac:dyDescent="0.3">
      <c r="A1375" s="11" t="s">
        <v>8219</v>
      </c>
      <c r="B1375" s="11">
        <v>10000</v>
      </c>
      <c r="C1375" s="11" t="s">
        <v>8246</v>
      </c>
      <c r="D1375" s="19">
        <f t="shared" si="57"/>
        <v>10000</v>
      </c>
    </row>
    <row r="1376" spans="1:4" x14ac:dyDescent="0.3">
      <c r="A1376" s="11" t="s">
        <v>8219</v>
      </c>
      <c r="B1376" s="11">
        <v>1500</v>
      </c>
      <c r="C1376" s="11" t="s">
        <v>8246</v>
      </c>
      <c r="D1376" s="19">
        <f t="shared" si="57"/>
        <v>1500</v>
      </c>
    </row>
    <row r="1377" spans="1:4" x14ac:dyDescent="0.3">
      <c r="A1377" s="11" t="s">
        <v>8219</v>
      </c>
      <c r="B1377" s="11">
        <v>4000</v>
      </c>
      <c r="C1377" s="11" t="s">
        <v>8249</v>
      </c>
      <c r="D1377" s="19">
        <f>B1377*1.18870458</f>
        <v>4754.8183200000003</v>
      </c>
    </row>
    <row r="1378" spans="1:4" x14ac:dyDescent="0.3">
      <c r="A1378" s="11" t="s">
        <v>8219</v>
      </c>
      <c r="B1378" s="11">
        <v>3700</v>
      </c>
      <c r="C1378" s="11" t="s">
        <v>8247</v>
      </c>
      <c r="D1378" s="19">
        <f>B1378*1.37298792</f>
        <v>5080.0553039999995</v>
      </c>
    </row>
    <row r="1379" spans="1:4" x14ac:dyDescent="0.3">
      <c r="A1379" s="11" t="s">
        <v>8219</v>
      </c>
      <c r="B1379" s="11">
        <v>1300</v>
      </c>
      <c r="C1379" s="11" t="s">
        <v>8246</v>
      </c>
      <c r="D1379" s="19">
        <f>B1379</f>
        <v>1300</v>
      </c>
    </row>
    <row r="1380" spans="1:4" x14ac:dyDescent="0.3">
      <c r="A1380" s="11" t="s">
        <v>8219</v>
      </c>
      <c r="B1380" s="11">
        <v>2000</v>
      </c>
      <c r="C1380" s="11" t="s">
        <v>8247</v>
      </c>
      <c r="D1380" s="19">
        <f>B1380*1.37298792</f>
        <v>2745.9758400000001</v>
      </c>
    </row>
    <row r="1381" spans="1:4" x14ac:dyDescent="0.3">
      <c r="A1381" s="11" t="s">
        <v>8219</v>
      </c>
      <c r="B1381" s="11">
        <v>10000</v>
      </c>
      <c r="C1381" s="11" t="s">
        <v>8246</v>
      </c>
      <c r="D1381" s="19">
        <f>B1381</f>
        <v>10000</v>
      </c>
    </row>
    <row r="1382" spans="1:4" x14ac:dyDescent="0.3">
      <c r="A1382" s="11" t="s">
        <v>8219</v>
      </c>
      <c r="B1382" s="11">
        <v>25</v>
      </c>
      <c r="C1382" s="11" t="s">
        <v>8246</v>
      </c>
      <c r="D1382" s="19">
        <f>B1382</f>
        <v>25</v>
      </c>
    </row>
    <row r="1383" spans="1:4" x14ac:dyDescent="0.3">
      <c r="A1383" s="11" t="s">
        <v>8219</v>
      </c>
      <c r="B1383" s="11">
        <v>5000</v>
      </c>
      <c r="C1383" s="11" t="s">
        <v>8246</v>
      </c>
      <c r="D1383" s="19">
        <f>B1383</f>
        <v>5000</v>
      </c>
    </row>
    <row r="1384" spans="1:4" x14ac:dyDescent="0.3">
      <c r="A1384" s="11" t="s">
        <v>8219</v>
      </c>
      <c r="B1384" s="11">
        <v>8000</v>
      </c>
      <c r="C1384" s="11" t="s">
        <v>8246</v>
      </c>
      <c r="D1384" s="19">
        <f>B1384</f>
        <v>8000</v>
      </c>
    </row>
    <row r="1385" spans="1:4" x14ac:dyDescent="0.3">
      <c r="A1385" s="11" t="s">
        <v>8219</v>
      </c>
      <c r="B1385" s="11">
        <v>2200</v>
      </c>
      <c r="C1385" s="11" t="s">
        <v>8251</v>
      </c>
      <c r="D1385" s="19">
        <f>B1385*0.79435529</f>
        <v>1747.5816380000001</v>
      </c>
    </row>
    <row r="1386" spans="1:4" x14ac:dyDescent="0.3">
      <c r="A1386" s="11" t="s">
        <v>8219</v>
      </c>
      <c r="B1386" s="11">
        <v>3500</v>
      </c>
      <c r="C1386" s="11" t="s">
        <v>8246</v>
      </c>
      <c r="D1386" s="19">
        <f>B1386</f>
        <v>3500</v>
      </c>
    </row>
    <row r="1387" spans="1:4" x14ac:dyDescent="0.3">
      <c r="A1387" s="11" t="s">
        <v>8219</v>
      </c>
      <c r="B1387" s="11">
        <v>8000</v>
      </c>
      <c r="C1387" s="11" t="s">
        <v>8249</v>
      </c>
      <c r="D1387" s="19">
        <f>B1387*1.18870458</f>
        <v>9509.6366400000006</v>
      </c>
    </row>
    <row r="1388" spans="1:4" x14ac:dyDescent="0.3">
      <c r="A1388" s="11" t="s">
        <v>8219</v>
      </c>
      <c r="B1388" s="11">
        <v>400</v>
      </c>
      <c r="C1388" s="11" t="s">
        <v>8246</v>
      </c>
      <c r="D1388" s="19">
        <f>B1388</f>
        <v>400</v>
      </c>
    </row>
    <row r="1389" spans="1:4" x14ac:dyDescent="0.3">
      <c r="A1389" s="11" t="s">
        <v>8219</v>
      </c>
      <c r="B1389" s="11">
        <v>4000</v>
      </c>
      <c r="C1389" s="11" t="s">
        <v>8246</v>
      </c>
      <c r="D1389" s="19">
        <f>B1389</f>
        <v>4000</v>
      </c>
    </row>
    <row r="1390" spans="1:4" x14ac:dyDescent="0.3">
      <c r="A1390" s="11" t="s">
        <v>8219</v>
      </c>
      <c r="B1390" s="11">
        <v>5000</v>
      </c>
      <c r="C1390" s="11" t="s">
        <v>8246</v>
      </c>
      <c r="D1390" s="19">
        <f>B1390</f>
        <v>5000</v>
      </c>
    </row>
    <row r="1391" spans="1:4" x14ac:dyDescent="0.3">
      <c r="A1391" s="11" t="s">
        <v>8219</v>
      </c>
      <c r="B1391" s="11">
        <v>500</v>
      </c>
      <c r="C1391" s="11" t="s">
        <v>8247</v>
      </c>
      <c r="D1391" s="19">
        <f>B1391*1.37298792</f>
        <v>686.49396000000002</v>
      </c>
    </row>
    <row r="1392" spans="1:4" x14ac:dyDescent="0.3">
      <c r="A1392" s="11" t="s">
        <v>8219</v>
      </c>
      <c r="B1392" s="11">
        <v>2800</v>
      </c>
      <c r="C1392" s="11" t="s">
        <v>8246</v>
      </c>
      <c r="D1392" s="19">
        <f t="shared" ref="D1392:D1401" si="58">B1392</f>
        <v>2800</v>
      </c>
    </row>
    <row r="1393" spans="1:4" x14ac:dyDescent="0.3">
      <c r="A1393" s="11" t="s">
        <v>8219</v>
      </c>
      <c r="B1393" s="11">
        <v>500</v>
      </c>
      <c r="C1393" s="11" t="s">
        <v>8246</v>
      </c>
      <c r="D1393" s="19">
        <f t="shared" si="58"/>
        <v>500</v>
      </c>
    </row>
    <row r="1394" spans="1:4" x14ac:dyDescent="0.3">
      <c r="A1394" s="11" t="s">
        <v>8219</v>
      </c>
      <c r="B1394" s="11">
        <v>2500</v>
      </c>
      <c r="C1394" s="11" t="s">
        <v>8246</v>
      </c>
      <c r="D1394" s="19">
        <f t="shared" si="58"/>
        <v>2500</v>
      </c>
    </row>
    <row r="1395" spans="1:4" x14ac:dyDescent="0.3">
      <c r="A1395" s="11" t="s">
        <v>8219</v>
      </c>
      <c r="B1395" s="11">
        <v>10000</v>
      </c>
      <c r="C1395" s="11" t="s">
        <v>8246</v>
      </c>
      <c r="D1395" s="19">
        <f t="shared" si="58"/>
        <v>10000</v>
      </c>
    </row>
    <row r="1396" spans="1:4" x14ac:dyDescent="0.3">
      <c r="A1396" s="11" t="s">
        <v>8219</v>
      </c>
      <c r="B1396" s="11">
        <v>750</v>
      </c>
      <c r="C1396" s="11" t="s">
        <v>8246</v>
      </c>
      <c r="D1396" s="19">
        <f t="shared" si="58"/>
        <v>750</v>
      </c>
    </row>
    <row r="1397" spans="1:4" x14ac:dyDescent="0.3">
      <c r="A1397" s="11" t="s">
        <v>8219</v>
      </c>
      <c r="B1397" s="11">
        <v>3500</v>
      </c>
      <c r="C1397" s="11" t="s">
        <v>8246</v>
      </c>
      <c r="D1397" s="19">
        <f t="shared" si="58"/>
        <v>3500</v>
      </c>
    </row>
    <row r="1398" spans="1:4" x14ac:dyDescent="0.3">
      <c r="A1398" s="11" t="s">
        <v>8219</v>
      </c>
      <c r="B1398" s="11">
        <v>6000</v>
      </c>
      <c r="C1398" s="11" t="s">
        <v>8246</v>
      </c>
      <c r="D1398" s="19">
        <f t="shared" si="58"/>
        <v>6000</v>
      </c>
    </row>
    <row r="1399" spans="1:4" x14ac:dyDescent="0.3">
      <c r="A1399" s="11" t="s">
        <v>8219</v>
      </c>
      <c r="B1399" s="11">
        <v>10000</v>
      </c>
      <c r="C1399" s="11" t="s">
        <v>8246</v>
      </c>
      <c r="D1399" s="19">
        <f t="shared" si="58"/>
        <v>10000</v>
      </c>
    </row>
    <row r="1400" spans="1:4" x14ac:dyDescent="0.3">
      <c r="A1400" s="11" t="s">
        <v>8219</v>
      </c>
      <c r="B1400" s="11">
        <v>4400</v>
      </c>
      <c r="C1400" s="11" t="s">
        <v>8246</v>
      </c>
      <c r="D1400" s="19">
        <f t="shared" si="58"/>
        <v>4400</v>
      </c>
    </row>
    <row r="1401" spans="1:4" x14ac:dyDescent="0.3">
      <c r="A1401" s="11" t="s">
        <v>8219</v>
      </c>
      <c r="B1401" s="11">
        <v>9000</v>
      </c>
      <c r="C1401" s="11" t="s">
        <v>8246</v>
      </c>
      <c r="D1401" s="19">
        <f t="shared" si="58"/>
        <v>9000</v>
      </c>
    </row>
    <row r="1402" spans="1:4" x14ac:dyDescent="0.3">
      <c r="A1402" s="11" t="s">
        <v>8219</v>
      </c>
      <c r="B1402" s="11">
        <v>350</v>
      </c>
      <c r="C1402" s="11" t="s">
        <v>8247</v>
      </c>
      <c r="D1402" s="19">
        <f>B1402*1.37298792</f>
        <v>480.54577199999994</v>
      </c>
    </row>
    <row r="1403" spans="1:4" x14ac:dyDescent="0.3">
      <c r="A1403" s="11" t="s">
        <v>8219</v>
      </c>
      <c r="B1403" s="11">
        <v>2500</v>
      </c>
      <c r="C1403" s="11" t="s">
        <v>8246</v>
      </c>
      <c r="D1403" s="19">
        <f>B1403</f>
        <v>2500</v>
      </c>
    </row>
    <row r="1404" spans="1:4" x14ac:dyDescent="0.3">
      <c r="A1404" s="11" t="s">
        <v>8219</v>
      </c>
      <c r="B1404" s="11">
        <v>2500</v>
      </c>
      <c r="C1404" s="11" t="s">
        <v>8247</v>
      </c>
      <c r="D1404" s="19">
        <f>B1404*1.37298792</f>
        <v>3432.4697999999999</v>
      </c>
    </row>
    <row r="1405" spans="1:4" x14ac:dyDescent="0.3">
      <c r="A1405" s="11" t="s">
        <v>8219</v>
      </c>
      <c r="B1405" s="11">
        <v>4000</v>
      </c>
      <c r="C1405" s="11" t="s">
        <v>8246</v>
      </c>
      <c r="D1405" s="19">
        <f>B1405</f>
        <v>4000</v>
      </c>
    </row>
    <row r="1406" spans="1:4" x14ac:dyDescent="0.3">
      <c r="A1406" s="11" t="s">
        <v>8221</v>
      </c>
      <c r="B1406" s="11">
        <v>14500</v>
      </c>
      <c r="C1406" s="11" t="s">
        <v>8247</v>
      </c>
      <c r="D1406" s="19">
        <f>B1406*1.37298792</f>
        <v>19908.324839999997</v>
      </c>
    </row>
    <row r="1407" spans="1:4" x14ac:dyDescent="0.3">
      <c r="A1407" s="11" t="s">
        <v>8221</v>
      </c>
      <c r="B1407" s="11">
        <v>25000</v>
      </c>
      <c r="C1407" s="11" t="s">
        <v>8246</v>
      </c>
      <c r="D1407" s="19">
        <f>B1407</f>
        <v>25000</v>
      </c>
    </row>
    <row r="1408" spans="1:4" x14ac:dyDescent="0.3">
      <c r="A1408" s="11" t="s">
        <v>8221</v>
      </c>
      <c r="B1408" s="11">
        <v>12000</v>
      </c>
      <c r="C1408" s="11" t="s">
        <v>8249</v>
      </c>
      <c r="D1408" s="19">
        <f>B1408*1.18870458</f>
        <v>14264.454960000001</v>
      </c>
    </row>
    <row r="1409" spans="1:4" x14ac:dyDescent="0.3">
      <c r="A1409" s="11" t="s">
        <v>8221</v>
      </c>
      <c r="B1409" s="11">
        <v>3000</v>
      </c>
      <c r="C1409" s="11" t="s">
        <v>8246</v>
      </c>
      <c r="D1409" s="19">
        <f>B1409</f>
        <v>3000</v>
      </c>
    </row>
    <row r="1410" spans="1:4" x14ac:dyDescent="0.3">
      <c r="A1410" s="11" t="s">
        <v>8221</v>
      </c>
      <c r="B1410" s="11">
        <v>1000</v>
      </c>
      <c r="C1410" s="11" t="s">
        <v>8247</v>
      </c>
      <c r="D1410" s="19">
        <f>B1410*1.37298792</f>
        <v>1372.98792</v>
      </c>
    </row>
    <row r="1411" spans="1:4" x14ac:dyDescent="0.3">
      <c r="A1411" s="11" t="s">
        <v>8221</v>
      </c>
      <c r="B1411" s="11">
        <v>4000</v>
      </c>
      <c r="C1411" s="11" t="s">
        <v>8246</v>
      </c>
      <c r="D1411" s="19">
        <f>B1411</f>
        <v>4000</v>
      </c>
    </row>
    <row r="1412" spans="1:4" x14ac:dyDescent="0.3">
      <c r="A1412" s="11" t="s">
        <v>8221</v>
      </c>
      <c r="B1412" s="11">
        <v>6000</v>
      </c>
      <c r="C1412" s="11" t="s">
        <v>8249</v>
      </c>
      <c r="D1412" s="19">
        <f>B1412*1.18870458</f>
        <v>7132.2274800000005</v>
      </c>
    </row>
    <row r="1413" spans="1:4" x14ac:dyDescent="0.3">
      <c r="A1413" s="11" t="s">
        <v>8221</v>
      </c>
      <c r="B1413" s="11">
        <v>3000</v>
      </c>
      <c r="C1413" s="11" t="s">
        <v>8247</v>
      </c>
      <c r="D1413" s="19">
        <f>B1413*1.37298792</f>
        <v>4118.9637599999996</v>
      </c>
    </row>
    <row r="1414" spans="1:4" x14ac:dyDescent="0.3">
      <c r="A1414" s="11" t="s">
        <v>8221</v>
      </c>
      <c r="B1414" s="11">
        <v>7000</v>
      </c>
      <c r="C1414" s="11" t="s">
        <v>8246</v>
      </c>
      <c r="D1414" s="19">
        <f>B1414</f>
        <v>7000</v>
      </c>
    </row>
    <row r="1415" spans="1:4" x14ac:dyDescent="0.3">
      <c r="A1415" s="11" t="s">
        <v>8221</v>
      </c>
      <c r="B1415" s="11">
        <v>2000</v>
      </c>
      <c r="C1415" s="11" t="s">
        <v>8249</v>
      </c>
      <c r="D1415" s="19">
        <f>B1415*1.18870458</f>
        <v>2377.4091600000002</v>
      </c>
    </row>
    <row r="1416" spans="1:4" x14ac:dyDescent="0.3">
      <c r="A1416" s="11" t="s">
        <v>8221</v>
      </c>
      <c r="B1416" s="11">
        <v>500</v>
      </c>
      <c r="C1416" s="11" t="s">
        <v>8246</v>
      </c>
      <c r="D1416" s="19">
        <f>B1416</f>
        <v>500</v>
      </c>
    </row>
    <row r="1417" spans="1:4" x14ac:dyDescent="0.3">
      <c r="A1417" s="11" t="s">
        <v>8221</v>
      </c>
      <c r="B1417" s="11">
        <v>4400</v>
      </c>
      <c r="C1417" s="11" t="s">
        <v>8246</v>
      </c>
      <c r="D1417" s="19">
        <f>B1417</f>
        <v>4400</v>
      </c>
    </row>
    <row r="1418" spans="1:4" x14ac:dyDescent="0.3">
      <c r="A1418" s="11" t="s">
        <v>8221</v>
      </c>
      <c r="B1418" s="11">
        <v>50000</v>
      </c>
      <c r="C1418" s="11" t="s">
        <v>8246</v>
      </c>
      <c r="D1418" s="19">
        <f>B1418</f>
        <v>50000</v>
      </c>
    </row>
    <row r="1419" spans="1:4" x14ac:dyDescent="0.3">
      <c r="A1419" s="11" t="s">
        <v>8221</v>
      </c>
      <c r="B1419" s="11">
        <v>4500</v>
      </c>
      <c r="C1419" s="11" t="s">
        <v>8246</v>
      </c>
      <c r="D1419" s="19">
        <f>B1419</f>
        <v>4500</v>
      </c>
    </row>
    <row r="1420" spans="1:4" x14ac:dyDescent="0.3">
      <c r="A1420" s="11" t="s">
        <v>8221</v>
      </c>
      <c r="B1420" s="11">
        <v>3000</v>
      </c>
      <c r="C1420" s="11" t="s">
        <v>8249</v>
      </c>
      <c r="D1420" s="19">
        <f>B1420*1.18870458</f>
        <v>3566.1137400000002</v>
      </c>
    </row>
    <row r="1421" spans="1:4" x14ac:dyDescent="0.3">
      <c r="A1421" s="11" t="s">
        <v>8221</v>
      </c>
      <c r="B1421" s="11">
        <v>6300</v>
      </c>
      <c r="C1421" s="11" t="s">
        <v>8246</v>
      </c>
      <c r="D1421" s="19">
        <f>B1421</f>
        <v>6300</v>
      </c>
    </row>
    <row r="1422" spans="1:4" x14ac:dyDescent="0.3">
      <c r="A1422" s="11" t="s">
        <v>8221</v>
      </c>
      <c r="B1422" s="11">
        <v>110</v>
      </c>
      <c r="C1422" s="11" t="s">
        <v>8246</v>
      </c>
      <c r="D1422" s="19">
        <f>B1422</f>
        <v>110</v>
      </c>
    </row>
    <row r="1423" spans="1:4" x14ac:dyDescent="0.3">
      <c r="A1423" s="11" t="s">
        <v>8221</v>
      </c>
      <c r="B1423" s="11">
        <v>200000</v>
      </c>
      <c r="C1423" s="11" t="s">
        <v>8255</v>
      </c>
      <c r="D1423" s="19">
        <f>B1423*0.11661117</f>
        <v>23322.234</v>
      </c>
    </row>
    <row r="1424" spans="1:4" x14ac:dyDescent="0.3">
      <c r="A1424" s="11" t="s">
        <v>8221</v>
      </c>
      <c r="B1424" s="11">
        <v>25000</v>
      </c>
      <c r="C1424" s="11" t="s">
        <v>8250</v>
      </c>
      <c r="D1424" s="19">
        <f>B1424*0.70341869</f>
        <v>17585.467250000002</v>
      </c>
    </row>
    <row r="1425" spans="1:4" x14ac:dyDescent="0.3">
      <c r="A1425" s="11" t="s">
        <v>8221</v>
      </c>
      <c r="B1425" s="11">
        <v>30000</v>
      </c>
      <c r="C1425" s="11" t="s">
        <v>8248</v>
      </c>
      <c r="D1425" s="19">
        <f>B1425*0.76304884</f>
        <v>22891.465199999999</v>
      </c>
    </row>
    <row r="1426" spans="1:4" x14ac:dyDescent="0.3">
      <c r="A1426" s="11" t="s">
        <v>8221</v>
      </c>
      <c r="B1426" s="11">
        <v>7500</v>
      </c>
      <c r="C1426" s="11" t="s">
        <v>8246</v>
      </c>
      <c r="D1426" s="19">
        <f>B1426</f>
        <v>7500</v>
      </c>
    </row>
    <row r="1427" spans="1:4" x14ac:dyDescent="0.3">
      <c r="A1427" s="11" t="s">
        <v>8221</v>
      </c>
      <c r="B1427" s="11">
        <v>13000</v>
      </c>
      <c r="C1427" s="11" t="s">
        <v>8246</v>
      </c>
      <c r="D1427" s="19">
        <f>B1427</f>
        <v>13000</v>
      </c>
    </row>
    <row r="1428" spans="1:4" x14ac:dyDescent="0.3">
      <c r="A1428" s="11" t="s">
        <v>8221</v>
      </c>
      <c r="B1428" s="11">
        <v>1000</v>
      </c>
      <c r="C1428" s="11" t="s">
        <v>8249</v>
      </c>
      <c r="D1428" s="19">
        <f>B1428*1.18870458</f>
        <v>1188.7045800000001</v>
      </c>
    </row>
    <row r="1429" spans="1:4" x14ac:dyDescent="0.3">
      <c r="A1429" s="11" t="s">
        <v>8221</v>
      </c>
      <c r="B1429" s="11">
        <v>5000</v>
      </c>
      <c r="C1429" s="11" t="s">
        <v>8249</v>
      </c>
      <c r="D1429" s="19">
        <f>B1429*1.18870458</f>
        <v>5943.5228999999999</v>
      </c>
    </row>
    <row r="1430" spans="1:4" x14ac:dyDescent="0.3">
      <c r="A1430" s="11" t="s">
        <v>8221</v>
      </c>
      <c r="B1430" s="11">
        <v>1000</v>
      </c>
      <c r="C1430" s="11" t="s">
        <v>8249</v>
      </c>
      <c r="D1430" s="19">
        <f>B1430*1.18870458</f>
        <v>1188.7045800000001</v>
      </c>
    </row>
    <row r="1431" spans="1:4" x14ac:dyDescent="0.3">
      <c r="A1431" s="11" t="s">
        <v>8221</v>
      </c>
      <c r="B1431" s="11">
        <v>10000</v>
      </c>
      <c r="C1431" s="11" t="s">
        <v>8246</v>
      </c>
      <c r="D1431" s="19">
        <f>B1431</f>
        <v>10000</v>
      </c>
    </row>
    <row r="1432" spans="1:4" x14ac:dyDescent="0.3">
      <c r="A1432" s="11" t="s">
        <v>8221</v>
      </c>
      <c r="B1432" s="11">
        <v>5000</v>
      </c>
      <c r="C1432" s="11" t="s">
        <v>8246</v>
      </c>
      <c r="D1432" s="19">
        <f>B1432</f>
        <v>5000</v>
      </c>
    </row>
    <row r="1433" spans="1:4" x14ac:dyDescent="0.3">
      <c r="A1433" s="11" t="s">
        <v>8221</v>
      </c>
      <c r="B1433" s="11">
        <v>17000</v>
      </c>
      <c r="C1433" s="11" t="s">
        <v>8246</v>
      </c>
      <c r="D1433" s="19">
        <f>B1433</f>
        <v>17000</v>
      </c>
    </row>
    <row r="1434" spans="1:4" x14ac:dyDescent="0.3">
      <c r="A1434" s="11" t="s">
        <v>8221</v>
      </c>
      <c r="B1434" s="11">
        <v>40000</v>
      </c>
      <c r="C1434" s="11" t="s">
        <v>8246</v>
      </c>
      <c r="D1434" s="19">
        <f>B1434</f>
        <v>40000</v>
      </c>
    </row>
    <row r="1435" spans="1:4" x14ac:dyDescent="0.3">
      <c r="A1435" s="11" t="s">
        <v>8221</v>
      </c>
      <c r="B1435" s="11">
        <v>12000</v>
      </c>
      <c r="C1435" s="11" t="s">
        <v>8249</v>
      </c>
      <c r="D1435" s="19">
        <f>B1435*1.18870458</f>
        <v>14264.454960000001</v>
      </c>
    </row>
    <row r="1436" spans="1:4" x14ac:dyDescent="0.3">
      <c r="A1436" s="11" t="s">
        <v>8221</v>
      </c>
      <c r="B1436" s="11">
        <v>82000</v>
      </c>
      <c r="C1436" s="11" t="s">
        <v>8253</v>
      </c>
      <c r="D1436" s="19">
        <f>B1436*0.159721</f>
        <v>13097.121999999999</v>
      </c>
    </row>
    <row r="1437" spans="1:4" x14ac:dyDescent="0.3">
      <c r="A1437" s="11" t="s">
        <v>8221</v>
      </c>
      <c r="B1437" s="11">
        <v>15000</v>
      </c>
      <c r="C1437" s="11" t="s">
        <v>8249</v>
      </c>
      <c r="D1437" s="19">
        <f>B1437*1.18870458</f>
        <v>17830.5687</v>
      </c>
    </row>
    <row r="1438" spans="1:4" x14ac:dyDescent="0.3">
      <c r="A1438" s="11" t="s">
        <v>8221</v>
      </c>
      <c r="B1438" s="11">
        <v>10000</v>
      </c>
      <c r="C1438" s="11" t="s">
        <v>8249</v>
      </c>
      <c r="D1438" s="19">
        <f>B1438*1.18870458</f>
        <v>11887.0458</v>
      </c>
    </row>
    <row r="1439" spans="1:4" x14ac:dyDescent="0.3">
      <c r="A1439" s="11" t="s">
        <v>8221</v>
      </c>
      <c r="B1439" s="11">
        <v>3000</v>
      </c>
      <c r="C1439" s="11" t="s">
        <v>8246</v>
      </c>
      <c r="D1439" s="19">
        <f>B1439</f>
        <v>3000</v>
      </c>
    </row>
    <row r="1440" spans="1:4" x14ac:dyDescent="0.3">
      <c r="A1440" s="11" t="s">
        <v>8221</v>
      </c>
      <c r="B1440" s="11">
        <v>20000</v>
      </c>
      <c r="C1440" s="11" t="s">
        <v>8253</v>
      </c>
      <c r="D1440" s="19">
        <f>B1440*0.159721</f>
        <v>3194.42</v>
      </c>
    </row>
    <row r="1441" spans="1:4" x14ac:dyDescent="0.3">
      <c r="A1441" s="11" t="s">
        <v>8221</v>
      </c>
      <c r="B1441" s="11">
        <v>2725</v>
      </c>
      <c r="C1441" s="11" t="s">
        <v>8251</v>
      </c>
      <c r="D1441" s="19">
        <f>B1441*0.79435529</f>
        <v>2164.6181652499999</v>
      </c>
    </row>
    <row r="1442" spans="1:4" x14ac:dyDescent="0.3">
      <c r="A1442" s="11" t="s">
        <v>8221</v>
      </c>
      <c r="B1442" s="11">
        <v>13000</v>
      </c>
      <c r="C1442" s="11" t="s">
        <v>8249</v>
      </c>
      <c r="D1442" s="19">
        <f>B1442*1.18870458</f>
        <v>15453.159540000001</v>
      </c>
    </row>
    <row r="1443" spans="1:4" x14ac:dyDescent="0.3">
      <c r="A1443" s="11" t="s">
        <v>8221</v>
      </c>
      <c r="B1443" s="11">
        <v>180000</v>
      </c>
      <c r="C1443" s="11" t="s">
        <v>8247</v>
      </c>
      <c r="D1443" s="19">
        <f>B1443*1.37298792</f>
        <v>247137.82559999998</v>
      </c>
    </row>
    <row r="1444" spans="1:4" x14ac:dyDescent="0.3">
      <c r="A1444" s="11" t="s">
        <v>8221</v>
      </c>
      <c r="B1444" s="11">
        <v>1500</v>
      </c>
      <c r="C1444" s="11" t="s">
        <v>8246</v>
      </c>
      <c r="D1444" s="19">
        <f>B1444</f>
        <v>1500</v>
      </c>
    </row>
    <row r="1445" spans="1:4" x14ac:dyDescent="0.3">
      <c r="A1445" s="11" t="s">
        <v>8221</v>
      </c>
      <c r="B1445" s="11">
        <v>13000</v>
      </c>
      <c r="C1445" s="11" t="s">
        <v>8249</v>
      </c>
      <c r="D1445" s="19">
        <f>B1445*1.18870458</f>
        <v>15453.159540000001</v>
      </c>
    </row>
    <row r="1446" spans="1:4" x14ac:dyDescent="0.3">
      <c r="A1446" s="11" t="s">
        <v>8221</v>
      </c>
      <c r="B1446" s="11">
        <v>4950</v>
      </c>
      <c r="C1446" s="11" t="s">
        <v>8249</v>
      </c>
      <c r="D1446" s="19">
        <f>B1446*1.18870458</f>
        <v>5884.0876710000002</v>
      </c>
    </row>
    <row r="1447" spans="1:4" x14ac:dyDescent="0.3">
      <c r="A1447" s="11" t="s">
        <v>8221</v>
      </c>
      <c r="B1447" s="11">
        <v>130000</v>
      </c>
      <c r="C1447" s="11" t="s">
        <v>8249</v>
      </c>
      <c r="D1447" s="19">
        <f>B1447*1.18870458</f>
        <v>154531.59539999999</v>
      </c>
    </row>
    <row r="1448" spans="1:4" x14ac:dyDescent="0.3">
      <c r="A1448" s="11" t="s">
        <v>8221</v>
      </c>
      <c r="B1448" s="11">
        <v>900</v>
      </c>
      <c r="C1448" s="11" t="s">
        <v>8249</v>
      </c>
      <c r="D1448" s="19">
        <f>B1448*1.18870458</f>
        <v>1069.834122</v>
      </c>
    </row>
    <row r="1449" spans="1:4" x14ac:dyDescent="0.3">
      <c r="A1449" s="11" t="s">
        <v>8221</v>
      </c>
      <c r="B1449" s="11">
        <v>500000</v>
      </c>
      <c r="C1449" s="11" t="s">
        <v>8246</v>
      </c>
      <c r="D1449" s="19">
        <f>B1449</f>
        <v>500000</v>
      </c>
    </row>
    <row r="1450" spans="1:4" x14ac:dyDescent="0.3">
      <c r="A1450" s="11" t="s">
        <v>8221</v>
      </c>
      <c r="B1450" s="11">
        <v>200000</v>
      </c>
      <c r="C1450" s="11" t="s">
        <v>8248</v>
      </c>
      <c r="D1450" s="19">
        <f>B1450*0.76304884</f>
        <v>152609.76799999998</v>
      </c>
    </row>
    <row r="1451" spans="1:4" x14ac:dyDescent="0.3">
      <c r="A1451" s="11" t="s">
        <v>8221</v>
      </c>
      <c r="B1451" s="11">
        <v>8888</v>
      </c>
      <c r="C1451" s="11" t="s">
        <v>8246</v>
      </c>
      <c r="D1451" s="19">
        <f>B1451</f>
        <v>8888</v>
      </c>
    </row>
    <row r="1452" spans="1:4" x14ac:dyDescent="0.3">
      <c r="A1452" s="11" t="s">
        <v>8221</v>
      </c>
      <c r="B1452" s="11">
        <v>100000</v>
      </c>
      <c r="C1452" s="11" t="s">
        <v>8246</v>
      </c>
      <c r="D1452" s="19">
        <f>B1452</f>
        <v>100000</v>
      </c>
    </row>
    <row r="1453" spans="1:4" x14ac:dyDescent="0.3">
      <c r="A1453" s="11" t="s">
        <v>8220</v>
      </c>
      <c r="B1453" s="11">
        <v>18950</v>
      </c>
      <c r="C1453" s="11" t="s">
        <v>8246</v>
      </c>
      <c r="D1453" s="19">
        <f>B1453</f>
        <v>18950</v>
      </c>
    </row>
    <row r="1454" spans="1:4" x14ac:dyDescent="0.3">
      <c r="A1454" s="11" t="s">
        <v>8220</v>
      </c>
      <c r="B1454" s="11">
        <v>14000</v>
      </c>
      <c r="C1454" s="11" t="s">
        <v>8246</v>
      </c>
      <c r="D1454" s="19">
        <f>B1454</f>
        <v>14000</v>
      </c>
    </row>
    <row r="1455" spans="1:4" x14ac:dyDescent="0.3">
      <c r="A1455" s="11" t="s">
        <v>8220</v>
      </c>
      <c r="B1455" s="11">
        <v>25000</v>
      </c>
      <c r="C1455" s="11" t="s">
        <v>8249</v>
      </c>
      <c r="D1455" s="19">
        <f>B1455*1.18870458</f>
        <v>29717.6145</v>
      </c>
    </row>
    <row r="1456" spans="1:4" x14ac:dyDescent="0.3">
      <c r="A1456" s="11" t="s">
        <v>8220</v>
      </c>
      <c r="B1456" s="11">
        <v>1750</v>
      </c>
      <c r="C1456" s="11" t="s">
        <v>8249</v>
      </c>
      <c r="D1456" s="19">
        <f>B1456*1.18870458</f>
        <v>2080.2330149999998</v>
      </c>
    </row>
    <row r="1457" spans="1:4" x14ac:dyDescent="0.3">
      <c r="A1457" s="11" t="s">
        <v>8220</v>
      </c>
      <c r="B1457" s="11">
        <v>15000</v>
      </c>
      <c r="C1457" s="11" t="s">
        <v>8246</v>
      </c>
      <c r="D1457" s="19">
        <f>B1457</f>
        <v>15000</v>
      </c>
    </row>
    <row r="1458" spans="1:4" x14ac:dyDescent="0.3">
      <c r="A1458" s="11" t="s">
        <v>8220</v>
      </c>
      <c r="B1458" s="11">
        <v>5000</v>
      </c>
      <c r="C1458" s="11" t="s">
        <v>8249</v>
      </c>
      <c r="D1458" s="19">
        <f>B1458*1.18870458</f>
        <v>5943.5228999999999</v>
      </c>
    </row>
    <row r="1459" spans="1:4" x14ac:dyDescent="0.3">
      <c r="A1459" s="11" t="s">
        <v>8220</v>
      </c>
      <c r="B1459" s="11">
        <v>6000</v>
      </c>
      <c r="C1459" s="11" t="s">
        <v>8246</v>
      </c>
      <c r="D1459" s="19">
        <f>B1459</f>
        <v>6000</v>
      </c>
    </row>
    <row r="1460" spans="1:4" x14ac:dyDescent="0.3">
      <c r="A1460" s="11" t="s">
        <v>8220</v>
      </c>
      <c r="B1460" s="11">
        <v>5000</v>
      </c>
      <c r="C1460" s="11" t="s">
        <v>8246</v>
      </c>
      <c r="D1460" s="19">
        <f>B1460</f>
        <v>5000</v>
      </c>
    </row>
    <row r="1461" spans="1:4" x14ac:dyDescent="0.3">
      <c r="A1461" s="11" t="s">
        <v>8220</v>
      </c>
      <c r="B1461" s="11">
        <v>37000</v>
      </c>
      <c r="C1461" s="11" t="s">
        <v>8253</v>
      </c>
      <c r="D1461" s="19">
        <f>B1461*0.159721</f>
        <v>5909.6769999999997</v>
      </c>
    </row>
    <row r="1462" spans="1:4" x14ac:dyDescent="0.3">
      <c r="A1462" s="11" t="s">
        <v>8220</v>
      </c>
      <c r="B1462" s="11">
        <v>25000000</v>
      </c>
      <c r="C1462" s="11" t="s">
        <v>8246</v>
      </c>
      <c r="D1462" s="19">
        <f t="shared" ref="D1462:D1482" si="59">B1462</f>
        <v>25000000</v>
      </c>
    </row>
    <row r="1463" spans="1:4" x14ac:dyDescent="0.3">
      <c r="A1463" s="11" t="s">
        <v>8219</v>
      </c>
      <c r="B1463" s="11">
        <v>15000</v>
      </c>
      <c r="C1463" s="11" t="s">
        <v>8246</v>
      </c>
      <c r="D1463" s="19">
        <f t="shared" si="59"/>
        <v>15000</v>
      </c>
    </row>
    <row r="1464" spans="1:4" x14ac:dyDescent="0.3">
      <c r="A1464" s="11" t="s">
        <v>8219</v>
      </c>
      <c r="B1464" s="11">
        <v>4000</v>
      </c>
      <c r="C1464" s="11" t="s">
        <v>8246</v>
      </c>
      <c r="D1464" s="19">
        <f t="shared" si="59"/>
        <v>4000</v>
      </c>
    </row>
    <row r="1465" spans="1:4" x14ac:dyDescent="0.3">
      <c r="A1465" s="11" t="s">
        <v>8219</v>
      </c>
      <c r="B1465" s="11">
        <v>600</v>
      </c>
      <c r="C1465" s="11" t="s">
        <v>8246</v>
      </c>
      <c r="D1465" s="19">
        <f t="shared" si="59"/>
        <v>600</v>
      </c>
    </row>
    <row r="1466" spans="1:4" x14ac:dyDescent="0.3">
      <c r="A1466" s="11" t="s">
        <v>8219</v>
      </c>
      <c r="B1466" s="11">
        <v>5000</v>
      </c>
      <c r="C1466" s="11" t="s">
        <v>8246</v>
      </c>
      <c r="D1466" s="19">
        <f t="shared" si="59"/>
        <v>5000</v>
      </c>
    </row>
    <row r="1467" spans="1:4" x14ac:dyDescent="0.3">
      <c r="A1467" s="11" t="s">
        <v>8219</v>
      </c>
      <c r="B1467" s="11">
        <v>30000</v>
      </c>
      <c r="C1467" s="11" t="s">
        <v>8246</v>
      </c>
      <c r="D1467" s="19">
        <f t="shared" si="59"/>
        <v>30000</v>
      </c>
    </row>
    <row r="1468" spans="1:4" x14ac:dyDescent="0.3">
      <c r="A1468" s="11" t="s">
        <v>8219</v>
      </c>
      <c r="B1468" s="11">
        <v>16000</v>
      </c>
      <c r="C1468" s="11" t="s">
        <v>8246</v>
      </c>
      <c r="D1468" s="19">
        <f t="shared" si="59"/>
        <v>16000</v>
      </c>
    </row>
    <row r="1469" spans="1:4" x14ac:dyDescent="0.3">
      <c r="A1469" s="11" t="s">
        <v>8219</v>
      </c>
      <c r="B1469" s="11">
        <v>40000</v>
      </c>
      <c r="C1469" s="11" t="s">
        <v>8246</v>
      </c>
      <c r="D1469" s="19">
        <f t="shared" si="59"/>
        <v>40000</v>
      </c>
    </row>
    <row r="1470" spans="1:4" x14ac:dyDescent="0.3">
      <c r="A1470" s="11" t="s">
        <v>8219</v>
      </c>
      <c r="B1470" s="11">
        <v>9500</v>
      </c>
      <c r="C1470" s="11" t="s">
        <v>8246</v>
      </c>
      <c r="D1470" s="19">
        <f t="shared" si="59"/>
        <v>9500</v>
      </c>
    </row>
    <row r="1471" spans="1:4" x14ac:dyDescent="0.3">
      <c r="A1471" s="11" t="s">
        <v>8219</v>
      </c>
      <c r="B1471" s="11">
        <v>44250</v>
      </c>
      <c r="C1471" s="11" t="s">
        <v>8246</v>
      </c>
      <c r="D1471" s="19">
        <f t="shared" si="59"/>
        <v>44250</v>
      </c>
    </row>
    <row r="1472" spans="1:4" x14ac:dyDescent="0.3">
      <c r="A1472" s="11" t="s">
        <v>8219</v>
      </c>
      <c r="B1472" s="11">
        <v>1500</v>
      </c>
      <c r="C1472" s="11" t="s">
        <v>8246</v>
      </c>
      <c r="D1472" s="19">
        <f t="shared" si="59"/>
        <v>1500</v>
      </c>
    </row>
    <row r="1473" spans="1:4" x14ac:dyDescent="0.3">
      <c r="A1473" s="11" t="s">
        <v>8219</v>
      </c>
      <c r="B1473" s="11">
        <v>32000</v>
      </c>
      <c r="C1473" s="11" t="s">
        <v>8246</v>
      </c>
      <c r="D1473" s="19">
        <f t="shared" si="59"/>
        <v>32000</v>
      </c>
    </row>
    <row r="1474" spans="1:4" x14ac:dyDescent="0.3">
      <c r="A1474" s="11" t="s">
        <v>8219</v>
      </c>
      <c r="B1474" s="11">
        <v>25000</v>
      </c>
      <c r="C1474" s="11" t="s">
        <v>8246</v>
      </c>
      <c r="D1474" s="19">
        <f t="shared" si="59"/>
        <v>25000</v>
      </c>
    </row>
    <row r="1475" spans="1:4" x14ac:dyDescent="0.3">
      <c r="A1475" s="11" t="s">
        <v>8219</v>
      </c>
      <c r="B1475" s="11">
        <v>1500</v>
      </c>
      <c r="C1475" s="11" t="s">
        <v>8246</v>
      </c>
      <c r="D1475" s="19">
        <f t="shared" si="59"/>
        <v>1500</v>
      </c>
    </row>
    <row r="1476" spans="1:4" x14ac:dyDescent="0.3">
      <c r="A1476" s="11" t="s">
        <v>8219</v>
      </c>
      <c r="B1476" s="11">
        <v>3000</v>
      </c>
      <c r="C1476" s="11" t="s">
        <v>8246</v>
      </c>
      <c r="D1476" s="19">
        <f t="shared" si="59"/>
        <v>3000</v>
      </c>
    </row>
    <row r="1477" spans="1:4" x14ac:dyDescent="0.3">
      <c r="A1477" s="11" t="s">
        <v>8219</v>
      </c>
      <c r="B1477" s="11">
        <v>15000</v>
      </c>
      <c r="C1477" s="11" t="s">
        <v>8246</v>
      </c>
      <c r="D1477" s="19">
        <f t="shared" si="59"/>
        <v>15000</v>
      </c>
    </row>
    <row r="1478" spans="1:4" x14ac:dyDescent="0.3">
      <c r="A1478" s="11" t="s">
        <v>8219</v>
      </c>
      <c r="B1478" s="11">
        <v>6000</v>
      </c>
      <c r="C1478" s="11" t="s">
        <v>8246</v>
      </c>
      <c r="D1478" s="19">
        <f t="shared" si="59"/>
        <v>6000</v>
      </c>
    </row>
    <row r="1479" spans="1:4" x14ac:dyDescent="0.3">
      <c r="A1479" s="11" t="s">
        <v>8219</v>
      </c>
      <c r="B1479" s="11">
        <v>30000</v>
      </c>
      <c r="C1479" s="11" t="s">
        <v>8246</v>
      </c>
      <c r="D1479" s="19">
        <f t="shared" si="59"/>
        <v>30000</v>
      </c>
    </row>
    <row r="1480" spans="1:4" x14ac:dyDescent="0.3">
      <c r="A1480" s="11" t="s">
        <v>8219</v>
      </c>
      <c r="B1480" s="11">
        <v>50000</v>
      </c>
      <c r="C1480" s="11" t="s">
        <v>8246</v>
      </c>
      <c r="D1480" s="19">
        <f t="shared" si="59"/>
        <v>50000</v>
      </c>
    </row>
    <row r="1481" spans="1:4" x14ac:dyDescent="0.3">
      <c r="A1481" s="11" t="s">
        <v>8219</v>
      </c>
      <c r="B1481" s="11">
        <v>1600</v>
      </c>
      <c r="C1481" s="11" t="s">
        <v>8246</v>
      </c>
      <c r="D1481" s="19">
        <f t="shared" si="59"/>
        <v>1600</v>
      </c>
    </row>
    <row r="1482" spans="1:4" x14ac:dyDescent="0.3">
      <c r="A1482" s="11" t="s">
        <v>8219</v>
      </c>
      <c r="B1482" s="11">
        <v>50000</v>
      </c>
      <c r="C1482" s="11" t="s">
        <v>8246</v>
      </c>
      <c r="D1482" s="19">
        <f t="shared" si="59"/>
        <v>50000</v>
      </c>
    </row>
    <row r="1483" spans="1:4" x14ac:dyDescent="0.3">
      <c r="A1483" s="11" t="s">
        <v>8221</v>
      </c>
      <c r="B1483" s="11">
        <v>5000</v>
      </c>
      <c r="C1483" s="11" t="s">
        <v>8251</v>
      </c>
      <c r="D1483" s="19">
        <f>B1483*0.79435529</f>
        <v>3971.7764500000003</v>
      </c>
    </row>
    <row r="1484" spans="1:4" x14ac:dyDescent="0.3">
      <c r="A1484" s="11" t="s">
        <v>8221</v>
      </c>
      <c r="B1484" s="11">
        <v>5000</v>
      </c>
      <c r="C1484" s="11" t="s">
        <v>8246</v>
      </c>
      <c r="D1484" s="19">
        <f t="shared" ref="D1484:D1489" si="60">B1484</f>
        <v>5000</v>
      </c>
    </row>
    <row r="1485" spans="1:4" x14ac:dyDescent="0.3">
      <c r="A1485" s="11" t="s">
        <v>8221</v>
      </c>
      <c r="B1485" s="11">
        <v>7000</v>
      </c>
      <c r="C1485" s="11" t="s">
        <v>8246</v>
      </c>
      <c r="D1485" s="19">
        <f t="shared" si="60"/>
        <v>7000</v>
      </c>
    </row>
    <row r="1486" spans="1:4" x14ac:dyDescent="0.3">
      <c r="A1486" s="11" t="s">
        <v>8221</v>
      </c>
      <c r="B1486" s="11">
        <v>2000</v>
      </c>
      <c r="C1486" s="11" t="s">
        <v>8246</v>
      </c>
      <c r="D1486" s="19">
        <f t="shared" si="60"/>
        <v>2000</v>
      </c>
    </row>
    <row r="1487" spans="1:4" x14ac:dyDescent="0.3">
      <c r="A1487" s="11" t="s">
        <v>8221</v>
      </c>
      <c r="B1487" s="11">
        <v>6700</v>
      </c>
      <c r="C1487" s="11" t="s">
        <v>8246</v>
      </c>
      <c r="D1487" s="19">
        <f t="shared" si="60"/>
        <v>6700</v>
      </c>
    </row>
    <row r="1488" spans="1:4" x14ac:dyDescent="0.3">
      <c r="A1488" s="11" t="s">
        <v>8221</v>
      </c>
      <c r="B1488" s="11">
        <v>20000</v>
      </c>
      <c r="C1488" s="11" t="s">
        <v>8246</v>
      </c>
      <c r="D1488" s="19">
        <f t="shared" si="60"/>
        <v>20000</v>
      </c>
    </row>
    <row r="1489" spans="1:4" x14ac:dyDescent="0.3">
      <c r="A1489" s="11" t="s">
        <v>8221</v>
      </c>
      <c r="B1489" s="11">
        <v>10000</v>
      </c>
      <c r="C1489" s="11" t="s">
        <v>8246</v>
      </c>
      <c r="D1489" s="19">
        <f t="shared" si="60"/>
        <v>10000</v>
      </c>
    </row>
    <row r="1490" spans="1:4" x14ac:dyDescent="0.3">
      <c r="A1490" s="11" t="s">
        <v>8221</v>
      </c>
      <c r="B1490" s="11">
        <v>15000</v>
      </c>
      <c r="C1490" s="11" t="s">
        <v>8248</v>
      </c>
      <c r="D1490" s="19">
        <f>B1490*0.76304884</f>
        <v>11445.732599999999</v>
      </c>
    </row>
    <row r="1491" spans="1:4" x14ac:dyDescent="0.3">
      <c r="A1491" s="11" t="s">
        <v>8221</v>
      </c>
      <c r="B1491" s="11">
        <v>5000</v>
      </c>
      <c r="C1491" s="11" t="s">
        <v>8246</v>
      </c>
      <c r="D1491" s="19">
        <f t="shared" ref="D1491:D1502" si="61">B1491</f>
        <v>5000</v>
      </c>
    </row>
    <row r="1492" spans="1:4" x14ac:dyDescent="0.3">
      <c r="A1492" s="11" t="s">
        <v>8221</v>
      </c>
      <c r="B1492" s="11">
        <v>2900</v>
      </c>
      <c r="C1492" s="11" t="s">
        <v>8246</v>
      </c>
      <c r="D1492" s="19">
        <f t="shared" si="61"/>
        <v>2900</v>
      </c>
    </row>
    <row r="1493" spans="1:4" x14ac:dyDescent="0.3">
      <c r="A1493" s="11" t="s">
        <v>8221</v>
      </c>
      <c r="B1493" s="11">
        <v>1200</v>
      </c>
      <c r="C1493" s="11" t="s">
        <v>8246</v>
      </c>
      <c r="D1493" s="19">
        <f t="shared" si="61"/>
        <v>1200</v>
      </c>
    </row>
    <row r="1494" spans="1:4" x14ac:dyDescent="0.3">
      <c r="A1494" s="11" t="s">
        <v>8221</v>
      </c>
      <c r="B1494" s="11">
        <v>4000</v>
      </c>
      <c r="C1494" s="11" t="s">
        <v>8246</v>
      </c>
      <c r="D1494" s="19">
        <f t="shared" si="61"/>
        <v>4000</v>
      </c>
    </row>
    <row r="1495" spans="1:4" x14ac:dyDescent="0.3">
      <c r="A1495" s="11" t="s">
        <v>8221</v>
      </c>
      <c r="B1495" s="11">
        <v>2400</v>
      </c>
      <c r="C1495" s="11" t="s">
        <v>8246</v>
      </c>
      <c r="D1495" s="19">
        <f t="shared" si="61"/>
        <v>2400</v>
      </c>
    </row>
    <row r="1496" spans="1:4" x14ac:dyDescent="0.3">
      <c r="A1496" s="11" t="s">
        <v>8221</v>
      </c>
      <c r="B1496" s="11">
        <v>5000</v>
      </c>
      <c r="C1496" s="11" t="s">
        <v>8246</v>
      </c>
      <c r="D1496" s="19">
        <f t="shared" si="61"/>
        <v>5000</v>
      </c>
    </row>
    <row r="1497" spans="1:4" x14ac:dyDescent="0.3">
      <c r="A1497" s="11" t="s">
        <v>8221</v>
      </c>
      <c r="B1497" s="11">
        <v>2000</v>
      </c>
      <c r="C1497" s="11" t="s">
        <v>8246</v>
      </c>
      <c r="D1497" s="19">
        <f t="shared" si="61"/>
        <v>2000</v>
      </c>
    </row>
    <row r="1498" spans="1:4" x14ac:dyDescent="0.3">
      <c r="A1498" s="11" t="s">
        <v>8221</v>
      </c>
      <c r="B1498" s="11">
        <v>1500</v>
      </c>
      <c r="C1498" s="11" t="s">
        <v>8246</v>
      </c>
      <c r="D1498" s="19">
        <f t="shared" si="61"/>
        <v>1500</v>
      </c>
    </row>
    <row r="1499" spans="1:4" x14ac:dyDescent="0.3">
      <c r="A1499" s="11" t="s">
        <v>8221</v>
      </c>
      <c r="B1499" s="11">
        <v>15000</v>
      </c>
      <c r="C1499" s="11" t="s">
        <v>8246</v>
      </c>
      <c r="D1499" s="19">
        <f t="shared" si="61"/>
        <v>15000</v>
      </c>
    </row>
    <row r="1500" spans="1:4" x14ac:dyDescent="0.3">
      <c r="A1500" s="11" t="s">
        <v>8221</v>
      </c>
      <c r="B1500" s="11">
        <v>3000</v>
      </c>
      <c r="C1500" s="11" t="s">
        <v>8246</v>
      </c>
      <c r="D1500" s="19">
        <f t="shared" si="61"/>
        <v>3000</v>
      </c>
    </row>
    <row r="1501" spans="1:4" x14ac:dyDescent="0.3">
      <c r="A1501" s="11" t="s">
        <v>8221</v>
      </c>
      <c r="B1501" s="11">
        <v>2000</v>
      </c>
      <c r="C1501" s="11" t="s">
        <v>8246</v>
      </c>
      <c r="D1501" s="19">
        <f t="shared" si="61"/>
        <v>2000</v>
      </c>
    </row>
    <row r="1502" spans="1:4" x14ac:dyDescent="0.3">
      <c r="A1502" s="11" t="s">
        <v>8221</v>
      </c>
      <c r="B1502" s="11">
        <v>2800</v>
      </c>
      <c r="C1502" s="11" t="s">
        <v>8246</v>
      </c>
      <c r="D1502" s="19">
        <f t="shared" si="61"/>
        <v>2800</v>
      </c>
    </row>
    <row r="1503" spans="1:4" x14ac:dyDescent="0.3">
      <c r="A1503" s="11" t="s">
        <v>8219</v>
      </c>
      <c r="B1503" s="11">
        <v>52000</v>
      </c>
      <c r="C1503" s="11" t="s">
        <v>8251</v>
      </c>
      <c r="D1503" s="19">
        <f>B1503*0.79435529</f>
        <v>41306.475080000004</v>
      </c>
    </row>
    <row r="1504" spans="1:4" x14ac:dyDescent="0.3">
      <c r="A1504" s="11" t="s">
        <v>8219</v>
      </c>
      <c r="B1504" s="11">
        <v>22000</v>
      </c>
      <c r="C1504" s="11" t="s">
        <v>8247</v>
      </c>
      <c r="D1504" s="19">
        <f>B1504*1.37298792</f>
        <v>30205.734239999998</v>
      </c>
    </row>
    <row r="1505" spans="1:4" x14ac:dyDescent="0.3">
      <c r="A1505" s="11" t="s">
        <v>8219</v>
      </c>
      <c r="B1505" s="11">
        <v>3750</v>
      </c>
      <c r="C1505" s="11" t="s">
        <v>8249</v>
      </c>
      <c r="D1505" s="19">
        <f>B1505*1.18870458</f>
        <v>4457.642175</v>
      </c>
    </row>
    <row r="1506" spans="1:4" x14ac:dyDescent="0.3">
      <c r="A1506" s="11" t="s">
        <v>8219</v>
      </c>
      <c r="B1506" s="11">
        <v>6500</v>
      </c>
      <c r="C1506" s="11" t="s">
        <v>8247</v>
      </c>
      <c r="D1506" s="19">
        <f>B1506*1.37298792</f>
        <v>8924.4214799999991</v>
      </c>
    </row>
    <row r="1507" spans="1:4" x14ac:dyDescent="0.3">
      <c r="A1507" s="11" t="s">
        <v>8219</v>
      </c>
      <c r="B1507" s="11">
        <v>16000</v>
      </c>
      <c r="C1507" s="11" t="s">
        <v>8249</v>
      </c>
      <c r="D1507" s="19">
        <f>B1507*1.18870458</f>
        <v>19019.273280000001</v>
      </c>
    </row>
    <row r="1508" spans="1:4" x14ac:dyDescent="0.3">
      <c r="A1508" s="11" t="s">
        <v>8219</v>
      </c>
      <c r="B1508" s="11">
        <v>1500</v>
      </c>
      <c r="C1508" s="11" t="s">
        <v>8247</v>
      </c>
      <c r="D1508" s="19">
        <f>B1508*1.37298792</f>
        <v>2059.4818799999998</v>
      </c>
    </row>
    <row r="1509" spans="1:4" x14ac:dyDescent="0.3">
      <c r="A1509" s="11" t="s">
        <v>8219</v>
      </c>
      <c r="B1509" s="11">
        <v>1200</v>
      </c>
      <c r="C1509" s="11" t="s">
        <v>8246</v>
      </c>
      <c r="D1509" s="19">
        <f>B1509</f>
        <v>1200</v>
      </c>
    </row>
    <row r="1510" spans="1:4" x14ac:dyDescent="0.3">
      <c r="A1510" s="11" t="s">
        <v>8219</v>
      </c>
      <c r="B1510" s="11">
        <v>18500</v>
      </c>
      <c r="C1510" s="11" t="s">
        <v>8246</v>
      </c>
      <c r="D1510" s="19">
        <f>B1510</f>
        <v>18500</v>
      </c>
    </row>
    <row r="1511" spans="1:4" x14ac:dyDescent="0.3">
      <c r="A1511" s="11" t="s">
        <v>8219</v>
      </c>
      <c r="B1511" s="11">
        <v>17500</v>
      </c>
      <c r="C1511" s="11" t="s">
        <v>8249</v>
      </c>
      <c r="D1511" s="19">
        <f>B1511*1.18870458</f>
        <v>20802.330150000002</v>
      </c>
    </row>
    <row r="1512" spans="1:4" x14ac:dyDescent="0.3">
      <c r="A1512" s="11" t="s">
        <v>8219</v>
      </c>
      <c r="B1512" s="11">
        <v>16000</v>
      </c>
      <c r="C1512" s="11" t="s">
        <v>8247</v>
      </c>
      <c r="D1512" s="19">
        <f>B1512*1.37298792</f>
        <v>21967.80672</v>
      </c>
    </row>
    <row r="1513" spans="1:4" x14ac:dyDescent="0.3">
      <c r="A1513" s="11" t="s">
        <v>8219</v>
      </c>
      <c r="B1513" s="11">
        <v>14000</v>
      </c>
      <c r="C1513" s="11" t="s">
        <v>8246</v>
      </c>
      <c r="D1513" s="19">
        <f>B1513</f>
        <v>14000</v>
      </c>
    </row>
    <row r="1514" spans="1:4" x14ac:dyDescent="0.3">
      <c r="A1514" s="11" t="s">
        <v>8219</v>
      </c>
      <c r="B1514" s="11">
        <v>3500</v>
      </c>
      <c r="C1514" s="11" t="s">
        <v>8246</v>
      </c>
      <c r="D1514" s="19">
        <f>B1514</f>
        <v>3500</v>
      </c>
    </row>
    <row r="1515" spans="1:4" x14ac:dyDescent="0.3">
      <c r="A1515" s="11" t="s">
        <v>8219</v>
      </c>
      <c r="B1515" s="11">
        <v>8000</v>
      </c>
      <c r="C1515" s="11" t="s">
        <v>8247</v>
      </c>
      <c r="D1515" s="19">
        <f>B1515*1.37298792</f>
        <v>10983.90336</v>
      </c>
    </row>
    <row r="1516" spans="1:4" x14ac:dyDescent="0.3">
      <c r="A1516" s="11" t="s">
        <v>8219</v>
      </c>
      <c r="B1516" s="11">
        <v>25000</v>
      </c>
      <c r="C1516" s="11" t="s">
        <v>8246</v>
      </c>
      <c r="D1516" s="19">
        <f>B1516</f>
        <v>25000</v>
      </c>
    </row>
    <row r="1517" spans="1:4" x14ac:dyDescent="0.3">
      <c r="A1517" s="11" t="s">
        <v>8219</v>
      </c>
      <c r="B1517" s="11">
        <v>300000</v>
      </c>
      <c r="C1517" s="11" t="s">
        <v>8254</v>
      </c>
      <c r="D1517" s="19">
        <f>B1517*0.11776131</f>
        <v>35328.392999999996</v>
      </c>
    </row>
    <row r="1518" spans="1:4" x14ac:dyDescent="0.3">
      <c r="A1518" s="11" t="s">
        <v>8219</v>
      </c>
      <c r="B1518" s="11">
        <v>17000</v>
      </c>
      <c r="C1518" s="11" t="s">
        <v>8246</v>
      </c>
      <c r="D1518" s="19">
        <f t="shared" ref="D1518:D1525" si="62">B1518</f>
        <v>17000</v>
      </c>
    </row>
    <row r="1519" spans="1:4" x14ac:dyDescent="0.3">
      <c r="A1519" s="11" t="s">
        <v>8219</v>
      </c>
      <c r="B1519" s="11">
        <v>15000</v>
      </c>
      <c r="C1519" s="11" t="s">
        <v>8246</v>
      </c>
      <c r="D1519" s="19">
        <f t="shared" si="62"/>
        <v>15000</v>
      </c>
    </row>
    <row r="1520" spans="1:4" x14ac:dyDescent="0.3">
      <c r="A1520" s="11" t="s">
        <v>8219</v>
      </c>
      <c r="B1520" s="11">
        <v>15000</v>
      </c>
      <c r="C1520" s="11" t="s">
        <v>8246</v>
      </c>
      <c r="D1520" s="19">
        <f t="shared" si="62"/>
        <v>15000</v>
      </c>
    </row>
    <row r="1521" spans="1:4" x14ac:dyDescent="0.3">
      <c r="A1521" s="11" t="s">
        <v>8219</v>
      </c>
      <c r="B1521" s="11">
        <v>9000</v>
      </c>
      <c r="C1521" s="11" t="s">
        <v>8246</v>
      </c>
      <c r="D1521" s="19">
        <f t="shared" si="62"/>
        <v>9000</v>
      </c>
    </row>
    <row r="1522" spans="1:4" x14ac:dyDescent="0.3">
      <c r="A1522" s="11" t="s">
        <v>8219</v>
      </c>
      <c r="B1522" s="11">
        <v>18000</v>
      </c>
      <c r="C1522" s="11" t="s">
        <v>8246</v>
      </c>
      <c r="D1522" s="19">
        <f t="shared" si="62"/>
        <v>18000</v>
      </c>
    </row>
    <row r="1523" spans="1:4" x14ac:dyDescent="0.3">
      <c r="A1523" s="11" t="s">
        <v>8219</v>
      </c>
      <c r="B1523" s="11">
        <v>37500</v>
      </c>
      <c r="C1523" s="11" t="s">
        <v>8246</v>
      </c>
      <c r="D1523" s="19">
        <f t="shared" si="62"/>
        <v>37500</v>
      </c>
    </row>
    <row r="1524" spans="1:4" x14ac:dyDescent="0.3">
      <c r="A1524" s="11" t="s">
        <v>8219</v>
      </c>
      <c r="B1524" s="11">
        <v>43500</v>
      </c>
      <c r="C1524" s="11" t="s">
        <v>8246</v>
      </c>
      <c r="D1524" s="19">
        <f t="shared" si="62"/>
        <v>43500</v>
      </c>
    </row>
    <row r="1525" spans="1:4" x14ac:dyDescent="0.3">
      <c r="A1525" s="11" t="s">
        <v>8219</v>
      </c>
      <c r="B1525" s="11">
        <v>18500</v>
      </c>
      <c r="C1525" s="11" t="s">
        <v>8246</v>
      </c>
      <c r="D1525" s="19">
        <f t="shared" si="62"/>
        <v>18500</v>
      </c>
    </row>
    <row r="1526" spans="1:4" x14ac:dyDescent="0.3">
      <c r="A1526" s="11" t="s">
        <v>8219</v>
      </c>
      <c r="B1526" s="11">
        <v>3000</v>
      </c>
      <c r="C1526" s="11" t="s">
        <v>8255</v>
      </c>
      <c r="D1526" s="19">
        <f>B1526*0.11661117</f>
        <v>349.83350999999999</v>
      </c>
    </row>
    <row r="1527" spans="1:4" x14ac:dyDescent="0.3">
      <c r="A1527" s="11" t="s">
        <v>8219</v>
      </c>
      <c r="B1527" s="11">
        <v>2600</v>
      </c>
      <c r="C1527" s="11" t="s">
        <v>8246</v>
      </c>
      <c r="D1527" s="19">
        <f t="shared" ref="D1527:D1533" si="63">B1527</f>
        <v>2600</v>
      </c>
    </row>
    <row r="1528" spans="1:4" x14ac:dyDescent="0.3">
      <c r="A1528" s="11" t="s">
        <v>8219</v>
      </c>
      <c r="B1528" s="11">
        <v>23000</v>
      </c>
      <c r="C1528" s="11" t="s">
        <v>8246</v>
      </c>
      <c r="D1528" s="19">
        <f t="shared" si="63"/>
        <v>23000</v>
      </c>
    </row>
    <row r="1529" spans="1:4" x14ac:dyDescent="0.3">
      <c r="A1529" s="11" t="s">
        <v>8219</v>
      </c>
      <c r="B1529" s="11">
        <v>3500</v>
      </c>
      <c r="C1529" s="11" t="s">
        <v>8246</v>
      </c>
      <c r="D1529" s="19">
        <f t="shared" si="63"/>
        <v>3500</v>
      </c>
    </row>
    <row r="1530" spans="1:4" x14ac:dyDescent="0.3">
      <c r="A1530" s="11" t="s">
        <v>8219</v>
      </c>
      <c r="B1530" s="11">
        <v>3000</v>
      </c>
      <c r="C1530" s="11" t="s">
        <v>8246</v>
      </c>
      <c r="D1530" s="19">
        <f t="shared" si="63"/>
        <v>3000</v>
      </c>
    </row>
    <row r="1531" spans="1:4" x14ac:dyDescent="0.3">
      <c r="A1531" s="11" t="s">
        <v>8219</v>
      </c>
      <c r="B1531" s="11">
        <v>19000</v>
      </c>
      <c r="C1531" s="11" t="s">
        <v>8246</v>
      </c>
      <c r="D1531" s="19">
        <f t="shared" si="63"/>
        <v>19000</v>
      </c>
    </row>
    <row r="1532" spans="1:4" x14ac:dyDescent="0.3">
      <c r="A1532" s="11" t="s">
        <v>8219</v>
      </c>
      <c r="B1532" s="11">
        <v>35000</v>
      </c>
      <c r="C1532" s="11" t="s">
        <v>8246</v>
      </c>
      <c r="D1532" s="19">
        <f t="shared" si="63"/>
        <v>35000</v>
      </c>
    </row>
    <row r="1533" spans="1:4" x14ac:dyDescent="0.3">
      <c r="A1533" s="11" t="s">
        <v>8219</v>
      </c>
      <c r="B1533" s="11">
        <v>2350</v>
      </c>
      <c r="C1533" s="11" t="s">
        <v>8246</v>
      </c>
      <c r="D1533" s="19">
        <f t="shared" si="63"/>
        <v>2350</v>
      </c>
    </row>
    <row r="1534" spans="1:4" x14ac:dyDescent="0.3">
      <c r="A1534" s="11" t="s">
        <v>8219</v>
      </c>
      <c r="B1534" s="11">
        <v>5000</v>
      </c>
      <c r="C1534" s="11" t="s">
        <v>8248</v>
      </c>
      <c r="D1534" s="19">
        <f>B1534*0.76304884</f>
        <v>3815.2441999999996</v>
      </c>
    </row>
    <row r="1535" spans="1:4" x14ac:dyDescent="0.3">
      <c r="A1535" s="11" t="s">
        <v>8219</v>
      </c>
      <c r="B1535" s="11">
        <v>45000</v>
      </c>
      <c r="C1535" s="11" t="s">
        <v>8246</v>
      </c>
      <c r="D1535" s="19">
        <f>B1535</f>
        <v>45000</v>
      </c>
    </row>
    <row r="1536" spans="1:4" x14ac:dyDescent="0.3">
      <c r="A1536" s="11" t="s">
        <v>8219</v>
      </c>
      <c r="B1536" s="11">
        <v>7500</v>
      </c>
      <c r="C1536" s="11" t="s">
        <v>8246</v>
      </c>
      <c r="D1536" s="19">
        <f>B1536</f>
        <v>7500</v>
      </c>
    </row>
    <row r="1537" spans="1:4" x14ac:dyDescent="0.3">
      <c r="A1537" s="11" t="s">
        <v>8219</v>
      </c>
      <c r="B1537" s="11">
        <v>4000</v>
      </c>
      <c r="C1537" s="11" t="s">
        <v>8246</v>
      </c>
      <c r="D1537" s="19">
        <f>B1537</f>
        <v>4000</v>
      </c>
    </row>
    <row r="1538" spans="1:4" x14ac:dyDescent="0.3">
      <c r="A1538" s="11" t="s">
        <v>8219</v>
      </c>
      <c r="B1538" s="11">
        <v>12000</v>
      </c>
      <c r="C1538" s="11" t="s">
        <v>8246</v>
      </c>
      <c r="D1538" s="19">
        <f>B1538</f>
        <v>12000</v>
      </c>
    </row>
    <row r="1539" spans="1:4" x14ac:dyDescent="0.3">
      <c r="A1539" s="11" t="s">
        <v>8219</v>
      </c>
      <c r="B1539" s="11">
        <v>12000</v>
      </c>
      <c r="C1539" s="11" t="s">
        <v>8249</v>
      </c>
      <c r="D1539" s="19">
        <f>B1539*1.18870458</f>
        <v>14264.454960000001</v>
      </c>
    </row>
    <row r="1540" spans="1:4" x14ac:dyDescent="0.3">
      <c r="A1540" s="11" t="s">
        <v>8219</v>
      </c>
      <c r="B1540" s="11">
        <v>7000</v>
      </c>
      <c r="C1540" s="11" t="s">
        <v>8246</v>
      </c>
      <c r="D1540" s="19">
        <f>B1540</f>
        <v>7000</v>
      </c>
    </row>
    <row r="1541" spans="1:4" x14ac:dyDescent="0.3">
      <c r="A1541" s="11" t="s">
        <v>8219</v>
      </c>
      <c r="B1541" s="11">
        <v>20000</v>
      </c>
      <c r="C1541" s="11" t="s">
        <v>8246</v>
      </c>
      <c r="D1541" s="19">
        <f>B1541</f>
        <v>20000</v>
      </c>
    </row>
    <row r="1542" spans="1:4" x14ac:dyDescent="0.3">
      <c r="A1542" s="11" t="s">
        <v>8219</v>
      </c>
      <c r="B1542" s="11">
        <v>15000</v>
      </c>
      <c r="C1542" s="11" t="s">
        <v>8246</v>
      </c>
      <c r="D1542" s="19">
        <f>B1542</f>
        <v>15000</v>
      </c>
    </row>
    <row r="1543" spans="1:4" x14ac:dyDescent="0.3">
      <c r="A1543" s="11" t="s">
        <v>8221</v>
      </c>
      <c r="B1543" s="11">
        <v>18000</v>
      </c>
      <c r="C1543" s="11" t="s">
        <v>8246</v>
      </c>
      <c r="D1543" s="19">
        <f>B1543</f>
        <v>18000</v>
      </c>
    </row>
    <row r="1544" spans="1:4" x14ac:dyDescent="0.3">
      <c r="A1544" s="11" t="s">
        <v>8221</v>
      </c>
      <c r="B1544" s="11">
        <v>500</v>
      </c>
      <c r="C1544" s="11" t="s">
        <v>8251</v>
      </c>
      <c r="D1544" s="19">
        <f>B1544*0.79435529</f>
        <v>397.17764500000004</v>
      </c>
    </row>
    <row r="1545" spans="1:4" x14ac:dyDescent="0.3">
      <c r="A1545" s="11" t="s">
        <v>8221</v>
      </c>
      <c r="B1545" s="11">
        <v>2250</v>
      </c>
      <c r="C1545" s="11" t="s">
        <v>8246</v>
      </c>
      <c r="D1545" s="19">
        <f>B1545</f>
        <v>2250</v>
      </c>
    </row>
    <row r="1546" spans="1:4" x14ac:dyDescent="0.3">
      <c r="A1546" s="11" t="s">
        <v>8221</v>
      </c>
      <c r="B1546" s="11">
        <v>1000</v>
      </c>
      <c r="C1546" s="11" t="s">
        <v>8246</v>
      </c>
      <c r="D1546" s="19">
        <f>B1546</f>
        <v>1000</v>
      </c>
    </row>
    <row r="1547" spans="1:4" x14ac:dyDescent="0.3">
      <c r="A1547" s="11" t="s">
        <v>8221</v>
      </c>
      <c r="B1547" s="11">
        <v>3000</v>
      </c>
      <c r="C1547" s="11" t="s">
        <v>8246</v>
      </c>
      <c r="D1547" s="19">
        <f>B1547</f>
        <v>3000</v>
      </c>
    </row>
    <row r="1548" spans="1:4" x14ac:dyDescent="0.3">
      <c r="A1548" s="11" t="s">
        <v>8221</v>
      </c>
      <c r="B1548" s="11">
        <v>1000</v>
      </c>
      <c r="C1548" s="11" t="s">
        <v>8247</v>
      </c>
      <c r="D1548" s="19">
        <f>B1548*1.37298792</f>
        <v>1372.98792</v>
      </c>
    </row>
    <row r="1549" spans="1:4" x14ac:dyDescent="0.3">
      <c r="A1549" s="11" t="s">
        <v>8221</v>
      </c>
      <c r="B1549" s="11">
        <v>20</v>
      </c>
      <c r="C1549" s="11" t="s">
        <v>8246</v>
      </c>
      <c r="D1549" s="19">
        <f>B1549</f>
        <v>20</v>
      </c>
    </row>
    <row r="1550" spans="1:4" x14ac:dyDescent="0.3">
      <c r="A1550" s="11" t="s">
        <v>8221</v>
      </c>
      <c r="B1550" s="11">
        <v>700</v>
      </c>
      <c r="C1550" s="11" t="s">
        <v>8246</v>
      </c>
      <c r="D1550" s="19">
        <f>B1550</f>
        <v>700</v>
      </c>
    </row>
    <row r="1551" spans="1:4" x14ac:dyDescent="0.3">
      <c r="A1551" s="11" t="s">
        <v>8221</v>
      </c>
      <c r="B1551" s="11">
        <v>500</v>
      </c>
      <c r="C1551" s="11" t="s">
        <v>8246</v>
      </c>
      <c r="D1551" s="19">
        <f>B1551</f>
        <v>500</v>
      </c>
    </row>
    <row r="1552" spans="1:4" x14ac:dyDescent="0.3">
      <c r="A1552" s="11" t="s">
        <v>8221</v>
      </c>
      <c r="B1552" s="11">
        <v>750</v>
      </c>
      <c r="C1552" s="11" t="s">
        <v>8247</v>
      </c>
      <c r="D1552" s="19">
        <f>B1552*1.37298792</f>
        <v>1029.7409399999999</v>
      </c>
    </row>
    <row r="1553" spans="1:4" x14ac:dyDescent="0.3">
      <c r="A1553" s="11" t="s">
        <v>8221</v>
      </c>
      <c r="B1553" s="11">
        <v>3500</v>
      </c>
      <c r="C1553" s="11" t="s">
        <v>8246</v>
      </c>
      <c r="D1553" s="19">
        <f>B1553</f>
        <v>3500</v>
      </c>
    </row>
    <row r="1554" spans="1:4" x14ac:dyDescent="0.3">
      <c r="A1554" s="11" t="s">
        <v>8221</v>
      </c>
      <c r="B1554" s="11">
        <v>4300</v>
      </c>
      <c r="C1554" s="11" t="s">
        <v>8246</v>
      </c>
      <c r="D1554" s="19">
        <f>B1554</f>
        <v>4300</v>
      </c>
    </row>
    <row r="1555" spans="1:4" x14ac:dyDescent="0.3">
      <c r="A1555" s="11" t="s">
        <v>8221</v>
      </c>
      <c r="B1555" s="11">
        <v>6000</v>
      </c>
      <c r="C1555" s="11" t="s">
        <v>8246</v>
      </c>
      <c r="D1555" s="19">
        <f>B1555</f>
        <v>6000</v>
      </c>
    </row>
    <row r="1556" spans="1:4" x14ac:dyDescent="0.3">
      <c r="A1556" s="11" t="s">
        <v>8221</v>
      </c>
      <c r="B1556" s="11">
        <v>20000</v>
      </c>
      <c r="C1556" s="11" t="s">
        <v>8248</v>
      </c>
      <c r="D1556" s="19">
        <f>B1556*0.76304884</f>
        <v>15260.976799999999</v>
      </c>
    </row>
    <row r="1557" spans="1:4" x14ac:dyDescent="0.3">
      <c r="A1557" s="11" t="s">
        <v>8221</v>
      </c>
      <c r="B1557" s="11">
        <v>750</v>
      </c>
      <c r="C1557" s="11" t="s">
        <v>8246</v>
      </c>
      <c r="D1557" s="19">
        <f>B1557</f>
        <v>750</v>
      </c>
    </row>
    <row r="1558" spans="1:4" x14ac:dyDescent="0.3">
      <c r="A1558" s="11" t="s">
        <v>8221</v>
      </c>
      <c r="B1558" s="11">
        <v>1500</v>
      </c>
      <c r="C1558" s="11" t="s">
        <v>8251</v>
      </c>
      <c r="D1558" s="19">
        <f>B1558*0.79435529</f>
        <v>1191.5329350000002</v>
      </c>
    </row>
    <row r="1559" spans="1:4" x14ac:dyDescent="0.3">
      <c r="A1559" s="11" t="s">
        <v>8221</v>
      </c>
      <c r="B1559" s="11">
        <v>2500</v>
      </c>
      <c r="C1559" s="11" t="s">
        <v>8246</v>
      </c>
      <c r="D1559" s="19">
        <f>B1559</f>
        <v>2500</v>
      </c>
    </row>
    <row r="1560" spans="1:4" x14ac:dyDescent="0.3">
      <c r="A1560" s="11" t="s">
        <v>8221</v>
      </c>
      <c r="B1560" s="11">
        <v>750</v>
      </c>
      <c r="C1560" s="11" t="s">
        <v>8247</v>
      </c>
      <c r="D1560" s="19">
        <f>B1560*1.37298792</f>
        <v>1029.7409399999999</v>
      </c>
    </row>
    <row r="1561" spans="1:4" x14ac:dyDescent="0.3">
      <c r="A1561" s="11" t="s">
        <v>8221</v>
      </c>
      <c r="B1561" s="11">
        <v>15000</v>
      </c>
      <c r="C1561" s="11" t="s">
        <v>8246</v>
      </c>
      <c r="D1561" s="19">
        <f>B1561</f>
        <v>15000</v>
      </c>
    </row>
    <row r="1562" spans="1:4" x14ac:dyDescent="0.3">
      <c r="A1562" s="11" t="s">
        <v>8221</v>
      </c>
      <c r="B1562" s="11">
        <v>2500</v>
      </c>
      <c r="C1562" s="11" t="s">
        <v>8246</v>
      </c>
      <c r="D1562" s="19">
        <f>B1562</f>
        <v>2500</v>
      </c>
    </row>
    <row r="1563" spans="1:4" x14ac:dyDescent="0.3">
      <c r="A1563" s="11" t="s">
        <v>8220</v>
      </c>
      <c r="B1563" s="11">
        <v>10000</v>
      </c>
      <c r="C1563" s="11" t="s">
        <v>8246</v>
      </c>
      <c r="D1563" s="19">
        <f>B1563</f>
        <v>10000</v>
      </c>
    </row>
    <row r="1564" spans="1:4" x14ac:dyDescent="0.3">
      <c r="A1564" s="11" t="s">
        <v>8220</v>
      </c>
      <c r="B1564" s="11">
        <v>4000</v>
      </c>
      <c r="C1564" s="11" t="s">
        <v>8246</v>
      </c>
      <c r="D1564" s="19">
        <f>B1564</f>
        <v>4000</v>
      </c>
    </row>
    <row r="1565" spans="1:4" x14ac:dyDescent="0.3">
      <c r="A1565" s="11" t="s">
        <v>8220</v>
      </c>
      <c r="B1565" s="11">
        <v>6000</v>
      </c>
      <c r="C1565" s="11" t="s">
        <v>8247</v>
      </c>
      <c r="D1565" s="19">
        <f>B1565*1.37298792</f>
        <v>8237.9275199999993</v>
      </c>
    </row>
    <row r="1566" spans="1:4" x14ac:dyDescent="0.3">
      <c r="A1566" s="11" t="s">
        <v>8220</v>
      </c>
      <c r="B1566" s="11">
        <v>10000</v>
      </c>
      <c r="C1566" s="11" t="s">
        <v>8246</v>
      </c>
      <c r="D1566" s="19">
        <f t="shared" ref="D1566:D1572" si="64">B1566</f>
        <v>10000</v>
      </c>
    </row>
    <row r="1567" spans="1:4" x14ac:dyDescent="0.3">
      <c r="A1567" s="11" t="s">
        <v>8220</v>
      </c>
      <c r="B1567" s="11">
        <v>4000</v>
      </c>
      <c r="C1567" s="11" t="s">
        <v>8246</v>
      </c>
      <c r="D1567" s="19">
        <f t="shared" si="64"/>
        <v>4000</v>
      </c>
    </row>
    <row r="1568" spans="1:4" x14ac:dyDescent="0.3">
      <c r="A1568" s="11" t="s">
        <v>8220</v>
      </c>
      <c r="B1568" s="11">
        <v>30000</v>
      </c>
      <c r="C1568" s="11" t="s">
        <v>8246</v>
      </c>
      <c r="D1568" s="19">
        <f t="shared" si="64"/>
        <v>30000</v>
      </c>
    </row>
    <row r="1569" spans="1:4" x14ac:dyDescent="0.3">
      <c r="A1569" s="11" t="s">
        <v>8220</v>
      </c>
      <c r="B1569" s="11">
        <v>8500</v>
      </c>
      <c r="C1569" s="11" t="s">
        <v>8246</v>
      </c>
      <c r="D1569" s="19">
        <f t="shared" si="64"/>
        <v>8500</v>
      </c>
    </row>
    <row r="1570" spans="1:4" x14ac:dyDescent="0.3">
      <c r="A1570" s="11" t="s">
        <v>8220</v>
      </c>
      <c r="B1570" s="11">
        <v>25000</v>
      </c>
      <c r="C1570" s="11" t="s">
        <v>8246</v>
      </c>
      <c r="D1570" s="19">
        <f t="shared" si="64"/>
        <v>25000</v>
      </c>
    </row>
    <row r="1571" spans="1:4" x14ac:dyDescent="0.3">
      <c r="A1571" s="11" t="s">
        <v>8220</v>
      </c>
      <c r="B1571" s="11">
        <v>30000</v>
      </c>
      <c r="C1571" s="11" t="s">
        <v>8246</v>
      </c>
      <c r="D1571" s="19">
        <f t="shared" si="64"/>
        <v>30000</v>
      </c>
    </row>
    <row r="1572" spans="1:4" x14ac:dyDescent="0.3">
      <c r="A1572" s="11" t="s">
        <v>8220</v>
      </c>
      <c r="B1572" s="11">
        <v>6000</v>
      </c>
      <c r="C1572" s="11" t="s">
        <v>8246</v>
      </c>
      <c r="D1572" s="19">
        <f t="shared" si="64"/>
        <v>6000</v>
      </c>
    </row>
    <row r="1573" spans="1:4" x14ac:dyDescent="0.3">
      <c r="A1573" s="11" t="s">
        <v>8220</v>
      </c>
      <c r="B1573" s="11">
        <v>12100</v>
      </c>
      <c r="C1573" s="11" t="s">
        <v>8247</v>
      </c>
      <c r="D1573" s="19">
        <f>B1573*1.37298792</f>
        <v>16613.153832</v>
      </c>
    </row>
    <row r="1574" spans="1:4" x14ac:dyDescent="0.3">
      <c r="A1574" s="11" t="s">
        <v>8220</v>
      </c>
      <c r="B1574" s="11">
        <v>2500</v>
      </c>
      <c r="C1574" s="11" t="s">
        <v>8247</v>
      </c>
      <c r="D1574" s="19">
        <f>B1574*1.37298792</f>
        <v>3432.4697999999999</v>
      </c>
    </row>
    <row r="1575" spans="1:4" x14ac:dyDescent="0.3">
      <c r="A1575" s="11" t="s">
        <v>8220</v>
      </c>
      <c r="B1575" s="11">
        <v>9000</v>
      </c>
      <c r="C1575" s="11" t="s">
        <v>8251</v>
      </c>
      <c r="D1575" s="19">
        <f>B1575*0.79435529</f>
        <v>7149.1976100000002</v>
      </c>
    </row>
    <row r="1576" spans="1:4" x14ac:dyDescent="0.3">
      <c r="A1576" s="11" t="s">
        <v>8220</v>
      </c>
      <c r="B1576" s="11">
        <v>10000</v>
      </c>
      <c r="C1576" s="11" t="s">
        <v>8246</v>
      </c>
      <c r="D1576" s="19">
        <f t="shared" ref="D1576:D1582" si="65">B1576</f>
        <v>10000</v>
      </c>
    </row>
    <row r="1577" spans="1:4" x14ac:dyDescent="0.3">
      <c r="A1577" s="11" t="s">
        <v>8220</v>
      </c>
      <c r="B1577" s="11">
        <v>10000</v>
      </c>
      <c r="C1577" s="11" t="s">
        <v>8246</v>
      </c>
      <c r="D1577" s="19">
        <f t="shared" si="65"/>
        <v>10000</v>
      </c>
    </row>
    <row r="1578" spans="1:4" x14ac:dyDescent="0.3">
      <c r="A1578" s="11" t="s">
        <v>8220</v>
      </c>
      <c r="B1578" s="11">
        <v>5000</v>
      </c>
      <c r="C1578" s="11" t="s">
        <v>8246</v>
      </c>
      <c r="D1578" s="19">
        <f t="shared" si="65"/>
        <v>5000</v>
      </c>
    </row>
    <row r="1579" spans="1:4" x14ac:dyDescent="0.3">
      <c r="A1579" s="11" t="s">
        <v>8220</v>
      </c>
      <c r="B1579" s="11">
        <v>10000</v>
      </c>
      <c r="C1579" s="11" t="s">
        <v>8246</v>
      </c>
      <c r="D1579" s="19">
        <f t="shared" si="65"/>
        <v>10000</v>
      </c>
    </row>
    <row r="1580" spans="1:4" x14ac:dyDescent="0.3">
      <c r="A1580" s="11" t="s">
        <v>8220</v>
      </c>
      <c r="B1580" s="11">
        <v>1897</v>
      </c>
      <c r="C1580" s="11" t="s">
        <v>8246</v>
      </c>
      <c r="D1580" s="19">
        <f t="shared" si="65"/>
        <v>1897</v>
      </c>
    </row>
    <row r="1581" spans="1:4" x14ac:dyDescent="0.3">
      <c r="A1581" s="11" t="s">
        <v>8220</v>
      </c>
      <c r="B1581" s="11">
        <v>3333</v>
      </c>
      <c r="C1581" s="11" t="s">
        <v>8246</v>
      </c>
      <c r="D1581" s="19">
        <f t="shared" si="65"/>
        <v>3333</v>
      </c>
    </row>
    <row r="1582" spans="1:4" x14ac:dyDescent="0.3">
      <c r="A1582" s="11" t="s">
        <v>8220</v>
      </c>
      <c r="B1582" s="11">
        <v>1750</v>
      </c>
      <c r="C1582" s="11" t="s">
        <v>8246</v>
      </c>
      <c r="D1582" s="19">
        <f t="shared" si="65"/>
        <v>1750</v>
      </c>
    </row>
    <row r="1583" spans="1:4" x14ac:dyDescent="0.3">
      <c r="A1583" s="11" t="s">
        <v>8221</v>
      </c>
      <c r="B1583" s="11">
        <v>1000</v>
      </c>
      <c r="C1583" s="11" t="s">
        <v>8247</v>
      </c>
      <c r="D1583" s="19">
        <f>B1583*1.37298792</f>
        <v>1372.98792</v>
      </c>
    </row>
    <row r="1584" spans="1:4" x14ac:dyDescent="0.3">
      <c r="A1584" s="11" t="s">
        <v>8221</v>
      </c>
      <c r="B1584" s="11">
        <v>1000</v>
      </c>
      <c r="C1584" s="11" t="s">
        <v>8246</v>
      </c>
      <c r="D1584" s="19">
        <f>B1584</f>
        <v>1000</v>
      </c>
    </row>
    <row r="1585" spans="1:4" x14ac:dyDescent="0.3">
      <c r="A1585" s="11" t="s">
        <v>8221</v>
      </c>
      <c r="B1585" s="11">
        <v>20000</v>
      </c>
      <c r="C1585" s="11" t="s">
        <v>8247</v>
      </c>
      <c r="D1585" s="19">
        <f>B1585*1.37298792</f>
        <v>27459.758399999999</v>
      </c>
    </row>
    <row r="1586" spans="1:4" x14ac:dyDescent="0.3">
      <c r="A1586" s="11" t="s">
        <v>8221</v>
      </c>
      <c r="B1586" s="11">
        <v>1200</v>
      </c>
      <c r="C1586" s="11" t="s">
        <v>8246</v>
      </c>
      <c r="D1586" s="19">
        <f>B1586</f>
        <v>1200</v>
      </c>
    </row>
    <row r="1587" spans="1:4" x14ac:dyDescent="0.3">
      <c r="A1587" s="11" t="s">
        <v>8221</v>
      </c>
      <c r="B1587" s="11">
        <v>2000</v>
      </c>
      <c r="C1587" s="11" t="s">
        <v>8251</v>
      </c>
      <c r="D1587" s="19">
        <f>B1587*0.79435529</f>
        <v>1588.7105800000002</v>
      </c>
    </row>
    <row r="1588" spans="1:4" x14ac:dyDescent="0.3">
      <c r="A1588" s="11" t="s">
        <v>8221</v>
      </c>
      <c r="B1588" s="11">
        <v>1500</v>
      </c>
      <c r="C1588" s="11" t="s">
        <v>8246</v>
      </c>
      <c r="D1588" s="19">
        <f>B1588</f>
        <v>1500</v>
      </c>
    </row>
    <row r="1589" spans="1:4" x14ac:dyDescent="0.3">
      <c r="A1589" s="11" t="s">
        <v>8221</v>
      </c>
      <c r="B1589" s="11">
        <v>7500</v>
      </c>
      <c r="C1589" s="11" t="s">
        <v>8246</v>
      </c>
      <c r="D1589" s="19">
        <f>B1589</f>
        <v>7500</v>
      </c>
    </row>
    <row r="1590" spans="1:4" x14ac:dyDescent="0.3">
      <c r="A1590" s="11" t="s">
        <v>8221</v>
      </c>
      <c r="B1590" s="11">
        <v>516</v>
      </c>
      <c r="C1590" s="11" t="s">
        <v>8246</v>
      </c>
      <c r="D1590" s="19">
        <f>B1590</f>
        <v>516</v>
      </c>
    </row>
    <row r="1591" spans="1:4" x14ac:dyDescent="0.3">
      <c r="A1591" s="11" t="s">
        <v>8221</v>
      </c>
      <c r="B1591" s="11">
        <v>1200</v>
      </c>
      <c r="C1591" s="11" t="s">
        <v>8246</v>
      </c>
      <c r="D1591" s="19">
        <f>B1591</f>
        <v>1200</v>
      </c>
    </row>
    <row r="1592" spans="1:4" x14ac:dyDescent="0.3">
      <c r="A1592" s="11" t="s">
        <v>8221</v>
      </c>
      <c r="B1592" s="11">
        <v>60000</v>
      </c>
      <c r="C1592" s="11" t="s">
        <v>8249</v>
      </c>
      <c r="D1592" s="19">
        <f>B1592*1.18870458</f>
        <v>71322.274799999999</v>
      </c>
    </row>
    <row r="1593" spans="1:4" x14ac:dyDescent="0.3">
      <c r="A1593" s="11" t="s">
        <v>8221</v>
      </c>
      <c r="B1593" s="11">
        <v>14000</v>
      </c>
      <c r="C1593" s="11" t="s">
        <v>8247</v>
      </c>
      <c r="D1593" s="19">
        <f>B1593*1.37298792</f>
        <v>19221.830879999998</v>
      </c>
    </row>
    <row r="1594" spans="1:4" x14ac:dyDescent="0.3">
      <c r="A1594" s="11" t="s">
        <v>8221</v>
      </c>
      <c r="B1594" s="11">
        <v>25</v>
      </c>
      <c r="C1594" s="11" t="s">
        <v>8246</v>
      </c>
      <c r="D1594" s="19">
        <f>B1594</f>
        <v>25</v>
      </c>
    </row>
    <row r="1595" spans="1:4" x14ac:dyDescent="0.3">
      <c r="A1595" s="11" t="s">
        <v>8221</v>
      </c>
      <c r="B1595" s="11">
        <v>22000</v>
      </c>
      <c r="C1595" s="11" t="s">
        <v>8246</v>
      </c>
      <c r="D1595" s="19">
        <f>B1595</f>
        <v>22000</v>
      </c>
    </row>
    <row r="1596" spans="1:4" x14ac:dyDescent="0.3">
      <c r="A1596" s="11" t="s">
        <v>8221</v>
      </c>
      <c r="B1596" s="11">
        <v>1000</v>
      </c>
      <c r="C1596" s="11" t="s">
        <v>8246</v>
      </c>
      <c r="D1596" s="19">
        <f>B1596</f>
        <v>1000</v>
      </c>
    </row>
    <row r="1597" spans="1:4" x14ac:dyDescent="0.3">
      <c r="A1597" s="11" t="s">
        <v>8221</v>
      </c>
      <c r="B1597" s="11">
        <v>100000</v>
      </c>
      <c r="C1597" s="11" t="s">
        <v>8246</v>
      </c>
      <c r="D1597" s="19">
        <f>B1597</f>
        <v>100000</v>
      </c>
    </row>
    <row r="1598" spans="1:4" x14ac:dyDescent="0.3">
      <c r="A1598" s="11" t="s">
        <v>8221</v>
      </c>
      <c r="B1598" s="11">
        <v>3250</v>
      </c>
      <c r="C1598" s="11" t="s">
        <v>8247</v>
      </c>
      <c r="D1598" s="19">
        <f>B1598*1.37298792</f>
        <v>4462.2107399999995</v>
      </c>
    </row>
    <row r="1599" spans="1:4" x14ac:dyDescent="0.3">
      <c r="A1599" s="11" t="s">
        <v>8221</v>
      </c>
      <c r="B1599" s="11">
        <v>15000</v>
      </c>
      <c r="C1599" s="11" t="s">
        <v>8246</v>
      </c>
      <c r="D1599" s="19">
        <f>B1599</f>
        <v>15000</v>
      </c>
    </row>
    <row r="1600" spans="1:4" x14ac:dyDescent="0.3">
      <c r="A1600" s="11" t="s">
        <v>8221</v>
      </c>
      <c r="B1600" s="11">
        <v>800</v>
      </c>
      <c r="C1600" s="11" t="s">
        <v>8246</v>
      </c>
      <c r="D1600" s="19">
        <f>B1600</f>
        <v>800</v>
      </c>
    </row>
    <row r="1601" spans="1:4" x14ac:dyDescent="0.3">
      <c r="A1601" s="11" t="s">
        <v>8221</v>
      </c>
      <c r="B1601" s="11">
        <v>500</v>
      </c>
      <c r="C1601" s="11" t="s">
        <v>8247</v>
      </c>
      <c r="D1601" s="19">
        <f>B1601*1.37298792</f>
        <v>686.49396000000002</v>
      </c>
    </row>
    <row r="1602" spans="1:4" x14ac:dyDescent="0.3">
      <c r="A1602" s="11" t="s">
        <v>8221</v>
      </c>
      <c r="B1602" s="11">
        <v>5000</v>
      </c>
      <c r="C1602" s="11" t="s">
        <v>8246</v>
      </c>
      <c r="D1602" s="19">
        <f t="shared" ref="D1602:D1624" si="66">B1602</f>
        <v>5000</v>
      </c>
    </row>
    <row r="1603" spans="1:4" x14ac:dyDescent="0.3">
      <c r="A1603" s="11" t="s">
        <v>8219</v>
      </c>
      <c r="B1603" s="11">
        <v>2500</v>
      </c>
      <c r="C1603" s="11" t="s">
        <v>8246</v>
      </c>
      <c r="D1603" s="19">
        <f t="shared" si="66"/>
        <v>2500</v>
      </c>
    </row>
    <row r="1604" spans="1:4" x14ac:dyDescent="0.3">
      <c r="A1604" s="11" t="s">
        <v>8219</v>
      </c>
      <c r="B1604" s="11">
        <v>1500</v>
      </c>
      <c r="C1604" s="11" t="s">
        <v>8246</v>
      </c>
      <c r="D1604" s="19">
        <f t="shared" si="66"/>
        <v>1500</v>
      </c>
    </row>
    <row r="1605" spans="1:4" x14ac:dyDescent="0.3">
      <c r="A1605" s="11" t="s">
        <v>8219</v>
      </c>
      <c r="B1605" s="11">
        <v>2000</v>
      </c>
      <c r="C1605" s="11" t="s">
        <v>8246</v>
      </c>
      <c r="D1605" s="19">
        <f t="shared" si="66"/>
        <v>2000</v>
      </c>
    </row>
    <row r="1606" spans="1:4" x14ac:dyDescent="0.3">
      <c r="A1606" s="11" t="s">
        <v>8219</v>
      </c>
      <c r="B1606" s="11">
        <v>2800</v>
      </c>
      <c r="C1606" s="11" t="s">
        <v>8246</v>
      </c>
      <c r="D1606" s="19">
        <f t="shared" si="66"/>
        <v>2800</v>
      </c>
    </row>
    <row r="1607" spans="1:4" x14ac:dyDescent="0.3">
      <c r="A1607" s="11" t="s">
        <v>8219</v>
      </c>
      <c r="B1607" s="11">
        <v>6000</v>
      </c>
      <c r="C1607" s="11" t="s">
        <v>8246</v>
      </c>
      <c r="D1607" s="19">
        <f t="shared" si="66"/>
        <v>6000</v>
      </c>
    </row>
    <row r="1608" spans="1:4" x14ac:dyDescent="0.3">
      <c r="A1608" s="11" t="s">
        <v>8219</v>
      </c>
      <c r="B1608" s="11">
        <v>8000</v>
      </c>
      <c r="C1608" s="11" t="s">
        <v>8246</v>
      </c>
      <c r="D1608" s="19">
        <f t="shared" si="66"/>
        <v>8000</v>
      </c>
    </row>
    <row r="1609" spans="1:4" x14ac:dyDescent="0.3">
      <c r="A1609" s="11" t="s">
        <v>8219</v>
      </c>
      <c r="B1609" s="11">
        <v>10000</v>
      </c>
      <c r="C1609" s="11" t="s">
        <v>8246</v>
      </c>
      <c r="D1609" s="19">
        <f t="shared" si="66"/>
        <v>10000</v>
      </c>
    </row>
    <row r="1610" spans="1:4" x14ac:dyDescent="0.3">
      <c r="A1610" s="11" t="s">
        <v>8219</v>
      </c>
      <c r="B1610" s="11">
        <v>1200</v>
      </c>
      <c r="C1610" s="11" t="s">
        <v>8246</v>
      </c>
      <c r="D1610" s="19">
        <f t="shared" si="66"/>
        <v>1200</v>
      </c>
    </row>
    <row r="1611" spans="1:4" x14ac:dyDescent="0.3">
      <c r="A1611" s="11" t="s">
        <v>8219</v>
      </c>
      <c r="B1611" s="11">
        <v>1500</v>
      </c>
      <c r="C1611" s="11" t="s">
        <v>8246</v>
      </c>
      <c r="D1611" s="19">
        <f t="shared" si="66"/>
        <v>1500</v>
      </c>
    </row>
    <row r="1612" spans="1:4" x14ac:dyDescent="0.3">
      <c r="A1612" s="11" t="s">
        <v>8219</v>
      </c>
      <c r="B1612" s="11">
        <v>2000</v>
      </c>
      <c r="C1612" s="11" t="s">
        <v>8246</v>
      </c>
      <c r="D1612" s="19">
        <f t="shared" si="66"/>
        <v>2000</v>
      </c>
    </row>
    <row r="1613" spans="1:4" x14ac:dyDescent="0.3">
      <c r="A1613" s="11" t="s">
        <v>8219</v>
      </c>
      <c r="B1613" s="11">
        <v>800</v>
      </c>
      <c r="C1613" s="11" t="s">
        <v>8246</v>
      </c>
      <c r="D1613" s="19">
        <f t="shared" si="66"/>
        <v>800</v>
      </c>
    </row>
    <row r="1614" spans="1:4" x14ac:dyDescent="0.3">
      <c r="A1614" s="11" t="s">
        <v>8219</v>
      </c>
      <c r="B1614" s="11">
        <v>500</v>
      </c>
      <c r="C1614" s="11" t="s">
        <v>8246</v>
      </c>
      <c r="D1614" s="19">
        <f t="shared" si="66"/>
        <v>500</v>
      </c>
    </row>
    <row r="1615" spans="1:4" x14ac:dyDescent="0.3">
      <c r="A1615" s="11" t="s">
        <v>8219</v>
      </c>
      <c r="B1615" s="11">
        <v>1000</v>
      </c>
      <c r="C1615" s="11" t="s">
        <v>8246</v>
      </c>
      <c r="D1615" s="19">
        <f t="shared" si="66"/>
        <v>1000</v>
      </c>
    </row>
    <row r="1616" spans="1:4" x14ac:dyDescent="0.3">
      <c r="A1616" s="11" t="s">
        <v>8219</v>
      </c>
      <c r="B1616" s="11">
        <v>5000</v>
      </c>
      <c r="C1616" s="11" t="s">
        <v>8246</v>
      </c>
      <c r="D1616" s="19">
        <f t="shared" si="66"/>
        <v>5000</v>
      </c>
    </row>
    <row r="1617" spans="1:4" x14ac:dyDescent="0.3">
      <c r="A1617" s="11" t="s">
        <v>8219</v>
      </c>
      <c r="B1617" s="11">
        <v>8000</v>
      </c>
      <c r="C1617" s="11" t="s">
        <v>8246</v>
      </c>
      <c r="D1617" s="19">
        <f t="shared" si="66"/>
        <v>8000</v>
      </c>
    </row>
    <row r="1618" spans="1:4" x14ac:dyDescent="0.3">
      <c r="A1618" s="11" t="s">
        <v>8219</v>
      </c>
      <c r="B1618" s="11">
        <v>10000</v>
      </c>
      <c r="C1618" s="11" t="s">
        <v>8246</v>
      </c>
      <c r="D1618" s="19">
        <f t="shared" si="66"/>
        <v>10000</v>
      </c>
    </row>
    <row r="1619" spans="1:4" x14ac:dyDescent="0.3">
      <c r="A1619" s="11" t="s">
        <v>8219</v>
      </c>
      <c r="B1619" s="11">
        <v>7000</v>
      </c>
      <c r="C1619" s="11" t="s">
        <v>8246</v>
      </c>
      <c r="D1619" s="19">
        <f t="shared" si="66"/>
        <v>7000</v>
      </c>
    </row>
    <row r="1620" spans="1:4" x14ac:dyDescent="0.3">
      <c r="A1620" s="11" t="s">
        <v>8219</v>
      </c>
      <c r="B1620" s="11">
        <v>1500</v>
      </c>
      <c r="C1620" s="11" t="s">
        <v>8246</v>
      </c>
      <c r="D1620" s="19">
        <f t="shared" si="66"/>
        <v>1500</v>
      </c>
    </row>
    <row r="1621" spans="1:4" x14ac:dyDescent="0.3">
      <c r="A1621" s="11" t="s">
        <v>8219</v>
      </c>
      <c r="B1621" s="11">
        <v>1500</v>
      </c>
      <c r="C1621" s="11" t="s">
        <v>8246</v>
      </c>
      <c r="D1621" s="19">
        <f t="shared" si="66"/>
        <v>1500</v>
      </c>
    </row>
    <row r="1622" spans="1:4" x14ac:dyDescent="0.3">
      <c r="A1622" s="11" t="s">
        <v>8219</v>
      </c>
      <c r="B1622" s="11">
        <v>1000</v>
      </c>
      <c r="C1622" s="11" t="s">
        <v>8246</v>
      </c>
      <c r="D1622" s="19">
        <f t="shared" si="66"/>
        <v>1000</v>
      </c>
    </row>
    <row r="1623" spans="1:4" x14ac:dyDescent="0.3">
      <c r="A1623" s="11" t="s">
        <v>8219</v>
      </c>
      <c r="B1623" s="11">
        <v>5000</v>
      </c>
      <c r="C1623" s="11" t="s">
        <v>8246</v>
      </c>
      <c r="D1623" s="19">
        <f t="shared" si="66"/>
        <v>5000</v>
      </c>
    </row>
    <row r="1624" spans="1:4" x14ac:dyDescent="0.3">
      <c r="A1624" s="11" t="s">
        <v>8219</v>
      </c>
      <c r="B1624" s="11">
        <v>6900</v>
      </c>
      <c r="C1624" s="11" t="s">
        <v>8246</v>
      </c>
      <c r="D1624" s="19">
        <f t="shared" si="66"/>
        <v>6900</v>
      </c>
    </row>
    <row r="1625" spans="1:4" x14ac:dyDescent="0.3">
      <c r="A1625" s="11" t="s">
        <v>8219</v>
      </c>
      <c r="B1625" s="11">
        <v>750</v>
      </c>
      <c r="C1625" s="11" t="s">
        <v>8247</v>
      </c>
      <c r="D1625" s="19">
        <f>B1625*1.37298792</f>
        <v>1029.7409399999999</v>
      </c>
    </row>
    <row r="1626" spans="1:4" x14ac:dyDescent="0.3">
      <c r="A1626" s="11" t="s">
        <v>8219</v>
      </c>
      <c r="B1626" s="11">
        <v>1000</v>
      </c>
      <c r="C1626" s="11" t="s">
        <v>8246</v>
      </c>
      <c r="D1626" s="19">
        <f t="shared" ref="D1626:D1647" si="67">B1626</f>
        <v>1000</v>
      </c>
    </row>
    <row r="1627" spans="1:4" x14ac:dyDescent="0.3">
      <c r="A1627" s="11" t="s">
        <v>8219</v>
      </c>
      <c r="B1627" s="11">
        <v>7500</v>
      </c>
      <c r="C1627" s="11" t="s">
        <v>8246</v>
      </c>
      <c r="D1627" s="19">
        <f t="shared" si="67"/>
        <v>7500</v>
      </c>
    </row>
    <row r="1628" spans="1:4" x14ac:dyDescent="0.3">
      <c r="A1628" s="11" t="s">
        <v>8219</v>
      </c>
      <c r="B1628" s="11">
        <v>8000</v>
      </c>
      <c r="C1628" s="11" t="s">
        <v>8246</v>
      </c>
      <c r="D1628" s="19">
        <f t="shared" si="67"/>
        <v>8000</v>
      </c>
    </row>
    <row r="1629" spans="1:4" x14ac:dyDescent="0.3">
      <c r="A1629" s="11" t="s">
        <v>8219</v>
      </c>
      <c r="B1629" s="11">
        <v>2000</v>
      </c>
      <c r="C1629" s="11" t="s">
        <v>8246</v>
      </c>
      <c r="D1629" s="19">
        <f t="shared" si="67"/>
        <v>2000</v>
      </c>
    </row>
    <row r="1630" spans="1:4" x14ac:dyDescent="0.3">
      <c r="A1630" s="11" t="s">
        <v>8219</v>
      </c>
      <c r="B1630" s="11">
        <v>4000</v>
      </c>
      <c r="C1630" s="11" t="s">
        <v>8246</v>
      </c>
      <c r="D1630" s="19">
        <f t="shared" si="67"/>
        <v>4000</v>
      </c>
    </row>
    <row r="1631" spans="1:4" x14ac:dyDescent="0.3">
      <c r="A1631" s="11" t="s">
        <v>8219</v>
      </c>
      <c r="B1631" s="11">
        <v>6000</v>
      </c>
      <c r="C1631" s="11" t="s">
        <v>8246</v>
      </c>
      <c r="D1631" s="19">
        <f t="shared" si="67"/>
        <v>6000</v>
      </c>
    </row>
    <row r="1632" spans="1:4" x14ac:dyDescent="0.3">
      <c r="A1632" s="11" t="s">
        <v>8219</v>
      </c>
      <c r="B1632" s="11">
        <v>4000</v>
      </c>
      <c r="C1632" s="11" t="s">
        <v>8246</v>
      </c>
      <c r="D1632" s="19">
        <f t="shared" si="67"/>
        <v>4000</v>
      </c>
    </row>
    <row r="1633" spans="1:4" x14ac:dyDescent="0.3">
      <c r="A1633" s="11" t="s">
        <v>8219</v>
      </c>
      <c r="B1633" s="11">
        <v>10000</v>
      </c>
      <c r="C1633" s="11" t="s">
        <v>8246</v>
      </c>
      <c r="D1633" s="19">
        <f t="shared" si="67"/>
        <v>10000</v>
      </c>
    </row>
    <row r="1634" spans="1:4" x14ac:dyDescent="0.3">
      <c r="A1634" s="11" t="s">
        <v>8219</v>
      </c>
      <c r="B1634" s="11">
        <v>4000</v>
      </c>
      <c r="C1634" s="11" t="s">
        <v>8246</v>
      </c>
      <c r="D1634" s="19">
        <f t="shared" si="67"/>
        <v>4000</v>
      </c>
    </row>
    <row r="1635" spans="1:4" x14ac:dyDescent="0.3">
      <c r="A1635" s="11" t="s">
        <v>8219</v>
      </c>
      <c r="B1635" s="11">
        <v>10000</v>
      </c>
      <c r="C1635" s="11" t="s">
        <v>8246</v>
      </c>
      <c r="D1635" s="19">
        <f t="shared" si="67"/>
        <v>10000</v>
      </c>
    </row>
    <row r="1636" spans="1:4" x14ac:dyDescent="0.3">
      <c r="A1636" s="11" t="s">
        <v>8219</v>
      </c>
      <c r="B1636" s="11">
        <v>2000</v>
      </c>
      <c r="C1636" s="11" t="s">
        <v>8246</v>
      </c>
      <c r="D1636" s="19">
        <f t="shared" si="67"/>
        <v>2000</v>
      </c>
    </row>
    <row r="1637" spans="1:4" x14ac:dyDescent="0.3">
      <c r="A1637" s="11" t="s">
        <v>8219</v>
      </c>
      <c r="B1637" s="11">
        <v>2000</v>
      </c>
      <c r="C1637" s="11" t="s">
        <v>8246</v>
      </c>
      <c r="D1637" s="19">
        <f t="shared" si="67"/>
        <v>2000</v>
      </c>
    </row>
    <row r="1638" spans="1:4" x14ac:dyDescent="0.3">
      <c r="A1638" s="11" t="s">
        <v>8219</v>
      </c>
      <c r="B1638" s="11">
        <v>4500</v>
      </c>
      <c r="C1638" s="11" t="s">
        <v>8246</v>
      </c>
      <c r="D1638" s="19">
        <f t="shared" si="67"/>
        <v>4500</v>
      </c>
    </row>
    <row r="1639" spans="1:4" x14ac:dyDescent="0.3">
      <c r="A1639" s="11" t="s">
        <v>8219</v>
      </c>
      <c r="B1639" s="11">
        <v>500</v>
      </c>
      <c r="C1639" s="11" t="s">
        <v>8246</v>
      </c>
      <c r="D1639" s="19">
        <f t="shared" si="67"/>
        <v>500</v>
      </c>
    </row>
    <row r="1640" spans="1:4" x14ac:dyDescent="0.3">
      <c r="A1640" s="11" t="s">
        <v>8219</v>
      </c>
      <c r="B1640" s="11">
        <v>1000</v>
      </c>
      <c r="C1640" s="11" t="s">
        <v>8246</v>
      </c>
      <c r="D1640" s="19">
        <f t="shared" si="67"/>
        <v>1000</v>
      </c>
    </row>
    <row r="1641" spans="1:4" x14ac:dyDescent="0.3">
      <c r="A1641" s="11" t="s">
        <v>8219</v>
      </c>
      <c r="B1641" s="11">
        <v>1800</v>
      </c>
      <c r="C1641" s="11" t="s">
        <v>8246</v>
      </c>
      <c r="D1641" s="19">
        <f t="shared" si="67"/>
        <v>1800</v>
      </c>
    </row>
    <row r="1642" spans="1:4" x14ac:dyDescent="0.3">
      <c r="A1642" s="11" t="s">
        <v>8219</v>
      </c>
      <c r="B1642" s="11">
        <v>400</v>
      </c>
      <c r="C1642" s="11" t="s">
        <v>8246</v>
      </c>
      <c r="D1642" s="19">
        <f t="shared" si="67"/>
        <v>400</v>
      </c>
    </row>
    <row r="1643" spans="1:4" x14ac:dyDescent="0.3">
      <c r="A1643" s="11" t="s">
        <v>8219</v>
      </c>
      <c r="B1643" s="11">
        <v>2500</v>
      </c>
      <c r="C1643" s="11" t="s">
        <v>8246</v>
      </c>
      <c r="D1643" s="19">
        <f t="shared" si="67"/>
        <v>2500</v>
      </c>
    </row>
    <row r="1644" spans="1:4" x14ac:dyDescent="0.3">
      <c r="A1644" s="11" t="s">
        <v>8219</v>
      </c>
      <c r="B1644" s="11">
        <v>1200</v>
      </c>
      <c r="C1644" s="11" t="s">
        <v>8246</v>
      </c>
      <c r="D1644" s="19">
        <f t="shared" si="67"/>
        <v>1200</v>
      </c>
    </row>
    <row r="1645" spans="1:4" x14ac:dyDescent="0.3">
      <c r="A1645" s="11" t="s">
        <v>8219</v>
      </c>
      <c r="B1645" s="11">
        <v>5000</v>
      </c>
      <c r="C1645" s="11" t="s">
        <v>8246</v>
      </c>
      <c r="D1645" s="19">
        <f t="shared" si="67"/>
        <v>5000</v>
      </c>
    </row>
    <row r="1646" spans="1:4" x14ac:dyDescent="0.3">
      <c r="A1646" s="11" t="s">
        <v>8219</v>
      </c>
      <c r="B1646" s="11">
        <v>10000</v>
      </c>
      <c r="C1646" s="11" t="s">
        <v>8246</v>
      </c>
      <c r="D1646" s="19">
        <f t="shared" si="67"/>
        <v>10000</v>
      </c>
    </row>
    <row r="1647" spans="1:4" x14ac:dyDescent="0.3">
      <c r="A1647" s="11" t="s">
        <v>8219</v>
      </c>
      <c r="B1647" s="11">
        <v>5000</v>
      </c>
      <c r="C1647" s="11" t="s">
        <v>8246</v>
      </c>
      <c r="D1647" s="19">
        <f t="shared" si="67"/>
        <v>5000</v>
      </c>
    </row>
    <row r="1648" spans="1:4" x14ac:dyDescent="0.3">
      <c r="A1648" s="11" t="s">
        <v>8219</v>
      </c>
      <c r="B1648" s="11">
        <v>2000</v>
      </c>
      <c r="C1648" s="11" t="s">
        <v>8247</v>
      </c>
      <c r="D1648" s="19">
        <f>B1648*1.37298792</f>
        <v>2745.9758400000001</v>
      </c>
    </row>
    <row r="1649" spans="1:4" x14ac:dyDescent="0.3">
      <c r="A1649" s="11" t="s">
        <v>8219</v>
      </c>
      <c r="B1649" s="11">
        <v>5000</v>
      </c>
      <c r="C1649" s="11" t="s">
        <v>8246</v>
      </c>
      <c r="D1649" s="19">
        <f t="shared" ref="D1649:D1660" si="68">B1649</f>
        <v>5000</v>
      </c>
    </row>
    <row r="1650" spans="1:4" x14ac:dyDescent="0.3">
      <c r="A1650" s="11" t="s">
        <v>8219</v>
      </c>
      <c r="B1650" s="11">
        <v>2300</v>
      </c>
      <c r="C1650" s="11" t="s">
        <v>8246</v>
      </c>
      <c r="D1650" s="19">
        <f t="shared" si="68"/>
        <v>2300</v>
      </c>
    </row>
    <row r="1651" spans="1:4" x14ac:dyDescent="0.3">
      <c r="A1651" s="11" t="s">
        <v>8219</v>
      </c>
      <c r="B1651" s="11">
        <v>3800</v>
      </c>
      <c r="C1651" s="11" t="s">
        <v>8246</v>
      </c>
      <c r="D1651" s="19">
        <f t="shared" si="68"/>
        <v>3800</v>
      </c>
    </row>
    <row r="1652" spans="1:4" x14ac:dyDescent="0.3">
      <c r="A1652" s="11" t="s">
        <v>8219</v>
      </c>
      <c r="B1652" s="11">
        <v>2000</v>
      </c>
      <c r="C1652" s="11" t="s">
        <v>8246</v>
      </c>
      <c r="D1652" s="19">
        <f t="shared" si="68"/>
        <v>2000</v>
      </c>
    </row>
    <row r="1653" spans="1:4" x14ac:dyDescent="0.3">
      <c r="A1653" s="11" t="s">
        <v>8219</v>
      </c>
      <c r="B1653" s="11">
        <v>2000</v>
      </c>
      <c r="C1653" s="11" t="s">
        <v>8246</v>
      </c>
      <c r="D1653" s="19">
        <f t="shared" si="68"/>
        <v>2000</v>
      </c>
    </row>
    <row r="1654" spans="1:4" x14ac:dyDescent="0.3">
      <c r="A1654" s="11" t="s">
        <v>8219</v>
      </c>
      <c r="B1654" s="11">
        <v>4500</v>
      </c>
      <c r="C1654" s="11" t="s">
        <v>8246</v>
      </c>
      <c r="D1654" s="19">
        <f t="shared" si="68"/>
        <v>4500</v>
      </c>
    </row>
    <row r="1655" spans="1:4" x14ac:dyDescent="0.3">
      <c r="A1655" s="11" t="s">
        <v>8219</v>
      </c>
      <c r="B1655" s="11">
        <v>5000</v>
      </c>
      <c r="C1655" s="11" t="s">
        <v>8246</v>
      </c>
      <c r="D1655" s="19">
        <f t="shared" si="68"/>
        <v>5000</v>
      </c>
    </row>
    <row r="1656" spans="1:4" x14ac:dyDescent="0.3">
      <c r="A1656" s="11" t="s">
        <v>8219</v>
      </c>
      <c r="B1656" s="11">
        <v>1100</v>
      </c>
      <c r="C1656" s="11" t="s">
        <v>8246</v>
      </c>
      <c r="D1656" s="19">
        <f t="shared" si="68"/>
        <v>1100</v>
      </c>
    </row>
    <row r="1657" spans="1:4" x14ac:dyDescent="0.3">
      <c r="A1657" s="11" t="s">
        <v>8219</v>
      </c>
      <c r="B1657" s="11">
        <v>1500</v>
      </c>
      <c r="C1657" s="11" t="s">
        <v>8246</v>
      </c>
      <c r="D1657" s="19">
        <f t="shared" si="68"/>
        <v>1500</v>
      </c>
    </row>
    <row r="1658" spans="1:4" x14ac:dyDescent="0.3">
      <c r="A1658" s="11" t="s">
        <v>8219</v>
      </c>
      <c r="B1658" s="11">
        <v>7500</v>
      </c>
      <c r="C1658" s="11" t="s">
        <v>8246</v>
      </c>
      <c r="D1658" s="19">
        <f t="shared" si="68"/>
        <v>7500</v>
      </c>
    </row>
    <row r="1659" spans="1:4" x14ac:dyDescent="0.3">
      <c r="A1659" s="11" t="s">
        <v>8219</v>
      </c>
      <c r="B1659" s="11">
        <v>25000</v>
      </c>
      <c r="C1659" s="11" t="s">
        <v>8246</v>
      </c>
      <c r="D1659" s="19">
        <f t="shared" si="68"/>
        <v>25000</v>
      </c>
    </row>
    <row r="1660" spans="1:4" x14ac:dyDescent="0.3">
      <c r="A1660" s="11" t="s">
        <v>8219</v>
      </c>
      <c r="B1660" s="11">
        <v>6000</v>
      </c>
      <c r="C1660" s="11" t="s">
        <v>8246</v>
      </c>
      <c r="D1660" s="19">
        <f t="shared" si="68"/>
        <v>6000</v>
      </c>
    </row>
    <row r="1661" spans="1:4" x14ac:dyDescent="0.3">
      <c r="A1661" s="11" t="s">
        <v>8219</v>
      </c>
      <c r="B1661" s="11">
        <v>500</v>
      </c>
      <c r="C1661" s="11" t="s">
        <v>8247</v>
      </c>
      <c r="D1661" s="19">
        <f>B1661*1.37298792</f>
        <v>686.49396000000002</v>
      </c>
    </row>
    <row r="1662" spans="1:4" x14ac:dyDescent="0.3">
      <c r="A1662" s="11" t="s">
        <v>8219</v>
      </c>
      <c r="B1662" s="11">
        <v>80</v>
      </c>
      <c r="C1662" s="11" t="s">
        <v>8249</v>
      </c>
      <c r="D1662" s="19">
        <f>B1662*1.18870458</f>
        <v>95.096366399999994</v>
      </c>
    </row>
    <row r="1663" spans="1:4" x14ac:dyDescent="0.3">
      <c r="A1663" s="11" t="s">
        <v>8219</v>
      </c>
      <c r="B1663" s="11">
        <v>7900</v>
      </c>
      <c r="C1663" s="11" t="s">
        <v>8249</v>
      </c>
      <c r="D1663" s="19">
        <f>B1663*1.18870458</f>
        <v>9390.7661819999994</v>
      </c>
    </row>
    <row r="1664" spans="1:4" x14ac:dyDescent="0.3">
      <c r="A1664" s="11" t="s">
        <v>8219</v>
      </c>
      <c r="B1664" s="11">
        <v>8000</v>
      </c>
      <c r="C1664" s="11" t="s">
        <v>8246</v>
      </c>
      <c r="D1664" s="19">
        <f t="shared" ref="D1664:D1678" si="69">B1664</f>
        <v>8000</v>
      </c>
    </row>
    <row r="1665" spans="1:4" x14ac:dyDescent="0.3">
      <c r="A1665" s="11" t="s">
        <v>8219</v>
      </c>
      <c r="B1665" s="11">
        <v>1000</v>
      </c>
      <c r="C1665" s="11" t="s">
        <v>8246</v>
      </c>
      <c r="D1665" s="19">
        <f t="shared" si="69"/>
        <v>1000</v>
      </c>
    </row>
    <row r="1666" spans="1:4" x14ac:dyDescent="0.3">
      <c r="A1666" s="11" t="s">
        <v>8219</v>
      </c>
      <c r="B1666" s="11">
        <v>2500</v>
      </c>
      <c r="C1666" s="11" t="s">
        <v>8246</v>
      </c>
      <c r="D1666" s="19">
        <f t="shared" si="69"/>
        <v>2500</v>
      </c>
    </row>
    <row r="1667" spans="1:4" x14ac:dyDescent="0.3">
      <c r="A1667" s="11" t="s">
        <v>8219</v>
      </c>
      <c r="B1667" s="11">
        <v>3500</v>
      </c>
      <c r="C1667" s="11" t="s">
        <v>8246</v>
      </c>
      <c r="D1667" s="19">
        <f t="shared" si="69"/>
        <v>3500</v>
      </c>
    </row>
    <row r="1668" spans="1:4" x14ac:dyDescent="0.3">
      <c r="A1668" s="11" t="s">
        <v>8219</v>
      </c>
      <c r="B1668" s="11">
        <v>2500</v>
      </c>
      <c r="C1668" s="11" t="s">
        <v>8246</v>
      </c>
      <c r="D1668" s="19">
        <f t="shared" si="69"/>
        <v>2500</v>
      </c>
    </row>
    <row r="1669" spans="1:4" x14ac:dyDescent="0.3">
      <c r="A1669" s="11" t="s">
        <v>8219</v>
      </c>
      <c r="B1669" s="11">
        <v>3400</v>
      </c>
      <c r="C1669" s="11" t="s">
        <v>8246</v>
      </c>
      <c r="D1669" s="19">
        <f t="shared" si="69"/>
        <v>3400</v>
      </c>
    </row>
    <row r="1670" spans="1:4" x14ac:dyDescent="0.3">
      <c r="A1670" s="11" t="s">
        <v>8219</v>
      </c>
      <c r="B1670" s="11">
        <v>8000</v>
      </c>
      <c r="C1670" s="11" t="s">
        <v>8246</v>
      </c>
      <c r="D1670" s="19">
        <f t="shared" si="69"/>
        <v>8000</v>
      </c>
    </row>
    <row r="1671" spans="1:4" x14ac:dyDescent="0.3">
      <c r="A1671" s="11" t="s">
        <v>8219</v>
      </c>
      <c r="B1671" s="11">
        <v>2000</v>
      </c>
      <c r="C1671" s="11" t="s">
        <v>8246</v>
      </c>
      <c r="D1671" s="19">
        <f t="shared" si="69"/>
        <v>2000</v>
      </c>
    </row>
    <row r="1672" spans="1:4" x14ac:dyDescent="0.3">
      <c r="A1672" s="11" t="s">
        <v>8219</v>
      </c>
      <c r="B1672" s="11">
        <v>1000</v>
      </c>
      <c r="C1672" s="11" t="s">
        <v>8246</v>
      </c>
      <c r="D1672" s="19">
        <f t="shared" si="69"/>
        <v>1000</v>
      </c>
    </row>
    <row r="1673" spans="1:4" x14ac:dyDescent="0.3">
      <c r="A1673" s="11" t="s">
        <v>8219</v>
      </c>
      <c r="B1673" s="11">
        <v>2000</v>
      </c>
      <c r="C1673" s="11" t="s">
        <v>8246</v>
      </c>
      <c r="D1673" s="19">
        <f t="shared" si="69"/>
        <v>2000</v>
      </c>
    </row>
    <row r="1674" spans="1:4" x14ac:dyDescent="0.3">
      <c r="A1674" s="11" t="s">
        <v>8219</v>
      </c>
      <c r="B1674" s="11">
        <v>1700</v>
      </c>
      <c r="C1674" s="11" t="s">
        <v>8246</v>
      </c>
      <c r="D1674" s="19">
        <f t="shared" si="69"/>
        <v>1700</v>
      </c>
    </row>
    <row r="1675" spans="1:4" x14ac:dyDescent="0.3">
      <c r="A1675" s="11" t="s">
        <v>8219</v>
      </c>
      <c r="B1675" s="11">
        <v>2100</v>
      </c>
      <c r="C1675" s="11" t="s">
        <v>8246</v>
      </c>
      <c r="D1675" s="19">
        <f t="shared" si="69"/>
        <v>2100</v>
      </c>
    </row>
    <row r="1676" spans="1:4" x14ac:dyDescent="0.3">
      <c r="A1676" s="11" t="s">
        <v>8219</v>
      </c>
      <c r="B1676" s="11">
        <v>5000</v>
      </c>
      <c r="C1676" s="11" t="s">
        <v>8246</v>
      </c>
      <c r="D1676" s="19">
        <f t="shared" si="69"/>
        <v>5000</v>
      </c>
    </row>
    <row r="1677" spans="1:4" x14ac:dyDescent="0.3">
      <c r="A1677" s="11" t="s">
        <v>8219</v>
      </c>
      <c r="B1677" s="11">
        <v>1000</v>
      </c>
      <c r="C1677" s="11" t="s">
        <v>8246</v>
      </c>
      <c r="D1677" s="19">
        <f t="shared" si="69"/>
        <v>1000</v>
      </c>
    </row>
    <row r="1678" spans="1:4" x14ac:dyDescent="0.3">
      <c r="A1678" s="11" t="s">
        <v>8219</v>
      </c>
      <c r="B1678" s="11">
        <v>3000</v>
      </c>
      <c r="C1678" s="11" t="s">
        <v>8246</v>
      </c>
      <c r="D1678" s="19">
        <f t="shared" si="69"/>
        <v>3000</v>
      </c>
    </row>
    <row r="1679" spans="1:4" x14ac:dyDescent="0.3">
      <c r="A1679" s="11" t="s">
        <v>8219</v>
      </c>
      <c r="B1679" s="11">
        <v>6000</v>
      </c>
      <c r="C1679" s="11" t="s">
        <v>8249</v>
      </c>
      <c r="D1679" s="19">
        <f>B1679*1.18870458</f>
        <v>7132.2274800000005</v>
      </c>
    </row>
    <row r="1680" spans="1:4" x14ac:dyDescent="0.3">
      <c r="A1680" s="11" t="s">
        <v>8219</v>
      </c>
      <c r="B1680" s="11">
        <v>1500</v>
      </c>
      <c r="C1680" s="11" t="s">
        <v>8246</v>
      </c>
      <c r="D1680" s="19">
        <f>B1680</f>
        <v>1500</v>
      </c>
    </row>
    <row r="1681" spans="1:4" x14ac:dyDescent="0.3">
      <c r="A1681" s="11" t="s">
        <v>8219</v>
      </c>
      <c r="B1681" s="11">
        <v>2000</v>
      </c>
      <c r="C1681" s="11" t="s">
        <v>8246</v>
      </c>
      <c r="D1681" s="19">
        <f>B1681</f>
        <v>2000</v>
      </c>
    </row>
    <row r="1682" spans="1:4" x14ac:dyDescent="0.3">
      <c r="A1682" s="11" t="s">
        <v>8219</v>
      </c>
      <c r="B1682" s="11">
        <v>1000</v>
      </c>
      <c r="C1682" s="11" t="s">
        <v>8246</v>
      </c>
      <c r="D1682" s="19">
        <f>B1682</f>
        <v>1000</v>
      </c>
    </row>
    <row r="1683" spans="1:4" x14ac:dyDescent="0.3">
      <c r="A1683" s="11" t="s">
        <v>8222</v>
      </c>
      <c r="B1683" s="11">
        <v>65000</v>
      </c>
      <c r="C1683" s="11" t="s">
        <v>8246</v>
      </c>
      <c r="D1683" s="19">
        <f>B1683</f>
        <v>65000</v>
      </c>
    </row>
    <row r="1684" spans="1:4" x14ac:dyDescent="0.3">
      <c r="A1684" s="11" t="s">
        <v>8222</v>
      </c>
      <c r="B1684" s="11">
        <v>6000</v>
      </c>
      <c r="C1684" s="11" t="s">
        <v>8246</v>
      </c>
      <c r="D1684" s="19">
        <f>B1684</f>
        <v>6000</v>
      </c>
    </row>
    <row r="1685" spans="1:4" x14ac:dyDescent="0.3">
      <c r="A1685" s="11" t="s">
        <v>8222</v>
      </c>
      <c r="B1685" s="11">
        <v>3500</v>
      </c>
      <c r="C1685" s="11" t="s">
        <v>8249</v>
      </c>
      <c r="D1685" s="19">
        <f>B1685*1.18870458</f>
        <v>4160.4660299999996</v>
      </c>
    </row>
    <row r="1686" spans="1:4" x14ac:dyDescent="0.3">
      <c r="A1686" s="11" t="s">
        <v>8222</v>
      </c>
      <c r="B1686" s="11">
        <v>8000</v>
      </c>
      <c r="C1686" s="11" t="s">
        <v>8246</v>
      </c>
      <c r="D1686" s="19">
        <f>B1686</f>
        <v>8000</v>
      </c>
    </row>
    <row r="1687" spans="1:4" x14ac:dyDescent="0.3">
      <c r="A1687" s="11" t="s">
        <v>8222</v>
      </c>
      <c r="B1687" s="11">
        <v>350</v>
      </c>
      <c r="C1687" s="11" t="s">
        <v>8246</v>
      </c>
      <c r="D1687" s="19">
        <f>B1687</f>
        <v>350</v>
      </c>
    </row>
    <row r="1688" spans="1:4" x14ac:dyDescent="0.3">
      <c r="A1688" s="11" t="s">
        <v>8222</v>
      </c>
      <c r="B1688" s="11">
        <v>5000</v>
      </c>
      <c r="C1688" s="11" t="s">
        <v>8251</v>
      </c>
      <c r="D1688" s="19">
        <f>B1688*0.79435529</f>
        <v>3971.7764500000003</v>
      </c>
    </row>
    <row r="1689" spans="1:4" x14ac:dyDescent="0.3">
      <c r="A1689" s="11" t="s">
        <v>8222</v>
      </c>
      <c r="B1689" s="11">
        <v>10000</v>
      </c>
      <c r="C1689" s="11" t="s">
        <v>8246</v>
      </c>
      <c r="D1689" s="19">
        <f t="shared" ref="D1689:D1694" si="70">B1689</f>
        <v>10000</v>
      </c>
    </row>
    <row r="1690" spans="1:4" x14ac:dyDescent="0.3">
      <c r="A1690" s="11" t="s">
        <v>8222</v>
      </c>
      <c r="B1690" s="11">
        <v>4000</v>
      </c>
      <c r="C1690" s="11" t="s">
        <v>8246</v>
      </c>
      <c r="D1690" s="19">
        <f t="shared" si="70"/>
        <v>4000</v>
      </c>
    </row>
    <row r="1691" spans="1:4" x14ac:dyDescent="0.3">
      <c r="A1691" s="11" t="s">
        <v>8222</v>
      </c>
      <c r="B1691" s="11">
        <v>2400</v>
      </c>
      <c r="C1691" s="11" t="s">
        <v>8246</v>
      </c>
      <c r="D1691" s="19">
        <f t="shared" si="70"/>
        <v>2400</v>
      </c>
    </row>
    <row r="1692" spans="1:4" x14ac:dyDescent="0.3">
      <c r="A1692" s="11" t="s">
        <v>8222</v>
      </c>
      <c r="B1692" s="11">
        <v>2500</v>
      </c>
      <c r="C1692" s="11" t="s">
        <v>8246</v>
      </c>
      <c r="D1692" s="19">
        <f t="shared" si="70"/>
        <v>2500</v>
      </c>
    </row>
    <row r="1693" spans="1:4" x14ac:dyDescent="0.3">
      <c r="A1693" s="11" t="s">
        <v>8222</v>
      </c>
      <c r="B1693" s="11">
        <v>30000</v>
      </c>
      <c r="C1693" s="11" t="s">
        <v>8246</v>
      </c>
      <c r="D1693" s="19">
        <f t="shared" si="70"/>
        <v>30000</v>
      </c>
    </row>
    <row r="1694" spans="1:4" x14ac:dyDescent="0.3">
      <c r="A1694" s="11" t="s">
        <v>8222</v>
      </c>
      <c r="B1694" s="11">
        <v>5000</v>
      </c>
      <c r="C1694" s="11" t="s">
        <v>8246</v>
      </c>
      <c r="D1694" s="19">
        <f t="shared" si="70"/>
        <v>5000</v>
      </c>
    </row>
    <row r="1695" spans="1:4" x14ac:dyDescent="0.3">
      <c r="A1695" s="11" t="s">
        <v>8222</v>
      </c>
      <c r="B1695" s="11">
        <v>3000</v>
      </c>
      <c r="C1695" s="11" t="s">
        <v>8247</v>
      </c>
      <c r="D1695" s="19">
        <f>B1695*1.37298792</f>
        <v>4118.9637599999996</v>
      </c>
    </row>
    <row r="1696" spans="1:4" x14ac:dyDescent="0.3">
      <c r="A1696" s="11" t="s">
        <v>8222</v>
      </c>
      <c r="B1696" s="11">
        <v>10000</v>
      </c>
      <c r="C1696" s="11" t="s">
        <v>8246</v>
      </c>
      <c r="D1696" s="19">
        <f t="shared" ref="D1696:D1707" si="71">B1696</f>
        <v>10000</v>
      </c>
    </row>
    <row r="1697" spans="1:4" x14ac:dyDescent="0.3">
      <c r="A1697" s="11" t="s">
        <v>8222</v>
      </c>
      <c r="B1697" s="11">
        <v>12000</v>
      </c>
      <c r="C1697" s="11" t="s">
        <v>8246</v>
      </c>
      <c r="D1697" s="19">
        <f t="shared" si="71"/>
        <v>12000</v>
      </c>
    </row>
    <row r="1698" spans="1:4" x14ac:dyDescent="0.3">
      <c r="A1698" s="11" t="s">
        <v>8222</v>
      </c>
      <c r="B1698" s="11">
        <v>300000</v>
      </c>
      <c r="C1698" s="11" t="s">
        <v>8246</v>
      </c>
      <c r="D1698" s="19">
        <f t="shared" si="71"/>
        <v>300000</v>
      </c>
    </row>
    <row r="1699" spans="1:4" x14ac:dyDescent="0.3">
      <c r="A1699" s="11" t="s">
        <v>8222</v>
      </c>
      <c r="B1699" s="11">
        <v>12500</v>
      </c>
      <c r="C1699" s="11" t="s">
        <v>8246</v>
      </c>
      <c r="D1699" s="19">
        <f t="shared" si="71"/>
        <v>12500</v>
      </c>
    </row>
    <row r="1700" spans="1:4" x14ac:dyDescent="0.3">
      <c r="A1700" s="11" t="s">
        <v>8222</v>
      </c>
      <c r="B1700" s="11">
        <v>125000</v>
      </c>
      <c r="C1700" s="11" t="s">
        <v>8246</v>
      </c>
      <c r="D1700" s="19">
        <f t="shared" si="71"/>
        <v>125000</v>
      </c>
    </row>
    <row r="1701" spans="1:4" x14ac:dyDescent="0.3">
      <c r="A1701" s="11" t="s">
        <v>8222</v>
      </c>
      <c r="B1701" s="11">
        <v>5105</v>
      </c>
      <c r="C1701" s="11" t="s">
        <v>8246</v>
      </c>
      <c r="D1701" s="19">
        <f t="shared" si="71"/>
        <v>5105</v>
      </c>
    </row>
    <row r="1702" spans="1:4" x14ac:dyDescent="0.3">
      <c r="A1702" s="11" t="s">
        <v>8222</v>
      </c>
      <c r="B1702" s="11">
        <v>20000</v>
      </c>
      <c r="C1702" s="11" t="s">
        <v>8246</v>
      </c>
      <c r="D1702" s="19">
        <f t="shared" si="71"/>
        <v>20000</v>
      </c>
    </row>
    <row r="1703" spans="1:4" x14ac:dyDescent="0.3">
      <c r="A1703" s="11" t="s">
        <v>8221</v>
      </c>
      <c r="B1703" s="11">
        <v>5050</v>
      </c>
      <c r="C1703" s="11" t="s">
        <v>8246</v>
      </c>
      <c r="D1703" s="19">
        <f t="shared" si="71"/>
        <v>5050</v>
      </c>
    </row>
    <row r="1704" spans="1:4" x14ac:dyDescent="0.3">
      <c r="A1704" s="11" t="s">
        <v>8221</v>
      </c>
      <c r="B1704" s="11">
        <v>16500</v>
      </c>
      <c r="C1704" s="11" t="s">
        <v>8246</v>
      </c>
      <c r="D1704" s="19">
        <f t="shared" si="71"/>
        <v>16500</v>
      </c>
    </row>
    <row r="1705" spans="1:4" x14ac:dyDescent="0.3">
      <c r="A1705" s="11" t="s">
        <v>8221</v>
      </c>
      <c r="B1705" s="11">
        <v>5000</v>
      </c>
      <c r="C1705" s="11" t="s">
        <v>8246</v>
      </c>
      <c r="D1705" s="19">
        <f t="shared" si="71"/>
        <v>5000</v>
      </c>
    </row>
    <row r="1706" spans="1:4" x14ac:dyDescent="0.3">
      <c r="A1706" s="11" t="s">
        <v>8221</v>
      </c>
      <c r="B1706" s="11">
        <v>2000</v>
      </c>
      <c r="C1706" s="11" t="s">
        <v>8246</v>
      </c>
      <c r="D1706" s="19">
        <f t="shared" si="71"/>
        <v>2000</v>
      </c>
    </row>
    <row r="1707" spans="1:4" x14ac:dyDescent="0.3">
      <c r="A1707" s="11" t="s">
        <v>8221</v>
      </c>
      <c r="B1707" s="11">
        <v>2000</v>
      </c>
      <c r="C1707" s="11" t="s">
        <v>8246</v>
      </c>
      <c r="D1707" s="19">
        <f t="shared" si="71"/>
        <v>2000</v>
      </c>
    </row>
    <row r="1708" spans="1:4" x14ac:dyDescent="0.3">
      <c r="A1708" s="11" t="s">
        <v>8221</v>
      </c>
      <c r="B1708" s="11">
        <v>5500</v>
      </c>
      <c r="C1708" s="11" t="s">
        <v>8249</v>
      </c>
      <c r="D1708" s="19">
        <f>B1708*1.18870458</f>
        <v>6537.8751899999997</v>
      </c>
    </row>
    <row r="1709" spans="1:4" x14ac:dyDescent="0.3">
      <c r="A1709" s="11" t="s">
        <v>8221</v>
      </c>
      <c r="B1709" s="11">
        <v>5000</v>
      </c>
      <c r="C1709" s="11" t="s">
        <v>8246</v>
      </c>
      <c r="D1709" s="19">
        <f>B1709</f>
        <v>5000</v>
      </c>
    </row>
    <row r="1710" spans="1:4" x14ac:dyDescent="0.3">
      <c r="A1710" s="11" t="s">
        <v>8221</v>
      </c>
      <c r="B1710" s="11">
        <v>7000</v>
      </c>
      <c r="C1710" s="11" t="s">
        <v>8246</v>
      </c>
      <c r="D1710" s="19">
        <f>B1710</f>
        <v>7000</v>
      </c>
    </row>
    <row r="1711" spans="1:4" x14ac:dyDescent="0.3">
      <c r="A1711" s="11" t="s">
        <v>8221</v>
      </c>
      <c r="B1711" s="11">
        <v>1750</v>
      </c>
      <c r="C1711" s="11" t="s">
        <v>8246</v>
      </c>
      <c r="D1711" s="19">
        <f>B1711</f>
        <v>1750</v>
      </c>
    </row>
    <row r="1712" spans="1:4" x14ac:dyDescent="0.3">
      <c r="A1712" s="11" t="s">
        <v>8221</v>
      </c>
      <c r="B1712" s="11">
        <v>5000</v>
      </c>
      <c r="C1712" s="11" t="s">
        <v>8249</v>
      </c>
      <c r="D1712" s="19">
        <f>B1712*1.18870458</f>
        <v>5943.5228999999999</v>
      </c>
    </row>
    <row r="1713" spans="1:4" x14ac:dyDescent="0.3">
      <c r="A1713" s="11" t="s">
        <v>8221</v>
      </c>
      <c r="B1713" s="11">
        <v>10000</v>
      </c>
      <c r="C1713" s="11" t="s">
        <v>8246</v>
      </c>
      <c r="D1713" s="19">
        <f t="shared" ref="D1713:D1728" si="72">B1713</f>
        <v>10000</v>
      </c>
    </row>
    <row r="1714" spans="1:4" x14ac:dyDescent="0.3">
      <c r="A1714" s="11" t="s">
        <v>8221</v>
      </c>
      <c r="B1714" s="11">
        <v>5000</v>
      </c>
      <c r="C1714" s="11" t="s">
        <v>8246</v>
      </c>
      <c r="D1714" s="19">
        <f t="shared" si="72"/>
        <v>5000</v>
      </c>
    </row>
    <row r="1715" spans="1:4" x14ac:dyDescent="0.3">
      <c r="A1715" s="11" t="s">
        <v>8221</v>
      </c>
      <c r="B1715" s="11">
        <v>3000</v>
      </c>
      <c r="C1715" s="11" t="s">
        <v>8246</v>
      </c>
      <c r="D1715" s="19">
        <f t="shared" si="72"/>
        <v>3000</v>
      </c>
    </row>
    <row r="1716" spans="1:4" x14ac:dyDescent="0.3">
      <c r="A1716" s="11" t="s">
        <v>8221</v>
      </c>
      <c r="B1716" s="11">
        <v>25000</v>
      </c>
      <c r="C1716" s="11" t="s">
        <v>8246</v>
      </c>
      <c r="D1716" s="19">
        <f t="shared" si="72"/>
        <v>25000</v>
      </c>
    </row>
    <row r="1717" spans="1:4" x14ac:dyDescent="0.3">
      <c r="A1717" s="11" t="s">
        <v>8221</v>
      </c>
      <c r="B1717" s="11">
        <v>5000</v>
      </c>
      <c r="C1717" s="11" t="s">
        <v>8246</v>
      </c>
      <c r="D1717" s="19">
        <f t="shared" si="72"/>
        <v>5000</v>
      </c>
    </row>
    <row r="1718" spans="1:4" x14ac:dyDescent="0.3">
      <c r="A1718" s="11" t="s">
        <v>8221</v>
      </c>
      <c r="B1718" s="11">
        <v>2000</v>
      </c>
      <c r="C1718" s="11" t="s">
        <v>8246</v>
      </c>
      <c r="D1718" s="19">
        <f t="shared" si="72"/>
        <v>2000</v>
      </c>
    </row>
    <row r="1719" spans="1:4" x14ac:dyDescent="0.3">
      <c r="A1719" s="11" t="s">
        <v>8221</v>
      </c>
      <c r="B1719" s="11">
        <v>3265</v>
      </c>
      <c r="C1719" s="11" t="s">
        <v>8246</v>
      </c>
      <c r="D1719" s="19">
        <f t="shared" si="72"/>
        <v>3265</v>
      </c>
    </row>
    <row r="1720" spans="1:4" x14ac:dyDescent="0.3">
      <c r="A1720" s="11" t="s">
        <v>8221</v>
      </c>
      <c r="B1720" s="11">
        <v>35000</v>
      </c>
      <c r="C1720" s="11" t="s">
        <v>8246</v>
      </c>
      <c r="D1720" s="19">
        <f t="shared" si="72"/>
        <v>35000</v>
      </c>
    </row>
    <row r="1721" spans="1:4" x14ac:dyDescent="0.3">
      <c r="A1721" s="11" t="s">
        <v>8221</v>
      </c>
      <c r="B1721" s="11">
        <v>4000</v>
      </c>
      <c r="C1721" s="11" t="s">
        <v>8246</v>
      </c>
      <c r="D1721" s="19">
        <f t="shared" si="72"/>
        <v>4000</v>
      </c>
    </row>
    <row r="1722" spans="1:4" x14ac:dyDescent="0.3">
      <c r="A1722" s="11" t="s">
        <v>8221</v>
      </c>
      <c r="B1722" s="11">
        <v>4000</v>
      </c>
      <c r="C1722" s="11" t="s">
        <v>8246</v>
      </c>
      <c r="D1722" s="19">
        <f t="shared" si="72"/>
        <v>4000</v>
      </c>
    </row>
    <row r="1723" spans="1:4" x14ac:dyDescent="0.3">
      <c r="A1723" s="11" t="s">
        <v>8221</v>
      </c>
      <c r="B1723" s="11">
        <v>5000</v>
      </c>
      <c r="C1723" s="11" t="s">
        <v>8246</v>
      </c>
      <c r="D1723" s="19">
        <f t="shared" si="72"/>
        <v>5000</v>
      </c>
    </row>
    <row r="1724" spans="1:4" x14ac:dyDescent="0.3">
      <c r="A1724" s="11" t="s">
        <v>8221</v>
      </c>
      <c r="B1724" s="11">
        <v>2880</v>
      </c>
      <c r="C1724" s="11" t="s">
        <v>8246</v>
      </c>
      <c r="D1724" s="19">
        <f t="shared" si="72"/>
        <v>2880</v>
      </c>
    </row>
    <row r="1725" spans="1:4" x14ac:dyDescent="0.3">
      <c r="A1725" s="11" t="s">
        <v>8221</v>
      </c>
      <c r="B1725" s="11">
        <v>10000</v>
      </c>
      <c r="C1725" s="11" t="s">
        <v>8246</v>
      </c>
      <c r="D1725" s="19">
        <f t="shared" si="72"/>
        <v>10000</v>
      </c>
    </row>
    <row r="1726" spans="1:4" x14ac:dyDescent="0.3">
      <c r="A1726" s="11" t="s">
        <v>8221</v>
      </c>
      <c r="B1726" s="11">
        <v>6000</v>
      </c>
      <c r="C1726" s="11" t="s">
        <v>8246</v>
      </c>
      <c r="D1726" s="19">
        <f t="shared" si="72"/>
        <v>6000</v>
      </c>
    </row>
    <row r="1727" spans="1:4" x14ac:dyDescent="0.3">
      <c r="A1727" s="11" t="s">
        <v>8221</v>
      </c>
      <c r="B1727" s="11">
        <v>5500</v>
      </c>
      <c r="C1727" s="11" t="s">
        <v>8246</v>
      </c>
      <c r="D1727" s="19">
        <f t="shared" si="72"/>
        <v>5500</v>
      </c>
    </row>
    <row r="1728" spans="1:4" x14ac:dyDescent="0.3">
      <c r="A1728" s="11" t="s">
        <v>8221</v>
      </c>
      <c r="B1728" s="11">
        <v>6500</v>
      </c>
      <c r="C1728" s="11" t="s">
        <v>8246</v>
      </c>
      <c r="D1728" s="19">
        <f t="shared" si="72"/>
        <v>6500</v>
      </c>
    </row>
    <row r="1729" spans="1:4" x14ac:dyDescent="0.3">
      <c r="A1729" s="11" t="s">
        <v>8221</v>
      </c>
      <c r="B1729" s="11">
        <v>3000</v>
      </c>
      <c r="C1729" s="11" t="s">
        <v>8247</v>
      </c>
      <c r="D1729" s="19">
        <f>B1729*1.37298792</f>
        <v>4118.9637599999996</v>
      </c>
    </row>
    <row r="1730" spans="1:4" x14ac:dyDescent="0.3">
      <c r="A1730" s="11" t="s">
        <v>8221</v>
      </c>
      <c r="B1730" s="11">
        <v>1250</v>
      </c>
      <c r="C1730" s="11" t="s">
        <v>8246</v>
      </c>
      <c r="D1730" s="19">
        <f t="shared" ref="D1730:D1742" si="73">B1730</f>
        <v>1250</v>
      </c>
    </row>
    <row r="1731" spans="1:4" x14ac:dyDescent="0.3">
      <c r="A1731" s="11" t="s">
        <v>8221</v>
      </c>
      <c r="B1731" s="11">
        <v>10000</v>
      </c>
      <c r="C1731" s="11" t="s">
        <v>8246</v>
      </c>
      <c r="D1731" s="19">
        <f t="shared" si="73"/>
        <v>10000</v>
      </c>
    </row>
    <row r="1732" spans="1:4" x14ac:dyDescent="0.3">
      <c r="A1732" s="11" t="s">
        <v>8221</v>
      </c>
      <c r="B1732" s="11">
        <v>3000</v>
      </c>
      <c r="C1732" s="11" t="s">
        <v>8246</v>
      </c>
      <c r="D1732" s="19">
        <f t="shared" si="73"/>
        <v>3000</v>
      </c>
    </row>
    <row r="1733" spans="1:4" x14ac:dyDescent="0.3">
      <c r="A1733" s="11" t="s">
        <v>8221</v>
      </c>
      <c r="B1733" s="11">
        <v>1000</v>
      </c>
      <c r="C1733" s="11" t="s">
        <v>8246</v>
      </c>
      <c r="D1733" s="19">
        <f t="shared" si="73"/>
        <v>1000</v>
      </c>
    </row>
    <row r="1734" spans="1:4" x14ac:dyDescent="0.3">
      <c r="A1734" s="11" t="s">
        <v>8221</v>
      </c>
      <c r="B1734" s="11">
        <v>4000</v>
      </c>
      <c r="C1734" s="11" t="s">
        <v>8246</v>
      </c>
      <c r="D1734" s="19">
        <f t="shared" si="73"/>
        <v>4000</v>
      </c>
    </row>
    <row r="1735" spans="1:4" x14ac:dyDescent="0.3">
      <c r="A1735" s="11" t="s">
        <v>8221</v>
      </c>
      <c r="B1735" s="11">
        <v>10000</v>
      </c>
      <c r="C1735" s="11" t="s">
        <v>8246</v>
      </c>
      <c r="D1735" s="19">
        <f t="shared" si="73"/>
        <v>10000</v>
      </c>
    </row>
    <row r="1736" spans="1:4" x14ac:dyDescent="0.3">
      <c r="A1736" s="11" t="s">
        <v>8221</v>
      </c>
      <c r="B1736" s="11">
        <v>4500</v>
      </c>
      <c r="C1736" s="11" t="s">
        <v>8246</v>
      </c>
      <c r="D1736" s="19">
        <f t="shared" si="73"/>
        <v>4500</v>
      </c>
    </row>
    <row r="1737" spans="1:4" x14ac:dyDescent="0.3">
      <c r="A1737" s="11" t="s">
        <v>8221</v>
      </c>
      <c r="B1737" s="11">
        <v>1000</v>
      </c>
      <c r="C1737" s="11" t="s">
        <v>8246</v>
      </c>
      <c r="D1737" s="19">
        <f t="shared" si="73"/>
        <v>1000</v>
      </c>
    </row>
    <row r="1738" spans="1:4" x14ac:dyDescent="0.3">
      <c r="A1738" s="11" t="s">
        <v>8221</v>
      </c>
      <c r="B1738" s="11">
        <v>3000</v>
      </c>
      <c r="C1738" s="11" t="s">
        <v>8246</v>
      </c>
      <c r="D1738" s="19">
        <f t="shared" si="73"/>
        <v>3000</v>
      </c>
    </row>
    <row r="1739" spans="1:4" x14ac:dyDescent="0.3">
      <c r="A1739" s="11" t="s">
        <v>8221</v>
      </c>
      <c r="B1739" s="11">
        <v>4000</v>
      </c>
      <c r="C1739" s="11" t="s">
        <v>8246</v>
      </c>
      <c r="D1739" s="19">
        <f t="shared" si="73"/>
        <v>4000</v>
      </c>
    </row>
    <row r="1740" spans="1:4" x14ac:dyDescent="0.3">
      <c r="A1740" s="11" t="s">
        <v>8221</v>
      </c>
      <c r="B1740" s="11">
        <v>5000</v>
      </c>
      <c r="C1740" s="11" t="s">
        <v>8246</v>
      </c>
      <c r="D1740" s="19">
        <f t="shared" si="73"/>
        <v>5000</v>
      </c>
    </row>
    <row r="1741" spans="1:4" x14ac:dyDescent="0.3">
      <c r="A1741" s="11" t="s">
        <v>8221</v>
      </c>
      <c r="B1741" s="11">
        <v>1000</v>
      </c>
      <c r="C1741" s="11" t="s">
        <v>8246</v>
      </c>
      <c r="D1741" s="19">
        <f t="shared" si="73"/>
        <v>1000</v>
      </c>
    </row>
    <row r="1742" spans="1:4" x14ac:dyDescent="0.3">
      <c r="A1742" s="11" t="s">
        <v>8221</v>
      </c>
      <c r="B1742" s="11">
        <v>3000</v>
      </c>
      <c r="C1742" s="11" t="s">
        <v>8246</v>
      </c>
      <c r="D1742" s="19">
        <f t="shared" si="73"/>
        <v>3000</v>
      </c>
    </row>
    <row r="1743" spans="1:4" x14ac:dyDescent="0.3">
      <c r="A1743" s="11" t="s">
        <v>8219</v>
      </c>
      <c r="B1743" s="11">
        <v>1200</v>
      </c>
      <c r="C1743" s="11" t="s">
        <v>8247</v>
      </c>
      <c r="D1743" s="19">
        <f>B1743*1.37298792</f>
        <v>1647.5855039999999</v>
      </c>
    </row>
    <row r="1744" spans="1:4" x14ac:dyDescent="0.3">
      <c r="A1744" s="11" t="s">
        <v>8219</v>
      </c>
      <c r="B1744" s="11">
        <v>2000</v>
      </c>
      <c r="C1744" s="11" t="s">
        <v>8246</v>
      </c>
      <c r="D1744" s="19">
        <f>B1744</f>
        <v>2000</v>
      </c>
    </row>
    <row r="1745" spans="1:4" x14ac:dyDescent="0.3">
      <c r="A1745" s="11" t="s">
        <v>8219</v>
      </c>
      <c r="B1745" s="11">
        <v>6000</v>
      </c>
      <c r="C1745" s="11" t="s">
        <v>8246</v>
      </c>
      <c r="D1745" s="19">
        <f>B1745</f>
        <v>6000</v>
      </c>
    </row>
    <row r="1746" spans="1:4" x14ac:dyDescent="0.3">
      <c r="A1746" s="11" t="s">
        <v>8219</v>
      </c>
      <c r="B1746" s="11">
        <v>5500</v>
      </c>
      <c r="C1746" s="11" t="s">
        <v>8247</v>
      </c>
      <c r="D1746" s="19">
        <f>B1746*1.37298792</f>
        <v>7551.4335599999995</v>
      </c>
    </row>
    <row r="1747" spans="1:4" x14ac:dyDescent="0.3">
      <c r="A1747" s="11" t="s">
        <v>8219</v>
      </c>
      <c r="B1747" s="11">
        <v>7000</v>
      </c>
      <c r="C1747" s="11" t="s">
        <v>8246</v>
      </c>
      <c r="D1747" s="19">
        <f>B1747</f>
        <v>7000</v>
      </c>
    </row>
    <row r="1748" spans="1:4" x14ac:dyDescent="0.3">
      <c r="A1748" s="11" t="s">
        <v>8219</v>
      </c>
      <c r="B1748" s="11">
        <v>15000</v>
      </c>
      <c r="C1748" s="11" t="s">
        <v>8246</v>
      </c>
      <c r="D1748" s="19">
        <f>B1748</f>
        <v>15000</v>
      </c>
    </row>
    <row r="1749" spans="1:4" x14ac:dyDescent="0.3">
      <c r="A1749" s="11" t="s">
        <v>8219</v>
      </c>
      <c r="B1749" s="11">
        <v>9000</v>
      </c>
      <c r="C1749" s="11" t="s">
        <v>8247</v>
      </c>
      <c r="D1749" s="19">
        <f>B1749*1.37298792</f>
        <v>12356.89128</v>
      </c>
    </row>
    <row r="1750" spans="1:4" x14ac:dyDescent="0.3">
      <c r="A1750" s="11" t="s">
        <v>8219</v>
      </c>
      <c r="B1750" s="11">
        <v>50000</v>
      </c>
      <c r="C1750" s="11" t="s">
        <v>8251</v>
      </c>
      <c r="D1750" s="19">
        <f>B1750*0.79435529</f>
        <v>39717.764500000005</v>
      </c>
    </row>
    <row r="1751" spans="1:4" x14ac:dyDescent="0.3">
      <c r="A1751" s="11" t="s">
        <v>8219</v>
      </c>
      <c r="B1751" s="11">
        <v>10050</v>
      </c>
      <c r="C1751" s="11" t="s">
        <v>8249</v>
      </c>
      <c r="D1751" s="19">
        <f>B1751*1.18870458</f>
        <v>11946.481029</v>
      </c>
    </row>
    <row r="1752" spans="1:4" x14ac:dyDescent="0.3">
      <c r="A1752" s="11" t="s">
        <v>8219</v>
      </c>
      <c r="B1752" s="11">
        <v>5000</v>
      </c>
      <c r="C1752" s="11" t="s">
        <v>8246</v>
      </c>
      <c r="D1752" s="19">
        <f>B1752</f>
        <v>5000</v>
      </c>
    </row>
    <row r="1753" spans="1:4" x14ac:dyDescent="0.3">
      <c r="A1753" s="11" t="s">
        <v>8219</v>
      </c>
      <c r="B1753" s="11">
        <v>10000</v>
      </c>
      <c r="C1753" s="11" t="s">
        <v>8246</v>
      </c>
      <c r="D1753" s="19">
        <f>B1753</f>
        <v>10000</v>
      </c>
    </row>
    <row r="1754" spans="1:4" x14ac:dyDescent="0.3">
      <c r="A1754" s="11" t="s">
        <v>8219</v>
      </c>
      <c r="B1754" s="11">
        <v>1200</v>
      </c>
      <c r="C1754" s="11" t="s">
        <v>8247</v>
      </c>
      <c r="D1754" s="19">
        <f>B1754*1.37298792</f>
        <v>1647.5855039999999</v>
      </c>
    </row>
    <row r="1755" spans="1:4" x14ac:dyDescent="0.3">
      <c r="A1755" s="11" t="s">
        <v>8219</v>
      </c>
      <c r="B1755" s="11">
        <v>15000</v>
      </c>
      <c r="C1755" s="11" t="s">
        <v>8253</v>
      </c>
      <c r="D1755" s="19">
        <f>B1755*0.159721</f>
        <v>2395.8150000000001</v>
      </c>
    </row>
    <row r="1756" spans="1:4" x14ac:dyDescent="0.3">
      <c r="A1756" s="11" t="s">
        <v>8219</v>
      </c>
      <c r="B1756" s="11">
        <v>8500</v>
      </c>
      <c r="C1756" s="11" t="s">
        <v>8251</v>
      </c>
      <c r="D1756" s="19">
        <f>B1756*0.79435529</f>
        <v>6752.0199650000004</v>
      </c>
    </row>
    <row r="1757" spans="1:4" x14ac:dyDescent="0.3">
      <c r="A1757" s="11" t="s">
        <v>8219</v>
      </c>
      <c r="B1757" s="11">
        <v>25</v>
      </c>
      <c r="C1757" s="11" t="s">
        <v>8246</v>
      </c>
      <c r="D1757" s="19">
        <f t="shared" ref="D1757:D1762" si="74">B1757</f>
        <v>25</v>
      </c>
    </row>
    <row r="1758" spans="1:4" x14ac:dyDescent="0.3">
      <c r="A1758" s="11" t="s">
        <v>8219</v>
      </c>
      <c r="B1758" s="11">
        <v>5500</v>
      </c>
      <c r="C1758" s="11" t="s">
        <v>8246</v>
      </c>
      <c r="D1758" s="19">
        <f t="shared" si="74"/>
        <v>5500</v>
      </c>
    </row>
    <row r="1759" spans="1:4" x14ac:dyDescent="0.3">
      <c r="A1759" s="11" t="s">
        <v>8219</v>
      </c>
      <c r="B1759" s="11">
        <v>5000</v>
      </c>
      <c r="C1759" s="11" t="s">
        <v>8246</v>
      </c>
      <c r="D1759" s="19">
        <f t="shared" si="74"/>
        <v>5000</v>
      </c>
    </row>
    <row r="1760" spans="1:4" x14ac:dyDescent="0.3">
      <c r="A1760" s="11" t="s">
        <v>8219</v>
      </c>
      <c r="B1760" s="11">
        <v>1000</v>
      </c>
      <c r="C1760" s="11" t="s">
        <v>8246</v>
      </c>
      <c r="D1760" s="19">
        <f t="shared" si="74"/>
        <v>1000</v>
      </c>
    </row>
    <row r="1761" spans="1:4" x14ac:dyDescent="0.3">
      <c r="A1761" s="11" t="s">
        <v>8219</v>
      </c>
      <c r="B1761" s="11">
        <v>5000</v>
      </c>
      <c r="C1761" s="11" t="s">
        <v>8246</v>
      </c>
      <c r="D1761" s="19">
        <f t="shared" si="74"/>
        <v>5000</v>
      </c>
    </row>
    <row r="1762" spans="1:4" x14ac:dyDescent="0.3">
      <c r="A1762" s="11" t="s">
        <v>8219</v>
      </c>
      <c r="B1762" s="11">
        <v>5000</v>
      </c>
      <c r="C1762" s="11" t="s">
        <v>8246</v>
      </c>
      <c r="D1762" s="19">
        <f t="shared" si="74"/>
        <v>5000</v>
      </c>
    </row>
    <row r="1763" spans="1:4" x14ac:dyDescent="0.3">
      <c r="A1763" s="11" t="s">
        <v>8219</v>
      </c>
      <c r="B1763" s="11">
        <v>100</v>
      </c>
      <c r="C1763" s="11" t="s">
        <v>8247</v>
      </c>
      <c r="D1763" s="19">
        <f>B1763*1.37298792</f>
        <v>137.29879199999999</v>
      </c>
    </row>
    <row r="1764" spans="1:4" x14ac:dyDescent="0.3">
      <c r="A1764" s="11" t="s">
        <v>8219</v>
      </c>
      <c r="B1764" s="11">
        <v>100</v>
      </c>
      <c r="C1764" s="11" t="s">
        <v>8246</v>
      </c>
      <c r="D1764" s="19">
        <f>B1764</f>
        <v>100</v>
      </c>
    </row>
    <row r="1765" spans="1:4" x14ac:dyDescent="0.3">
      <c r="A1765" s="11" t="s">
        <v>8219</v>
      </c>
      <c r="B1765" s="11">
        <v>12000</v>
      </c>
      <c r="C1765" s="11" t="s">
        <v>8246</v>
      </c>
      <c r="D1765" s="19">
        <f>B1765</f>
        <v>12000</v>
      </c>
    </row>
    <row r="1766" spans="1:4" x14ac:dyDescent="0.3">
      <c r="A1766" s="11" t="s">
        <v>8221</v>
      </c>
      <c r="B1766" s="11">
        <v>11000</v>
      </c>
      <c r="C1766" s="11" t="s">
        <v>8247</v>
      </c>
      <c r="D1766" s="19">
        <f>B1766*1.37298792</f>
        <v>15102.867119999999</v>
      </c>
    </row>
    <row r="1767" spans="1:4" x14ac:dyDescent="0.3">
      <c r="A1767" s="11" t="s">
        <v>8221</v>
      </c>
      <c r="B1767" s="11">
        <v>12500</v>
      </c>
      <c r="C1767" s="11" t="s">
        <v>8246</v>
      </c>
      <c r="D1767" s="19">
        <f>B1767</f>
        <v>12500</v>
      </c>
    </row>
    <row r="1768" spans="1:4" x14ac:dyDescent="0.3">
      <c r="A1768" s="11" t="s">
        <v>8221</v>
      </c>
      <c r="B1768" s="11">
        <v>1500</v>
      </c>
      <c r="C1768" s="11" t="s">
        <v>8248</v>
      </c>
      <c r="D1768" s="19">
        <f>B1768*0.76304884</f>
        <v>1144.5732599999999</v>
      </c>
    </row>
    <row r="1769" spans="1:4" x14ac:dyDescent="0.3">
      <c r="A1769" s="11" t="s">
        <v>8221</v>
      </c>
      <c r="B1769" s="11">
        <v>5000</v>
      </c>
      <c r="C1769" s="11" t="s">
        <v>8246</v>
      </c>
      <c r="D1769" s="19">
        <f>B1769</f>
        <v>5000</v>
      </c>
    </row>
    <row r="1770" spans="1:4" x14ac:dyDescent="0.3">
      <c r="A1770" s="11" t="s">
        <v>8221</v>
      </c>
      <c r="B1770" s="11">
        <v>5000</v>
      </c>
      <c r="C1770" s="11" t="s">
        <v>8246</v>
      </c>
      <c r="D1770" s="19">
        <f>B1770</f>
        <v>5000</v>
      </c>
    </row>
    <row r="1771" spans="1:4" x14ac:dyDescent="0.3">
      <c r="A1771" s="11" t="s">
        <v>8221</v>
      </c>
      <c r="B1771" s="11">
        <v>40000</v>
      </c>
      <c r="C1771" s="11" t="s">
        <v>8246</v>
      </c>
      <c r="D1771" s="19">
        <f>B1771</f>
        <v>40000</v>
      </c>
    </row>
    <row r="1772" spans="1:4" x14ac:dyDescent="0.3">
      <c r="A1772" s="11" t="s">
        <v>8221</v>
      </c>
      <c r="B1772" s="11">
        <v>24500</v>
      </c>
      <c r="C1772" s="11" t="s">
        <v>8246</v>
      </c>
      <c r="D1772" s="19">
        <f>B1772</f>
        <v>24500</v>
      </c>
    </row>
    <row r="1773" spans="1:4" x14ac:dyDescent="0.3">
      <c r="A1773" s="11" t="s">
        <v>8221</v>
      </c>
      <c r="B1773" s="11">
        <v>4200</v>
      </c>
      <c r="C1773" s="11" t="s">
        <v>8247</v>
      </c>
      <c r="D1773" s="19">
        <f>B1773*1.37298792</f>
        <v>5766.5492639999993</v>
      </c>
    </row>
    <row r="1774" spans="1:4" x14ac:dyDescent="0.3">
      <c r="A1774" s="11" t="s">
        <v>8221</v>
      </c>
      <c r="B1774" s="11">
        <v>5500</v>
      </c>
      <c r="C1774" s="11" t="s">
        <v>8247</v>
      </c>
      <c r="D1774" s="19">
        <f>B1774*1.37298792</f>
        <v>7551.4335599999995</v>
      </c>
    </row>
    <row r="1775" spans="1:4" x14ac:dyDescent="0.3">
      <c r="A1775" s="11" t="s">
        <v>8221</v>
      </c>
      <c r="B1775" s="11">
        <v>30000</v>
      </c>
      <c r="C1775" s="11" t="s">
        <v>8246</v>
      </c>
      <c r="D1775" s="19">
        <f>B1775</f>
        <v>30000</v>
      </c>
    </row>
    <row r="1776" spans="1:4" x14ac:dyDescent="0.3">
      <c r="A1776" s="11" t="s">
        <v>8221</v>
      </c>
      <c r="B1776" s="11">
        <v>2500</v>
      </c>
      <c r="C1776" s="11" t="s">
        <v>8246</v>
      </c>
      <c r="D1776" s="19">
        <f>B1776</f>
        <v>2500</v>
      </c>
    </row>
    <row r="1777" spans="1:4" x14ac:dyDescent="0.3">
      <c r="A1777" s="11" t="s">
        <v>8221</v>
      </c>
      <c r="B1777" s="11">
        <v>32500</v>
      </c>
      <c r="C1777" s="11" t="s">
        <v>8246</v>
      </c>
      <c r="D1777" s="19">
        <f>B1777</f>
        <v>32500</v>
      </c>
    </row>
    <row r="1778" spans="1:4" x14ac:dyDescent="0.3">
      <c r="A1778" s="11" t="s">
        <v>8221</v>
      </c>
      <c r="B1778" s="11">
        <v>5000</v>
      </c>
      <c r="C1778" s="11" t="s">
        <v>8247</v>
      </c>
      <c r="D1778" s="19">
        <f>B1778*1.37298792</f>
        <v>6864.9395999999997</v>
      </c>
    </row>
    <row r="1779" spans="1:4" x14ac:dyDescent="0.3">
      <c r="A1779" s="11" t="s">
        <v>8221</v>
      </c>
      <c r="B1779" s="11">
        <v>4800</v>
      </c>
      <c r="C1779" s="11" t="s">
        <v>8249</v>
      </c>
      <c r="D1779" s="19">
        <f>B1779*1.18870458</f>
        <v>5705.7819840000002</v>
      </c>
    </row>
    <row r="1780" spans="1:4" x14ac:dyDescent="0.3">
      <c r="A1780" s="11" t="s">
        <v>8221</v>
      </c>
      <c r="B1780" s="11">
        <v>50000</v>
      </c>
      <c r="C1780" s="11" t="s">
        <v>8246</v>
      </c>
      <c r="D1780" s="19">
        <f t="shared" ref="D1780:D1787" si="75">B1780</f>
        <v>50000</v>
      </c>
    </row>
    <row r="1781" spans="1:4" x14ac:dyDescent="0.3">
      <c r="A1781" s="11" t="s">
        <v>8221</v>
      </c>
      <c r="B1781" s="11">
        <v>11000</v>
      </c>
      <c r="C1781" s="11" t="s">
        <v>8246</v>
      </c>
      <c r="D1781" s="19">
        <f t="shared" si="75"/>
        <v>11000</v>
      </c>
    </row>
    <row r="1782" spans="1:4" x14ac:dyDescent="0.3">
      <c r="A1782" s="11" t="s">
        <v>8221</v>
      </c>
      <c r="B1782" s="11">
        <v>30000</v>
      </c>
      <c r="C1782" s="11" t="s">
        <v>8246</v>
      </c>
      <c r="D1782" s="19">
        <f t="shared" si="75"/>
        <v>30000</v>
      </c>
    </row>
    <row r="1783" spans="1:4" x14ac:dyDescent="0.3">
      <c r="A1783" s="11" t="s">
        <v>8221</v>
      </c>
      <c r="B1783" s="11">
        <v>5500</v>
      </c>
      <c r="C1783" s="11" t="s">
        <v>8246</v>
      </c>
      <c r="D1783" s="19">
        <f t="shared" si="75"/>
        <v>5500</v>
      </c>
    </row>
    <row r="1784" spans="1:4" x14ac:dyDescent="0.3">
      <c r="A1784" s="11" t="s">
        <v>8221</v>
      </c>
      <c r="B1784" s="11">
        <v>35000</v>
      </c>
      <c r="C1784" s="11" t="s">
        <v>8246</v>
      </c>
      <c r="D1784" s="19">
        <f t="shared" si="75"/>
        <v>35000</v>
      </c>
    </row>
    <row r="1785" spans="1:4" x14ac:dyDescent="0.3">
      <c r="A1785" s="11" t="s">
        <v>8221</v>
      </c>
      <c r="B1785" s="11">
        <v>40000</v>
      </c>
      <c r="C1785" s="11" t="s">
        <v>8246</v>
      </c>
      <c r="D1785" s="19">
        <f t="shared" si="75"/>
        <v>40000</v>
      </c>
    </row>
    <row r="1786" spans="1:4" x14ac:dyDescent="0.3">
      <c r="A1786" s="11" t="s">
        <v>8221</v>
      </c>
      <c r="B1786" s="11">
        <v>5000</v>
      </c>
      <c r="C1786" s="11" t="s">
        <v>8246</v>
      </c>
      <c r="D1786" s="19">
        <f t="shared" si="75"/>
        <v>5000</v>
      </c>
    </row>
    <row r="1787" spans="1:4" x14ac:dyDescent="0.3">
      <c r="A1787" s="11" t="s">
        <v>8221</v>
      </c>
      <c r="B1787" s="11">
        <v>24000</v>
      </c>
      <c r="C1787" s="11" t="s">
        <v>8246</v>
      </c>
      <c r="D1787" s="19">
        <f t="shared" si="75"/>
        <v>24000</v>
      </c>
    </row>
    <row r="1788" spans="1:4" x14ac:dyDescent="0.3">
      <c r="A1788" s="11" t="s">
        <v>8221</v>
      </c>
      <c r="B1788" s="11">
        <v>1900</v>
      </c>
      <c r="C1788" s="11" t="s">
        <v>8249</v>
      </c>
      <c r="D1788" s="19">
        <f>B1788*1.18870458</f>
        <v>2258.5387019999998</v>
      </c>
    </row>
    <row r="1789" spans="1:4" x14ac:dyDescent="0.3">
      <c r="A1789" s="11" t="s">
        <v>8221</v>
      </c>
      <c r="B1789" s="11">
        <v>10000</v>
      </c>
      <c r="C1789" s="11" t="s">
        <v>8246</v>
      </c>
      <c r="D1789" s="19">
        <f>B1789</f>
        <v>10000</v>
      </c>
    </row>
    <row r="1790" spans="1:4" x14ac:dyDescent="0.3">
      <c r="A1790" s="11" t="s">
        <v>8221</v>
      </c>
      <c r="B1790" s="11">
        <v>5500</v>
      </c>
      <c r="C1790" s="11" t="s">
        <v>8247</v>
      </c>
      <c r="D1790" s="19">
        <f>B1790*1.37298792</f>
        <v>7551.4335599999995</v>
      </c>
    </row>
    <row r="1791" spans="1:4" x14ac:dyDescent="0.3">
      <c r="A1791" s="11" t="s">
        <v>8221</v>
      </c>
      <c r="B1791" s="11">
        <v>8000</v>
      </c>
      <c r="C1791" s="11" t="s">
        <v>8246</v>
      </c>
      <c r="D1791" s="19">
        <f>B1791</f>
        <v>8000</v>
      </c>
    </row>
    <row r="1792" spans="1:4" x14ac:dyDescent="0.3">
      <c r="A1792" s="11" t="s">
        <v>8221</v>
      </c>
      <c r="B1792" s="11">
        <v>33000</v>
      </c>
      <c r="C1792" s="11" t="s">
        <v>8246</v>
      </c>
      <c r="D1792" s="19">
        <f>B1792</f>
        <v>33000</v>
      </c>
    </row>
    <row r="1793" spans="1:4" x14ac:dyDescent="0.3">
      <c r="A1793" s="11" t="s">
        <v>8221</v>
      </c>
      <c r="B1793" s="11">
        <v>3000</v>
      </c>
      <c r="C1793" s="11" t="s">
        <v>8247</v>
      </c>
      <c r="D1793" s="19">
        <f>B1793*1.37298792</f>
        <v>4118.9637599999996</v>
      </c>
    </row>
    <row r="1794" spans="1:4" x14ac:dyDescent="0.3">
      <c r="A1794" s="11" t="s">
        <v>8221</v>
      </c>
      <c r="B1794" s="11">
        <v>25000</v>
      </c>
      <c r="C1794" s="11" t="s">
        <v>8246</v>
      </c>
      <c r="D1794" s="19">
        <f>B1794</f>
        <v>25000</v>
      </c>
    </row>
    <row r="1795" spans="1:4" x14ac:dyDescent="0.3">
      <c r="A1795" s="11" t="s">
        <v>8221</v>
      </c>
      <c r="B1795" s="11">
        <v>3000</v>
      </c>
      <c r="C1795" s="11" t="s">
        <v>8248</v>
      </c>
      <c r="D1795" s="19">
        <f>B1795*0.76304884</f>
        <v>2289.1465199999998</v>
      </c>
    </row>
    <row r="1796" spans="1:4" x14ac:dyDescent="0.3">
      <c r="A1796" s="11" t="s">
        <v>8221</v>
      </c>
      <c r="B1796" s="11">
        <v>9000</v>
      </c>
      <c r="C1796" s="11" t="s">
        <v>8246</v>
      </c>
      <c r="D1796" s="19">
        <f>B1796</f>
        <v>9000</v>
      </c>
    </row>
    <row r="1797" spans="1:4" x14ac:dyDescent="0.3">
      <c r="A1797" s="11" t="s">
        <v>8221</v>
      </c>
      <c r="B1797" s="11">
        <v>28000</v>
      </c>
      <c r="C1797" s="11" t="s">
        <v>8249</v>
      </c>
      <c r="D1797" s="19">
        <f>B1797*1.18870458</f>
        <v>33283.728239999997</v>
      </c>
    </row>
    <row r="1798" spans="1:4" x14ac:dyDescent="0.3">
      <c r="A1798" s="11" t="s">
        <v>8221</v>
      </c>
      <c r="B1798" s="11">
        <v>19000</v>
      </c>
      <c r="C1798" s="11" t="s">
        <v>8247</v>
      </c>
      <c r="D1798" s="19">
        <f>B1798*1.37298792</f>
        <v>26086.770479999999</v>
      </c>
    </row>
    <row r="1799" spans="1:4" x14ac:dyDescent="0.3">
      <c r="A1799" s="11" t="s">
        <v>8221</v>
      </c>
      <c r="B1799" s="11">
        <v>10000</v>
      </c>
      <c r="C1799" s="11" t="s">
        <v>8246</v>
      </c>
      <c r="D1799" s="19">
        <f>B1799</f>
        <v>10000</v>
      </c>
    </row>
    <row r="1800" spans="1:4" x14ac:dyDescent="0.3">
      <c r="A1800" s="11" t="s">
        <v>8221</v>
      </c>
      <c r="B1800" s="11">
        <v>16000</v>
      </c>
      <c r="C1800" s="11" t="s">
        <v>8246</v>
      </c>
      <c r="D1800" s="19">
        <f>B1800</f>
        <v>16000</v>
      </c>
    </row>
    <row r="1801" spans="1:4" x14ac:dyDescent="0.3">
      <c r="A1801" s="11" t="s">
        <v>8221</v>
      </c>
      <c r="B1801" s="11">
        <v>4000</v>
      </c>
      <c r="C1801" s="11" t="s">
        <v>8247</v>
      </c>
      <c r="D1801" s="19">
        <f>B1801*1.37298792</f>
        <v>5491.9516800000001</v>
      </c>
    </row>
    <row r="1802" spans="1:4" x14ac:dyDescent="0.3">
      <c r="A1802" s="11" t="s">
        <v>8221</v>
      </c>
      <c r="B1802" s="11">
        <v>46260</v>
      </c>
      <c r="C1802" s="11" t="s">
        <v>8247</v>
      </c>
      <c r="D1802" s="19">
        <f>B1802*1.37298792</f>
        <v>63514.421179199999</v>
      </c>
    </row>
    <row r="1803" spans="1:4" x14ac:dyDescent="0.3">
      <c r="A1803" s="11" t="s">
        <v>8221</v>
      </c>
      <c r="B1803" s="11">
        <v>17000</v>
      </c>
      <c r="C1803" s="11" t="s">
        <v>8247</v>
      </c>
      <c r="D1803" s="19">
        <f>B1803*1.37298792</f>
        <v>23340.79464</v>
      </c>
    </row>
    <row r="1804" spans="1:4" x14ac:dyDescent="0.3">
      <c r="A1804" s="11" t="s">
        <v>8221</v>
      </c>
      <c r="B1804" s="11">
        <v>3500</v>
      </c>
      <c r="C1804" s="11" t="s">
        <v>8249</v>
      </c>
      <c r="D1804" s="19">
        <f>B1804*1.18870458</f>
        <v>4160.4660299999996</v>
      </c>
    </row>
    <row r="1805" spans="1:4" x14ac:dyDescent="0.3">
      <c r="A1805" s="11" t="s">
        <v>8221</v>
      </c>
      <c r="B1805" s="11">
        <v>17500</v>
      </c>
      <c r="C1805" s="11" t="s">
        <v>8246</v>
      </c>
      <c r="D1805" s="19">
        <f>B1805</f>
        <v>17500</v>
      </c>
    </row>
    <row r="1806" spans="1:4" x14ac:dyDescent="0.3">
      <c r="A1806" s="11" t="s">
        <v>8221</v>
      </c>
      <c r="B1806" s="11">
        <v>15500</v>
      </c>
      <c r="C1806" s="11" t="s">
        <v>8246</v>
      </c>
      <c r="D1806" s="19">
        <f>B1806</f>
        <v>15500</v>
      </c>
    </row>
    <row r="1807" spans="1:4" x14ac:dyDescent="0.3">
      <c r="A1807" s="11" t="s">
        <v>8221</v>
      </c>
      <c r="B1807" s="11">
        <v>22500</v>
      </c>
      <c r="C1807" s="11" t="s">
        <v>8249</v>
      </c>
      <c r="D1807" s="19">
        <f>B1807*1.18870458</f>
        <v>26745.853050000002</v>
      </c>
    </row>
    <row r="1808" spans="1:4" x14ac:dyDescent="0.3">
      <c r="A1808" s="11" t="s">
        <v>8221</v>
      </c>
      <c r="B1808" s="11">
        <v>20000</v>
      </c>
      <c r="C1808" s="11" t="s">
        <v>8247</v>
      </c>
      <c r="D1808" s="19">
        <f>B1808*1.37298792</f>
        <v>27459.758399999999</v>
      </c>
    </row>
    <row r="1809" spans="1:4" x14ac:dyDescent="0.3">
      <c r="A1809" s="11" t="s">
        <v>8221</v>
      </c>
      <c r="B1809" s="11">
        <v>5000</v>
      </c>
      <c r="C1809" s="11" t="s">
        <v>8246</v>
      </c>
      <c r="D1809" s="19">
        <f>B1809</f>
        <v>5000</v>
      </c>
    </row>
    <row r="1810" spans="1:4" x14ac:dyDescent="0.3">
      <c r="A1810" s="11" t="s">
        <v>8221</v>
      </c>
      <c r="B1810" s="11">
        <v>28000</v>
      </c>
      <c r="C1810" s="11" t="s">
        <v>8246</v>
      </c>
      <c r="D1810" s="19">
        <f>B1810</f>
        <v>28000</v>
      </c>
    </row>
    <row r="1811" spans="1:4" x14ac:dyDescent="0.3">
      <c r="A1811" s="11" t="s">
        <v>8221</v>
      </c>
      <c r="B1811" s="11">
        <v>3500</v>
      </c>
      <c r="C1811" s="11" t="s">
        <v>8251</v>
      </c>
      <c r="D1811" s="19">
        <f>B1811*0.79435529</f>
        <v>2780.2435150000001</v>
      </c>
    </row>
    <row r="1812" spans="1:4" x14ac:dyDescent="0.3">
      <c r="A1812" s="11" t="s">
        <v>8221</v>
      </c>
      <c r="B1812" s="11">
        <v>450</v>
      </c>
      <c r="C1812" s="11" t="s">
        <v>8246</v>
      </c>
      <c r="D1812" s="19">
        <f>B1812</f>
        <v>450</v>
      </c>
    </row>
    <row r="1813" spans="1:4" x14ac:dyDescent="0.3">
      <c r="A1813" s="11" t="s">
        <v>8221</v>
      </c>
      <c r="B1813" s="11">
        <v>54000</v>
      </c>
      <c r="C1813" s="11" t="s">
        <v>8246</v>
      </c>
      <c r="D1813" s="19">
        <f>B1813</f>
        <v>54000</v>
      </c>
    </row>
    <row r="1814" spans="1:4" x14ac:dyDescent="0.3">
      <c r="A1814" s="11" t="s">
        <v>8221</v>
      </c>
      <c r="B1814" s="11">
        <v>6500</v>
      </c>
      <c r="C1814" s="11" t="s">
        <v>8247</v>
      </c>
      <c r="D1814" s="19">
        <f>B1814*1.37298792</f>
        <v>8924.4214799999991</v>
      </c>
    </row>
    <row r="1815" spans="1:4" x14ac:dyDescent="0.3">
      <c r="A1815" s="11" t="s">
        <v>8221</v>
      </c>
      <c r="B1815" s="11">
        <v>8750</v>
      </c>
      <c r="C1815" s="11" t="s">
        <v>8247</v>
      </c>
      <c r="D1815" s="19">
        <f>B1815*1.37298792</f>
        <v>12013.6443</v>
      </c>
    </row>
    <row r="1816" spans="1:4" x14ac:dyDescent="0.3">
      <c r="A1816" s="11" t="s">
        <v>8221</v>
      </c>
      <c r="B1816" s="11">
        <v>12000</v>
      </c>
      <c r="C1816" s="11" t="s">
        <v>8247</v>
      </c>
      <c r="D1816" s="19">
        <f>B1816*1.37298792</f>
        <v>16475.855039999999</v>
      </c>
    </row>
    <row r="1817" spans="1:4" x14ac:dyDescent="0.3">
      <c r="A1817" s="11" t="s">
        <v>8221</v>
      </c>
      <c r="B1817" s="11">
        <v>3000</v>
      </c>
      <c r="C1817" s="11" t="s">
        <v>8246</v>
      </c>
      <c r="D1817" s="19">
        <f>B1817</f>
        <v>3000</v>
      </c>
    </row>
    <row r="1818" spans="1:4" x14ac:dyDescent="0.3">
      <c r="A1818" s="11" t="s">
        <v>8221</v>
      </c>
      <c r="B1818" s="11">
        <v>25000</v>
      </c>
      <c r="C1818" s="11" t="s">
        <v>8257</v>
      </c>
      <c r="D1818" s="19">
        <f>B1818*1.0793545</f>
        <v>26983.862499999999</v>
      </c>
    </row>
    <row r="1819" spans="1:4" x14ac:dyDescent="0.3">
      <c r="A1819" s="11" t="s">
        <v>8221</v>
      </c>
      <c r="B1819" s="11">
        <v>18000</v>
      </c>
      <c r="C1819" s="11" t="s">
        <v>8246</v>
      </c>
      <c r="D1819" s="19">
        <f>B1819</f>
        <v>18000</v>
      </c>
    </row>
    <row r="1820" spans="1:4" x14ac:dyDescent="0.3">
      <c r="A1820" s="11" t="s">
        <v>8221</v>
      </c>
      <c r="B1820" s="11">
        <v>15000</v>
      </c>
      <c r="C1820" s="11" t="s">
        <v>8246</v>
      </c>
      <c r="D1820" s="19">
        <f>B1820</f>
        <v>15000</v>
      </c>
    </row>
    <row r="1821" spans="1:4" x14ac:dyDescent="0.3">
      <c r="A1821" s="11" t="s">
        <v>8221</v>
      </c>
      <c r="B1821" s="11">
        <v>1200</v>
      </c>
      <c r="C1821" s="11" t="s">
        <v>8246</v>
      </c>
      <c r="D1821" s="19">
        <f>B1821</f>
        <v>1200</v>
      </c>
    </row>
    <row r="1822" spans="1:4" x14ac:dyDescent="0.3">
      <c r="A1822" s="11" t="s">
        <v>8221</v>
      </c>
      <c r="B1822" s="11">
        <v>26000</v>
      </c>
      <c r="C1822" s="11" t="s">
        <v>8246</v>
      </c>
      <c r="D1822" s="19">
        <f>B1822</f>
        <v>26000</v>
      </c>
    </row>
    <row r="1823" spans="1:4" x14ac:dyDescent="0.3">
      <c r="A1823" s="11" t="s">
        <v>8219</v>
      </c>
      <c r="B1823" s="11">
        <v>2500</v>
      </c>
      <c r="C1823" s="11" t="s">
        <v>8246</v>
      </c>
      <c r="D1823" s="19">
        <f>B1823</f>
        <v>2500</v>
      </c>
    </row>
    <row r="1824" spans="1:4" x14ac:dyDescent="0.3">
      <c r="A1824" s="11" t="s">
        <v>8219</v>
      </c>
      <c r="B1824" s="11">
        <v>300</v>
      </c>
      <c r="C1824" s="11" t="s">
        <v>8251</v>
      </c>
      <c r="D1824" s="19">
        <f>B1824*0.79435529</f>
        <v>238.30658700000001</v>
      </c>
    </row>
    <row r="1825" spans="1:4" x14ac:dyDescent="0.3">
      <c r="A1825" s="11" t="s">
        <v>8219</v>
      </c>
      <c r="B1825" s="11">
        <v>700</v>
      </c>
      <c r="C1825" s="11" t="s">
        <v>8246</v>
      </c>
      <c r="D1825" s="19">
        <f t="shared" ref="D1825:D1836" si="76">B1825</f>
        <v>700</v>
      </c>
    </row>
    <row r="1826" spans="1:4" x14ac:dyDescent="0.3">
      <c r="A1826" s="11" t="s">
        <v>8219</v>
      </c>
      <c r="B1826" s="11">
        <v>3000</v>
      </c>
      <c r="C1826" s="11" t="s">
        <v>8246</v>
      </c>
      <c r="D1826" s="19">
        <f t="shared" si="76"/>
        <v>3000</v>
      </c>
    </row>
    <row r="1827" spans="1:4" x14ac:dyDescent="0.3">
      <c r="A1827" s="11" t="s">
        <v>8219</v>
      </c>
      <c r="B1827" s="11">
        <v>2000</v>
      </c>
      <c r="C1827" s="11" t="s">
        <v>8246</v>
      </c>
      <c r="D1827" s="19">
        <f t="shared" si="76"/>
        <v>2000</v>
      </c>
    </row>
    <row r="1828" spans="1:4" x14ac:dyDescent="0.3">
      <c r="A1828" s="11" t="s">
        <v>8219</v>
      </c>
      <c r="B1828" s="11">
        <v>2000</v>
      </c>
      <c r="C1828" s="11" t="s">
        <v>8246</v>
      </c>
      <c r="D1828" s="19">
        <f t="shared" si="76"/>
        <v>2000</v>
      </c>
    </row>
    <row r="1829" spans="1:4" x14ac:dyDescent="0.3">
      <c r="A1829" s="11" t="s">
        <v>8219</v>
      </c>
      <c r="B1829" s="11">
        <v>8000</v>
      </c>
      <c r="C1829" s="11" t="s">
        <v>8246</v>
      </c>
      <c r="D1829" s="19">
        <f t="shared" si="76"/>
        <v>8000</v>
      </c>
    </row>
    <row r="1830" spans="1:4" x14ac:dyDescent="0.3">
      <c r="A1830" s="11" t="s">
        <v>8219</v>
      </c>
      <c r="B1830" s="11">
        <v>20000</v>
      </c>
      <c r="C1830" s="11" t="s">
        <v>8246</v>
      </c>
      <c r="D1830" s="19">
        <f t="shared" si="76"/>
        <v>20000</v>
      </c>
    </row>
    <row r="1831" spans="1:4" x14ac:dyDescent="0.3">
      <c r="A1831" s="11" t="s">
        <v>8219</v>
      </c>
      <c r="B1831" s="11">
        <v>1500</v>
      </c>
      <c r="C1831" s="11" t="s">
        <v>8246</v>
      </c>
      <c r="D1831" s="19">
        <f t="shared" si="76"/>
        <v>1500</v>
      </c>
    </row>
    <row r="1832" spans="1:4" x14ac:dyDescent="0.3">
      <c r="A1832" s="11" t="s">
        <v>8219</v>
      </c>
      <c r="B1832" s="11">
        <v>15000</v>
      </c>
      <c r="C1832" s="11" t="s">
        <v>8246</v>
      </c>
      <c r="D1832" s="19">
        <f t="shared" si="76"/>
        <v>15000</v>
      </c>
    </row>
    <row r="1833" spans="1:4" x14ac:dyDescent="0.3">
      <c r="A1833" s="11" t="s">
        <v>8219</v>
      </c>
      <c r="B1833" s="11">
        <v>1000</v>
      </c>
      <c r="C1833" s="11" t="s">
        <v>8246</v>
      </c>
      <c r="D1833" s="19">
        <f t="shared" si="76"/>
        <v>1000</v>
      </c>
    </row>
    <row r="1834" spans="1:4" x14ac:dyDescent="0.3">
      <c r="A1834" s="11" t="s">
        <v>8219</v>
      </c>
      <c r="B1834" s="11">
        <v>350</v>
      </c>
      <c r="C1834" s="11" t="s">
        <v>8246</v>
      </c>
      <c r="D1834" s="19">
        <f t="shared" si="76"/>
        <v>350</v>
      </c>
    </row>
    <row r="1835" spans="1:4" x14ac:dyDescent="0.3">
      <c r="A1835" s="11" t="s">
        <v>8219</v>
      </c>
      <c r="B1835" s="11">
        <v>400</v>
      </c>
      <c r="C1835" s="11" t="s">
        <v>8246</v>
      </c>
      <c r="D1835" s="19">
        <f t="shared" si="76"/>
        <v>400</v>
      </c>
    </row>
    <row r="1836" spans="1:4" x14ac:dyDescent="0.3">
      <c r="A1836" s="11" t="s">
        <v>8219</v>
      </c>
      <c r="B1836" s="11">
        <v>10000</v>
      </c>
      <c r="C1836" s="11" t="s">
        <v>8246</v>
      </c>
      <c r="D1836" s="19">
        <f t="shared" si="76"/>
        <v>10000</v>
      </c>
    </row>
    <row r="1837" spans="1:4" x14ac:dyDescent="0.3">
      <c r="A1837" s="11" t="s">
        <v>8219</v>
      </c>
      <c r="B1837" s="11">
        <v>500</v>
      </c>
      <c r="C1837" s="11" t="s">
        <v>8247</v>
      </c>
      <c r="D1837" s="19">
        <f>B1837*1.37298792</f>
        <v>686.49396000000002</v>
      </c>
    </row>
    <row r="1838" spans="1:4" x14ac:dyDescent="0.3">
      <c r="A1838" s="11" t="s">
        <v>8219</v>
      </c>
      <c r="B1838" s="11">
        <v>5000</v>
      </c>
      <c r="C1838" s="11" t="s">
        <v>8246</v>
      </c>
      <c r="D1838" s="19">
        <f t="shared" ref="D1838:D1856" si="77">B1838</f>
        <v>5000</v>
      </c>
    </row>
    <row r="1839" spans="1:4" x14ac:dyDescent="0.3">
      <c r="A1839" s="11" t="s">
        <v>8219</v>
      </c>
      <c r="B1839" s="11">
        <v>600</v>
      </c>
      <c r="C1839" s="11" t="s">
        <v>8246</v>
      </c>
      <c r="D1839" s="19">
        <f t="shared" si="77"/>
        <v>600</v>
      </c>
    </row>
    <row r="1840" spans="1:4" x14ac:dyDescent="0.3">
      <c r="A1840" s="11" t="s">
        <v>8219</v>
      </c>
      <c r="B1840" s="11">
        <v>1000</v>
      </c>
      <c r="C1840" s="11" t="s">
        <v>8246</v>
      </c>
      <c r="D1840" s="19">
        <f t="shared" si="77"/>
        <v>1000</v>
      </c>
    </row>
    <row r="1841" spans="1:4" x14ac:dyDescent="0.3">
      <c r="A1841" s="11" t="s">
        <v>8219</v>
      </c>
      <c r="B1841" s="11">
        <v>1000</v>
      </c>
      <c r="C1841" s="11" t="s">
        <v>8246</v>
      </c>
      <c r="D1841" s="19">
        <f t="shared" si="77"/>
        <v>1000</v>
      </c>
    </row>
    <row r="1842" spans="1:4" x14ac:dyDescent="0.3">
      <c r="A1842" s="11" t="s">
        <v>8219</v>
      </c>
      <c r="B1842" s="11">
        <v>900</v>
      </c>
      <c r="C1842" s="11" t="s">
        <v>8246</v>
      </c>
      <c r="D1842" s="19">
        <f t="shared" si="77"/>
        <v>900</v>
      </c>
    </row>
    <row r="1843" spans="1:4" x14ac:dyDescent="0.3">
      <c r="A1843" s="11" t="s">
        <v>8219</v>
      </c>
      <c r="B1843" s="11">
        <v>2000</v>
      </c>
      <c r="C1843" s="11" t="s">
        <v>8246</v>
      </c>
      <c r="D1843" s="19">
        <f t="shared" si="77"/>
        <v>2000</v>
      </c>
    </row>
    <row r="1844" spans="1:4" x14ac:dyDescent="0.3">
      <c r="A1844" s="11" t="s">
        <v>8219</v>
      </c>
      <c r="B1844" s="11">
        <v>2000</v>
      </c>
      <c r="C1844" s="11" t="s">
        <v>8246</v>
      </c>
      <c r="D1844" s="19">
        <f t="shared" si="77"/>
        <v>2000</v>
      </c>
    </row>
    <row r="1845" spans="1:4" x14ac:dyDescent="0.3">
      <c r="A1845" s="11" t="s">
        <v>8219</v>
      </c>
      <c r="B1845" s="11">
        <v>10000</v>
      </c>
      <c r="C1845" s="11" t="s">
        <v>8246</v>
      </c>
      <c r="D1845" s="19">
        <f t="shared" si="77"/>
        <v>10000</v>
      </c>
    </row>
    <row r="1846" spans="1:4" x14ac:dyDescent="0.3">
      <c r="A1846" s="11" t="s">
        <v>8219</v>
      </c>
      <c r="B1846" s="11">
        <v>1500</v>
      </c>
      <c r="C1846" s="11" t="s">
        <v>8246</v>
      </c>
      <c r="D1846" s="19">
        <f t="shared" si="77"/>
        <v>1500</v>
      </c>
    </row>
    <row r="1847" spans="1:4" x14ac:dyDescent="0.3">
      <c r="A1847" s="11" t="s">
        <v>8219</v>
      </c>
      <c r="B1847" s="11">
        <v>1000</v>
      </c>
      <c r="C1847" s="11" t="s">
        <v>8246</v>
      </c>
      <c r="D1847" s="19">
        <f t="shared" si="77"/>
        <v>1000</v>
      </c>
    </row>
    <row r="1848" spans="1:4" x14ac:dyDescent="0.3">
      <c r="A1848" s="11" t="s">
        <v>8219</v>
      </c>
      <c r="B1848" s="11">
        <v>15000</v>
      </c>
      <c r="C1848" s="11" t="s">
        <v>8246</v>
      </c>
      <c r="D1848" s="19">
        <f t="shared" si="77"/>
        <v>15000</v>
      </c>
    </row>
    <row r="1849" spans="1:4" x14ac:dyDescent="0.3">
      <c r="A1849" s="11" t="s">
        <v>8219</v>
      </c>
      <c r="B1849" s="11">
        <v>2500</v>
      </c>
      <c r="C1849" s="11" t="s">
        <v>8246</v>
      </c>
      <c r="D1849" s="19">
        <f t="shared" si="77"/>
        <v>2500</v>
      </c>
    </row>
    <row r="1850" spans="1:4" x14ac:dyDescent="0.3">
      <c r="A1850" s="11" t="s">
        <v>8219</v>
      </c>
      <c r="B1850" s="11">
        <v>3000</v>
      </c>
      <c r="C1850" s="11" t="s">
        <v>8246</v>
      </c>
      <c r="D1850" s="19">
        <f t="shared" si="77"/>
        <v>3000</v>
      </c>
    </row>
    <row r="1851" spans="1:4" x14ac:dyDescent="0.3">
      <c r="A1851" s="11" t="s">
        <v>8219</v>
      </c>
      <c r="B1851" s="11">
        <v>300</v>
      </c>
      <c r="C1851" s="11" t="s">
        <v>8246</v>
      </c>
      <c r="D1851" s="19">
        <f t="shared" si="77"/>
        <v>300</v>
      </c>
    </row>
    <row r="1852" spans="1:4" x14ac:dyDescent="0.3">
      <c r="A1852" s="11" t="s">
        <v>8219</v>
      </c>
      <c r="B1852" s="11">
        <v>9000</v>
      </c>
      <c r="C1852" s="11" t="s">
        <v>8246</v>
      </c>
      <c r="D1852" s="19">
        <f t="shared" si="77"/>
        <v>9000</v>
      </c>
    </row>
    <row r="1853" spans="1:4" x14ac:dyDescent="0.3">
      <c r="A1853" s="11" t="s">
        <v>8219</v>
      </c>
      <c r="B1853" s="11">
        <v>1300</v>
      </c>
      <c r="C1853" s="11" t="s">
        <v>8246</v>
      </c>
      <c r="D1853" s="19">
        <f t="shared" si="77"/>
        <v>1300</v>
      </c>
    </row>
    <row r="1854" spans="1:4" x14ac:dyDescent="0.3">
      <c r="A1854" s="11" t="s">
        <v>8219</v>
      </c>
      <c r="B1854" s="11">
        <v>15000</v>
      </c>
      <c r="C1854" s="11" t="s">
        <v>8246</v>
      </c>
      <c r="D1854" s="19">
        <f t="shared" si="77"/>
        <v>15000</v>
      </c>
    </row>
    <row r="1855" spans="1:4" x14ac:dyDescent="0.3">
      <c r="A1855" s="11" t="s">
        <v>8219</v>
      </c>
      <c r="B1855" s="11">
        <v>800</v>
      </c>
      <c r="C1855" s="11" t="s">
        <v>8246</v>
      </c>
      <c r="D1855" s="19">
        <f t="shared" si="77"/>
        <v>800</v>
      </c>
    </row>
    <row r="1856" spans="1:4" x14ac:dyDescent="0.3">
      <c r="A1856" s="11" t="s">
        <v>8219</v>
      </c>
      <c r="B1856" s="11">
        <v>15000</v>
      </c>
      <c r="C1856" s="11" t="s">
        <v>8246</v>
      </c>
      <c r="D1856" s="19">
        <f t="shared" si="77"/>
        <v>15000</v>
      </c>
    </row>
    <row r="1857" spans="1:4" x14ac:dyDescent="0.3">
      <c r="A1857" s="11" t="s">
        <v>8219</v>
      </c>
      <c r="B1857" s="11">
        <v>8750</v>
      </c>
      <c r="C1857" s="11" t="s">
        <v>8251</v>
      </c>
      <c r="D1857" s="19">
        <f>B1857*0.79435529</f>
        <v>6950.6087875000003</v>
      </c>
    </row>
    <row r="1858" spans="1:4" x14ac:dyDescent="0.3">
      <c r="A1858" s="11" t="s">
        <v>8219</v>
      </c>
      <c r="B1858" s="11">
        <v>2000</v>
      </c>
      <c r="C1858" s="11" t="s">
        <v>8246</v>
      </c>
      <c r="D1858" s="19">
        <f>B1858</f>
        <v>2000</v>
      </c>
    </row>
    <row r="1859" spans="1:4" x14ac:dyDescent="0.3">
      <c r="A1859" s="11" t="s">
        <v>8219</v>
      </c>
      <c r="B1859" s="11">
        <v>3000</v>
      </c>
      <c r="C1859" s="11" t="s">
        <v>8246</v>
      </c>
      <c r="D1859" s="19">
        <f>B1859</f>
        <v>3000</v>
      </c>
    </row>
    <row r="1860" spans="1:4" x14ac:dyDescent="0.3">
      <c r="A1860" s="11" t="s">
        <v>8219</v>
      </c>
      <c r="B1860" s="11">
        <v>5555.55</v>
      </c>
      <c r="C1860" s="11" t="s">
        <v>8246</v>
      </c>
      <c r="D1860" s="19">
        <f>B1860</f>
        <v>5555.55</v>
      </c>
    </row>
    <row r="1861" spans="1:4" x14ac:dyDescent="0.3">
      <c r="A1861" s="11" t="s">
        <v>8219</v>
      </c>
      <c r="B1861" s="11">
        <v>3000</v>
      </c>
      <c r="C1861" s="11" t="s">
        <v>8246</v>
      </c>
      <c r="D1861" s="19">
        <f>B1861</f>
        <v>3000</v>
      </c>
    </row>
    <row r="1862" spans="1:4" x14ac:dyDescent="0.3">
      <c r="A1862" s="11" t="s">
        <v>8219</v>
      </c>
      <c r="B1862" s="11">
        <v>750</v>
      </c>
      <c r="C1862" s="11" t="s">
        <v>8246</v>
      </c>
      <c r="D1862" s="19">
        <f>B1862</f>
        <v>750</v>
      </c>
    </row>
    <row r="1863" spans="1:4" x14ac:dyDescent="0.3">
      <c r="A1863" s="11" t="s">
        <v>8221</v>
      </c>
      <c r="B1863" s="11">
        <v>250000</v>
      </c>
      <c r="C1863" s="11" t="s">
        <v>8247</v>
      </c>
      <c r="D1863" s="19">
        <f>B1863*1.37298792</f>
        <v>343246.98</v>
      </c>
    </row>
    <row r="1864" spans="1:4" x14ac:dyDescent="0.3">
      <c r="A1864" s="11" t="s">
        <v>8221</v>
      </c>
      <c r="B1864" s="11">
        <v>18000</v>
      </c>
      <c r="C1864" s="11" t="s">
        <v>8246</v>
      </c>
      <c r="D1864" s="19">
        <f>B1864</f>
        <v>18000</v>
      </c>
    </row>
    <row r="1865" spans="1:4" x14ac:dyDescent="0.3">
      <c r="A1865" s="11" t="s">
        <v>8221</v>
      </c>
      <c r="B1865" s="11">
        <v>2500</v>
      </c>
      <c r="C1865" s="11" t="s">
        <v>8246</v>
      </c>
      <c r="D1865" s="19">
        <f>B1865</f>
        <v>2500</v>
      </c>
    </row>
    <row r="1866" spans="1:4" x14ac:dyDescent="0.3">
      <c r="A1866" s="11" t="s">
        <v>8221</v>
      </c>
      <c r="B1866" s="11">
        <v>6500</v>
      </c>
      <c r="C1866" s="11" t="s">
        <v>8246</v>
      </c>
      <c r="D1866" s="19">
        <f>B1866</f>
        <v>6500</v>
      </c>
    </row>
    <row r="1867" spans="1:4" x14ac:dyDescent="0.3">
      <c r="A1867" s="11" t="s">
        <v>8221</v>
      </c>
      <c r="B1867" s="11">
        <v>110000</v>
      </c>
      <c r="C1867" s="11" t="s">
        <v>8247</v>
      </c>
      <c r="D1867" s="19">
        <f>B1867*1.37298792</f>
        <v>151028.67119999998</v>
      </c>
    </row>
    <row r="1868" spans="1:4" x14ac:dyDescent="0.3">
      <c r="A1868" s="11" t="s">
        <v>8221</v>
      </c>
      <c r="B1868" s="11">
        <v>25000</v>
      </c>
      <c r="C1868" s="11" t="s">
        <v>8246</v>
      </c>
      <c r="D1868" s="19">
        <f t="shared" ref="D1868:D1874" si="78">B1868</f>
        <v>25000</v>
      </c>
    </row>
    <row r="1869" spans="1:4" x14ac:dyDescent="0.3">
      <c r="A1869" s="11" t="s">
        <v>8221</v>
      </c>
      <c r="B1869" s="11">
        <v>20000</v>
      </c>
      <c r="C1869" s="11" t="s">
        <v>8246</v>
      </c>
      <c r="D1869" s="19">
        <f t="shared" si="78"/>
        <v>20000</v>
      </c>
    </row>
    <row r="1870" spans="1:4" x14ac:dyDescent="0.3">
      <c r="A1870" s="11" t="s">
        <v>8221</v>
      </c>
      <c r="B1870" s="11">
        <v>25000</v>
      </c>
      <c r="C1870" s="11" t="s">
        <v>8246</v>
      </c>
      <c r="D1870" s="19">
        <f t="shared" si="78"/>
        <v>25000</v>
      </c>
    </row>
    <row r="1871" spans="1:4" x14ac:dyDescent="0.3">
      <c r="A1871" s="11" t="s">
        <v>8221</v>
      </c>
      <c r="B1871" s="11">
        <v>10000</v>
      </c>
      <c r="C1871" s="11" t="s">
        <v>8246</v>
      </c>
      <c r="D1871" s="19">
        <f t="shared" si="78"/>
        <v>10000</v>
      </c>
    </row>
    <row r="1872" spans="1:4" x14ac:dyDescent="0.3">
      <c r="A1872" s="11" t="s">
        <v>8221</v>
      </c>
      <c r="B1872" s="11">
        <v>3500</v>
      </c>
      <c r="C1872" s="11" t="s">
        <v>8246</v>
      </c>
      <c r="D1872" s="19">
        <f t="shared" si="78"/>
        <v>3500</v>
      </c>
    </row>
    <row r="1873" spans="1:4" x14ac:dyDescent="0.3">
      <c r="A1873" s="11" t="s">
        <v>8221</v>
      </c>
      <c r="B1873" s="11">
        <v>6500</v>
      </c>
      <c r="C1873" s="11" t="s">
        <v>8246</v>
      </c>
      <c r="D1873" s="19">
        <f t="shared" si="78"/>
        <v>6500</v>
      </c>
    </row>
    <row r="1874" spans="1:4" x14ac:dyDescent="0.3">
      <c r="A1874" s="11" t="s">
        <v>8221</v>
      </c>
      <c r="B1874" s="11">
        <v>20000</v>
      </c>
      <c r="C1874" s="11" t="s">
        <v>8246</v>
      </c>
      <c r="D1874" s="19">
        <f t="shared" si="78"/>
        <v>20000</v>
      </c>
    </row>
    <row r="1875" spans="1:4" x14ac:dyDescent="0.3">
      <c r="A1875" s="11" t="s">
        <v>8221</v>
      </c>
      <c r="B1875" s="11">
        <v>8000</v>
      </c>
      <c r="C1875" s="11" t="s">
        <v>8251</v>
      </c>
      <c r="D1875" s="19">
        <f>B1875*0.79435529</f>
        <v>6354.8423200000007</v>
      </c>
    </row>
    <row r="1876" spans="1:4" x14ac:dyDescent="0.3">
      <c r="A1876" s="11" t="s">
        <v>8221</v>
      </c>
      <c r="B1876" s="11">
        <v>160000</v>
      </c>
      <c r="C1876" s="11" t="s">
        <v>8246</v>
      </c>
      <c r="D1876" s="19">
        <f>B1876</f>
        <v>160000</v>
      </c>
    </row>
    <row r="1877" spans="1:4" x14ac:dyDescent="0.3">
      <c r="A1877" s="11" t="s">
        <v>8221</v>
      </c>
      <c r="B1877" s="11">
        <v>10000</v>
      </c>
      <c r="C1877" s="11" t="s">
        <v>8246</v>
      </c>
      <c r="D1877" s="19">
        <f>B1877</f>
        <v>10000</v>
      </c>
    </row>
    <row r="1878" spans="1:4" x14ac:dyDescent="0.3">
      <c r="A1878" s="11" t="s">
        <v>8221</v>
      </c>
      <c r="B1878" s="11">
        <v>280</v>
      </c>
      <c r="C1878" s="11" t="s">
        <v>8248</v>
      </c>
      <c r="D1878" s="19">
        <f>B1878*0.76304884</f>
        <v>213.65367519999998</v>
      </c>
    </row>
    <row r="1879" spans="1:4" x14ac:dyDescent="0.3">
      <c r="A1879" s="11" t="s">
        <v>8221</v>
      </c>
      <c r="B1879" s="11">
        <v>60</v>
      </c>
      <c r="C1879" s="11" t="s">
        <v>8246</v>
      </c>
      <c r="D1879" s="19">
        <f>B1879</f>
        <v>60</v>
      </c>
    </row>
    <row r="1880" spans="1:4" x14ac:dyDescent="0.3">
      <c r="A1880" s="11" t="s">
        <v>8221</v>
      </c>
      <c r="B1880" s="11">
        <v>8000</v>
      </c>
      <c r="C1880" s="11" t="s">
        <v>8248</v>
      </c>
      <c r="D1880" s="19">
        <f>B1880*0.76304884</f>
        <v>6104.3907199999994</v>
      </c>
    </row>
    <row r="1881" spans="1:4" x14ac:dyDescent="0.3">
      <c r="A1881" s="11" t="s">
        <v>8221</v>
      </c>
      <c r="B1881" s="11">
        <v>5000</v>
      </c>
      <c r="C1881" s="11" t="s">
        <v>8249</v>
      </c>
      <c r="D1881" s="19">
        <f>B1881*1.18870458</f>
        <v>5943.5228999999999</v>
      </c>
    </row>
    <row r="1882" spans="1:4" x14ac:dyDescent="0.3">
      <c r="A1882" s="11" t="s">
        <v>8221</v>
      </c>
      <c r="B1882" s="11">
        <v>5000</v>
      </c>
      <c r="C1882" s="11" t="s">
        <v>8247</v>
      </c>
      <c r="D1882" s="19">
        <f>B1882*1.37298792</f>
        <v>6864.9395999999997</v>
      </c>
    </row>
    <row r="1883" spans="1:4" x14ac:dyDescent="0.3">
      <c r="A1883" s="11" t="s">
        <v>8219</v>
      </c>
      <c r="B1883" s="11">
        <v>2000</v>
      </c>
      <c r="C1883" s="11" t="s">
        <v>8246</v>
      </c>
      <c r="D1883" s="19">
        <f t="shared" ref="D1883:D1888" si="79">B1883</f>
        <v>2000</v>
      </c>
    </row>
    <row r="1884" spans="1:4" x14ac:dyDescent="0.3">
      <c r="A1884" s="11" t="s">
        <v>8219</v>
      </c>
      <c r="B1884" s="11">
        <v>3350</v>
      </c>
      <c r="C1884" s="11" t="s">
        <v>8246</v>
      </c>
      <c r="D1884" s="19">
        <f t="shared" si="79"/>
        <v>3350</v>
      </c>
    </row>
    <row r="1885" spans="1:4" x14ac:dyDescent="0.3">
      <c r="A1885" s="11" t="s">
        <v>8219</v>
      </c>
      <c r="B1885" s="11">
        <v>999</v>
      </c>
      <c r="C1885" s="11" t="s">
        <v>8246</v>
      </c>
      <c r="D1885" s="19">
        <f t="shared" si="79"/>
        <v>999</v>
      </c>
    </row>
    <row r="1886" spans="1:4" x14ac:dyDescent="0.3">
      <c r="A1886" s="11" t="s">
        <v>8219</v>
      </c>
      <c r="B1886" s="11">
        <v>1000</v>
      </c>
      <c r="C1886" s="11" t="s">
        <v>8246</v>
      </c>
      <c r="D1886" s="19">
        <f t="shared" si="79"/>
        <v>1000</v>
      </c>
    </row>
    <row r="1887" spans="1:4" x14ac:dyDescent="0.3">
      <c r="A1887" s="11" t="s">
        <v>8219</v>
      </c>
      <c r="B1887" s="11">
        <v>4575</v>
      </c>
      <c r="C1887" s="11" t="s">
        <v>8246</v>
      </c>
      <c r="D1887" s="19">
        <f t="shared" si="79"/>
        <v>4575</v>
      </c>
    </row>
    <row r="1888" spans="1:4" x14ac:dyDescent="0.3">
      <c r="A1888" s="11" t="s">
        <v>8219</v>
      </c>
      <c r="B1888" s="11">
        <v>1200</v>
      </c>
      <c r="C1888" s="11" t="s">
        <v>8246</v>
      </c>
      <c r="D1888" s="19">
        <f t="shared" si="79"/>
        <v>1200</v>
      </c>
    </row>
    <row r="1889" spans="1:4" x14ac:dyDescent="0.3">
      <c r="A1889" s="11" t="s">
        <v>8219</v>
      </c>
      <c r="B1889" s="11">
        <v>3000</v>
      </c>
      <c r="C1889" s="11" t="s">
        <v>8249</v>
      </c>
      <c r="D1889" s="19">
        <f>B1889*1.18870458</f>
        <v>3566.1137400000002</v>
      </c>
    </row>
    <row r="1890" spans="1:4" x14ac:dyDescent="0.3">
      <c r="A1890" s="11" t="s">
        <v>8219</v>
      </c>
      <c r="B1890" s="11">
        <v>2500</v>
      </c>
      <c r="C1890" s="11" t="s">
        <v>8246</v>
      </c>
      <c r="D1890" s="19">
        <f t="shared" ref="D1890:D1902" si="80">B1890</f>
        <v>2500</v>
      </c>
    </row>
    <row r="1891" spans="1:4" x14ac:dyDescent="0.3">
      <c r="A1891" s="11" t="s">
        <v>8219</v>
      </c>
      <c r="B1891" s="11">
        <v>2000</v>
      </c>
      <c r="C1891" s="11" t="s">
        <v>8246</v>
      </c>
      <c r="D1891" s="19">
        <f t="shared" si="80"/>
        <v>2000</v>
      </c>
    </row>
    <row r="1892" spans="1:4" x14ac:dyDescent="0.3">
      <c r="A1892" s="11" t="s">
        <v>8219</v>
      </c>
      <c r="B1892" s="11">
        <v>12000</v>
      </c>
      <c r="C1892" s="11" t="s">
        <v>8246</v>
      </c>
      <c r="D1892" s="19">
        <f t="shared" si="80"/>
        <v>12000</v>
      </c>
    </row>
    <row r="1893" spans="1:4" x14ac:dyDescent="0.3">
      <c r="A1893" s="11" t="s">
        <v>8219</v>
      </c>
      <c r="B1893" s="11">
        <v>10000</v>
      </c>
      <c r="C1893" s="11" t="s">
        <v>8246</v>
      </c>
      <c r="D1893" s="19">
        <f t="shared" si="80"/>
        <v>10000</v>
      </c>
    </row>
    <row r="1894" spans="1:4" x14ac:dyDescent="0.3">
      <c r="A1894" s="11" t="s">
        <v>8219</v>
      </c>
      <c r="B1894" s="11">
        <v>500</v>
      </c>
      <c r="C1894" s="11" t="s">
        <v>8246</v>
      </c>
      <c r="D1894" s="19">
        <f t="shared" si="80"/>
        <v>500</v>
      </c>
    </row>
    <row r="1895" spans="1:4" x14ac:dyDescent="0.3">
      <c r="A1895" s="11" t="s">
        <v>8219</v>
      </c>
      <c r="B1895" s="11">
        <v>2500</v>
      </c>
      <c r="C1895" s="11" t="s">
        <v>8246</v>
      </c>
      <c r="D1895" s="19">
        <f t="shared" si="80"/>
        <v>2500</v>
      </c>
    </row>
    <row r="1896" spans="1:4" x14ac:dyDescent="0.3">
      <c r="A1896" s="11" t="s">
        <v>8219</v>
      </c>
      <c r="B1896" s="11">
        <v>1000</v>
      </c>
      <c r="C1896" s="11" t="s">
        <v>8246</v>
      </c>
      <c r="D1896" s="19">
        <f t="shared" si="80"/>
        <v>1000</v>
      </c>
    </row>
    <row r="1897" spans="1:4" x14ac:dyDescent="0.3">
      <c r="A1897" s="11" t="s">
        <v>8219</v>
      </c>
      <c r="B1897" s="11">
        <v>9072</v>
      </c>
      <c r="C1897" s="11" t="s">
        <v>8246</v>
      </c>
      <c r="D1897" s="19">
        <f t="shared" si="80"/>
        <v>9072</v>
      </c>
    </row>
    <row r="1898" spans="1:4" x14ac:dyDescent="0.3">
      <c r="A1898" s="11" t="s">
        <v>8219</v>
      </c>
      <c r="B1898" s="11">
        <v>451</v>
      </c>
      <c r="C1898" s="11" t="s">
        <v>8246</v>
      </c>
      <c r="D1898" s="19">
        <f t="shared" si="80"/>
        <v>451</v>
      </c>
    </row>
    <row r="1899" spans="1:4" x14ac:dyDescent="0.3">
      <c r="A1899" s="11" t="s">
        <v>8219</v>
      </c>
      <c r="B1899" s="11">
        <v>6350</v>
      </c>
      <c r="C1899" s="11" t="s">
        <v>8246</v>
      </c>
      <c r="D1899" s="19">
        <f t="shared" si="80"/>
        <v>6350</v>
      </c>
    </row>
    <row r="1900" spans="1:4" x14ac:dyDescent="0.3">
      <c r="A1900" s="11" t="s">
        <v>8219</v>
      </c>
      <c r="B1900" s="11">
        <v>1000</v>
      </c>
      <c r="C1900" s="11" t="s">
        <v>8246</v>
      </c>
      <c r="D1900" s="19">
        <f t="shared" si="80"/>
        <v>1000</v>
      </c>
    </row>
    <row r="1901" spans="1:4" x14ac:dyDescent="0.3">
      <c r="A1901" s="11" t="s">
        <v>8219</v>
      </c>
      <c r="B1901" s="11">
        <v>900</v>
      </c>
      <c r="C1901" s="11" t="s">
        <v>8246</v>
      </c>
      <c r="D1901" s="19">
        <f t="shared" si="80"/>
        <v>900</v>
      </c>
    </row>
    <row r="1902" spans="1:4" x14ac:dyDescent="0.3">
      <c r="A1902" s="11" t="s">
        <v>8219</v>
      </c>
      <c r="B1902" s="11">
        <v>2500</v>
      </c>
      <c r="C1902" s="11" t="s">
        <v>8246</v>
      </c>
      <c r="D1902" s="19">
        <f t="shared" si="80"/>
        <v>2500</v>
      </c>
    </row>
    <row r="1903" spans="1:4" x14ac:dyDescent="0.3">
      <c r="A1903" s="11" t="s">
        <v>8221</v>
      </c>
      <c r="B1903" s="11">
        <v>99000</v>
      </c>
      <c r="C1903" s="11" t="s">
        <v>8247</v>
      </c>
      <c r="D1903" s="19">
        <f>B1903*1.37298792</f>
        <v>135925.80408</v>
      </c>
    </row>
    <row r="1904" spans="1:4" x14ac:dyDescent="0.3">
      <c r="A1904" s="11" t="s">
        <v>8221</v>
      </c>
      <c r="B1904" s="11">
        <v>1000</v>
      </c>
      <c r="C1904" s="11" t="s">
        <v>8249</v>
      </c>
      <c r="D1904" s="19">
        <f>B1904*1.18870458</f>
        <v>1188.7045800000001</v>
      </c>
    </row>
    <row r="1905" spans="1:4" x14ac:dyDescent="0.3">
      <c r="A1905" s="11" t="s">
        <v>8221</v>
      </c>
      <c r="B1905" s="11">
        <v>3000</v>
      </c>
      <c r="C1905" s="11" t="s">
        <v>8246</v>
      </c>
      <c r="D1905" s="19">
        <f t="shared" ref="D1905:D1911" si="81">B1905</f>
        <v>3000</v>
      </c>
    </row>
    <row r="1906" spans="1:4" x14ac:dyDescent="0.3">
      <c r="A1906" s="11" t="s">
        <v>8221</v>
      </c>
      <c r="B1906" s="11">
        <v>50000</v>
      </c>
      <c r="C1906" s="11" t="s">
        <v>8246</v>
      </c>
      <c r="D1906" s="19">
        <f t="shared" si="81"/>
        <v>50000</v>
      </c>
    </row>
    <row r="1907" spans="1:4" x14ac:dyDescent="0.3">
      <c r="A1907" s="11" t="s">
        <v>8221</v>
      </c>
      <c r="B1907" s="11">
        <v>25000</v>
      </c>
      <c r="C1907" s="11" t="s">
        <v>8246</v>
      </c>
      <c r="D1907" s="19">
        <f t="shared" si="81"/>
        <v>25000</v>
      </c>
    </row>
    <row r="1908" spans="1:4" x14ac:dyDescent="0.3">
      <c r="A1908" s="11" t="s">
        <v>8221</v>
      </c>
      <c r="B1908" s="11">
        <v>50000</v>
      </c>
      <c r="C1908" s="11" t="s">
        <v>8246</v>
      </c>
      <c r="D1908" s="19">
        <f t="shared" si="81"/>
        <v>50000</v>
      </c>
    </row>
    <row r="1909" spans="1:4" x14ac:dyDescent="0.3">
      <c r="A1909" s="11" t="s">
        <v>8221</v>
      </c>
      <c r="B1909" s="11">
        <v>30000</v>
      </c>
      <c r="C1909" s="11" t="s">
        <v>8246</v>
      </c>
      <c r="D1909" s="19">
        <f t="shared" si="81"/>
        <v>30000</v>
      </c>
    </row>
    <row r="1910" spans="1:4" x14ac:dyDescent="0.3">
      <c r="A1910" s="11" t="s">
        <v>8221</v>
      </c>
      <c r="B1910" s="11">
        <v>25000</v>
      </c>
      <c r="C1910" s="11" t="s">
        <v>8246</v>
      </c>
      <c r="D1910" s="19">
        <f t="shared" si="81"/>
        <v>25000</v>
      </c>
    </row>
    <row r="1911" spans="1:4" x14ac:dyDescent="0.3">
      <c r="A1911" s="11" t="s">
        <v>8221</v>
      </c>
      <c r="B1911" s="11">
        <v>35000</v>
      </c>
      <c r="C1911" s="11" t="s">
        <v>8246</v>
      </c>
      <c r="D1911" s="19">
        <f t="shared" si="81"/>
        <v>35000</v>
      </c>
    </row>
    <row r="1912" spans="1:4" x14ac:dyDescent="0.3">
      <c r="A1912" s="11" t="s">
        <v>8221</v>
      </c>
      <c r="B1912" s="11">
        <v>85000</v>
      </c>
      <c r="C1912" s="11" t="s">
        <v>8249</v>
      </c>
      <c r="D1912" s="19">
        <f>B1912*1.18870458</f>
        <v>101039.8893</v>
      </c>
    </row>
    <row r="1913" spans="1:4" x14ac:dyDescent="0.3">
      <c r="A1913" s="11" t="s">
        <v>8221</v>
      </c>
      <c r="B1913" s="11">
        <v>42500</v>
      </c>
      <c r="C1913" s="11" t="s">
        <v>8250</v>
      </c>
      <c r="D1913" s="19">
        <f>B1913*0.70341869</f>
        <v>29895.294324999999</v>
      </c>
    </row>
    <row r="1914" spans="1:4" x14ac:dyDescent="0.3">
      <c r="A1914" s="11" t="s">
        <v>8221</v>
      </c>
      <c r="B1914" s="11">
        <v>5000</v>
      </c>
      <c r="C1914" s="11" t="s">
        <v>8246</v>
      </c>
      <c r="D1914" s="19">
        <f>B1914</f>
        <v>5000</v>
      </c>
    </row>
    <row r="1915" spans="1:4" x14ac:dyDescent="0.3">
      <c r="A1915" s="11" t="s">
        <v>8221</v>
      </c>
      <c r="B1915" s="11">
        <v>48000</v>
      </c>
      <c r="C1915" s="11" t="s">
        <v>8247</v>
      </c>
      <c r="D1915" s="19">
        <f>B1915*1.37298792</f>
        <v>65903.420159999994</v>
      </c>
    </row>
    <row r="1916" spans="1:4" x14ac:dyDescent="0.3">
      <c r="A1916" s="11" t="s">
        <v>8221</v>
      </c>
      <c r="B1916" s="11">
        <v>666</v>
      </c>
      <c r="C1916" s="11" t="s">
        <v>8246</v>
      </c>
      <c r="D1916" s="19">
        <f>B1916</f>
        <v>666</v>
      </c>
    </row>
    <row r="1917" spans="1:4" x14ac:dyDescent="0.3">
      <c r="A1917" s="11" t="s">
        <v>8221</v>
      </c>
      <c r="B1917" s="11">
        <v>500</v>
      </c>
      <c r="C1917" s="11" t="s">
        <v>8246</v>
      </c>
      <c r="D1917" s="19">
        <f>B1917</f>
        <v>500</v>
      </c>
    </row>
    <row r="1918" spans="1:4" x14ac:dyDescent="0.3">
      <c r="A1918" s="11" t="s">
        <v>8221</v>
      </c>
      <c r="B1918" s="11">
        <v>20000</v>
      </c>
      <c r="C1918" s="11" t="s">
        <v>8246</v>
      </c>
      <c r="D1918" s="19">
        <f>B1918</f>
        <v>20000</v>
      </c>
    </row>
    <row r="1919" spans="1:4" x14ac:dyDescent="0.3">
      <c r="A1919" s="11" t="s">
        <v>8221</v>
      </c>
      <c r="B1919" s="11">
        <v>390000</v>
      </c>
      <c r="C1919" s="11" t="s">
        <v>8252</v>
      </c>
      <c r="D1919" s="19">
        <f>B1919*0.12855361</f>
        <v>50135.907900000006</v>
      </c>
    </row>
    <row r="1920" spans="1:4" x14ac:dyDescent="0.3">
      <c r="A1920" s="11" t="s">
        <v>8221</v>
      </c>
      <c r="B1920" s="11">
        <v>25000</v>
      </c>
      <c r="C1920" s="11" t="s">
        <v>8246</v>
      </c>
      <c r="D1920" s="19">
        <f>B1920</f>
        <v>25000</v>
      </c>
    </row>
    <row r="1921" spans="1:4" x14ac:dyDescent="0.3">
      <c r="A1921" s="11" t="s">
        <v>8221</v>
      </c>
      <c r="B1921" s="11">
        <v>500</v>
      </c>
      <c r="C1921" s="11" t="s">
        <v>8246</v>
      </c>
      <c r="D1921" s="19">
        <f>B1921</f>
        <v>500</v>
      </c>
    </row>
    <row r="1922" spans="1:4" x14ac:dyDescent="0.3">
      <c r="A1922" s="11" t="s">
        <v>8221</v>
      </c>
      <c r="B1922" s="11">
        <v>10000</v>
      </c>
      <c r="C1922" s="11" t="s">
        <v>8247</v>
      </c>
      <c r="D1922" s="19">
        <f>B1922*1.37298792</f>
        <v>13729.879199999999</v>
      </c>
    </row>
    <row r="1923" spans="1:4" x14ac:dyDescent="0.3">
      <c r="A1923" s="11" t="s">
        <v>8219</v>
      </c>
      <c r="B1923" s="11">
        <v>1500</v>
      </c>
      <c r="C1923" s="11" t="s">
        <v>8246</v>
      </c>
      <c r="D1923" s="19">
        <f t="shared" ref="D1923:D1946" si="82">B1923</f>
        <v>1500</v>
      </c>
    </row>
    <row r="1924" spans="1:4" x14ac:dyDescent="0.3">
      <c r="A1924" s="11" t="s">
        <v>8219</v>
      </c>
      <c r="B1924" s="11">
        <v>2000</v>
      </c>
      <c r="C1924" s="11" t="s">
        <v>8246</v>
      </c>
      <c r="D1924" s="19">
        <f t="shared" si="82"/>
        <v>2000</v>
      </c>
    </row>
    <row r="1925" spans="1:4" x14ac:dyDescent="0.3">
      <c r="A1925" s="11" t="s">
        <v>8219</v>
      </c>
      <c r="B1925" s="11">
        <v>125</v>
      </c>
      <c r="C1925" s="11" t="s">
        <v>8246</v>
      </c>
      <c r="D1925" s="19">
        <f t="shared" si="82"/>
        <v>125</v>
      </c>
    </row>
    <row r="1926" spans="1:4" x14ac:dyDescent="0.3">
      <c r="A1926" s="11" t="s">
        <v>8219</v>
      </c>
      <c r="B1926" s="11">
        <v>3000</v>
      </c>
      <c r="C1926" s="11" t="s">
        <v>8246</v>
      </c>
      <c r="D1926" s="19">
        <f t="shared" si="82"/>
        <v>3000</v>
      </c>
    </row>
    <row r="1927" spans="1:4" x14ac:dyDescent="0.3">
      <c r="A1927" s="11" t="s">
        <v>8219</v>
      </c>
      <c r="B1927" s="11">
        <v>1500</v>
      </c>
      <c r="C1927" s="11" t="s">
        <v>8246</v>
      </c>
      <c r="D1927" s="19">
        <f t="shared" si="82"/>
        <v>1500</v>
      </c>
    </row>
    <row r="1928" spans="1:4" x14ac:dyDescent="0.3">
      <c r="A1928" s="11" t="s">
        <v>8219</v>
      </c>
      <c r="B1928" s="11">
        <v>1500</v>
      </c>
      <c r="C1928" s="11" t="s">
        <v>8246</v>
      </c>
      <c r="D1928" s="19">
        <f t="shared" si="82"/>
        <v>1500</v>
      </c>
    </row>
    <row r="1929" spans="1:4" x14ac:dyDescent="0.3">
      <c r="A1929" s="11" t="s">
        <v>8219</v>
      </c>
      <c r="B1929" s="11">
        <v>600</v>
      </c>
      <c r="C1929" s="11" t="s">
        <v>8246</v>
      </c>
      <c r="D1929" s="19">
        <f t="shared" si="82"/>
        <v>600</v>
      </c>
    </row>
    <row r="1930" spans="1:4" x14ac:dyDescent="0.3">
      <c r="A1930" s="11" t="s">
        <v>8219</v>
      </c>
      <c r="B1930" s="11">
        <v>2550</v>
      </c>
      <c r="C1930" s="11" t="s">
        <v>8246</v>
      </c>
      <c r="D1930" s="19">
        <f t="shared" si="82"/>
        <v>2550</v>
      </c>
    </row>
    <row r="1931" spans="1:4" x14ac:dyDescent="0.3">
      <c r="A1931" s="11" t="s">
        <v>8219</v>
      </c>
      <c r="B1931" s="11">
        <v>3200</v>
      </c>
      <c r="C1931" s="11" t="s">
        <v>8246</v>
      </c>
      <c r="D1931" s="19">
        <f t="shared" si="82"/>
        <v>3200</v>
      </c>
    </row>
    <row r="1932" spans="1:4" x14ac:dyDescent="0.3">
      <c r="A1932" s="11" t="s">
        <v>8219</v>
      </c>
      <c r="B1932" s="11">
        <v>1000</v>
      </c>
      <c r="C1932" s="11" t="s">
        <v>8246</v>
      </c>
      <c r="D1932" s="19">
        <f t="shared" si="82"/>
        <v>1000</v>
      </c>
    </row>
    <row r="1933" spans="1:4" x14ac:dyDescent="0.3">
      <c r="A1933" s="11" t="s">
        <v>8219</v>
      </c>
      <c r="B1933" s="11">
        <v>2000</v>
      </c>
      <c r="C1933" s="11" t="s">
        <v>8246</v>
      </c>
      <c r="D1933" s="19">
        <f t="shared" si="82"/>
        <v>2000</v>
      </c>
    </row>
    <row r="1934" spans="1:4" x14ac:dyDescent="0.3">
      <c r="A1934" s="11" t="s">
        <v>8219</v>
      </c>
      <c r="B1934" s="11">
        <v>5250</v>
      </c>
      <c r="C1934" s="11" t="s">
        <v>8246</v>
      </c>
      <c r="D1934" s="19">
        <f t="shared" si="82"/>
        <v>5250</v>
      </c>
    </row>
    <row r="1935" spans="1:4" x14ac:dyDescent="0.3">
      <c r="A1935" s="11" t="s">
        <v>8219</v>
      </c>
      <c r="B1935" s="11">
        <v>6000</v>
      </c>
      <c r="C1935" s="11" t="s">
        <v>8246</v>
      </c>
      <c r="D1935" s="19">
        <f t="shared" si="82"/>
        <v>6000</v>
      </c>
    </row>
    <row r="1936" spans="1:4" x14ac:dyDescent="0.3">
      <c r="A1936" s="11" t="s">
        <v>8219</v>
      </c>
      <c r="B1936" s="11">
        <v>5000</v>
      </c>
      <c r="C1936" s="11" t="s">
        <v>8246</v>
      </c>
      <c r="D1936" s="19">
        <f t="shared" si="82"/>
        <v>5000</v>
      </c>
    </row>
    <row r="1937" spans="1:4" x14ac:dyDescent="0.3">
      <c r="A1937" s="11" t="s">
        <v>8219</v>
      </c>
      <c r="B1937" s="11">
        <v>2500</v>
      </c>
      <c r="C1937" s="11" t="s">
        <v>8246</v>
      </c>
      <c r="D1937" s="19">
        <f t="shared" si="82"/>
        <v>2500</v>
      </c>
    </row>
    <row r="1938" spans="1:4" x14ac:dyDescent="0.3">
      <c r="A1938" s="11" t="s">
        <v>8219</v>
      </c>
      <c r="B1938" s="11">
        <v>7500</v>
      </c>
      <c r="C1938" s="11" t="s">
        <v>8246</v>
      </c>
      <c r="D1938" s="19">
        <f t="shared" si="82"/>
        <v>7500</v>
      </c>
    </row>
    <row r="1939" spans="1:4" x14ac:dyDescent="0.3">
      <c r="A1939" s="11" t="s">
        <v>8219</v>
      </c>
      <c r="B1939" s="11">
        <v>600</v>
      </c>
      <c r="C1939" s="11" t="s">
        <v>8246</v>
      </c>
      <c r="D1939" s="19">
        <f t="shared" si="82"/>
        <v>600</v>
      </c>
    </row>
    <row r="1940" spans="1:4" x14ac:dyDescent="0.3">
      <c r="A1940" s="11" t="s">
        <v>8219</v>
      </c>
      <c r="B1940" s="11">
        <v>15000</v>
      </c>
      <c r="C1940" s="11" t="s">
        <v>8246</v>
      </c>
      <c r="D1940" s="19">
        <f t="shared" si="82"/>
        <v>15000</v>
      </c>
    </row>
    <row r="1941" spans="1:4" x14ac:dyDescent="0.3">
      <c r="A1941" s="11" t="s">
        <v>8219</v>
      </c>
      <c r="B1941" s="11">
        <v>10000</v>
      </c>
      <c r="C1941" s="11" t="s">
        <v>8246</v>
      </c>
      <c r="D1941" s="19">
        <f t="shared" si="82"/>
        <v>10000</v>
      </c>
    </row>
    <row r="1942" spans="1:4" x14ac:dyDescent="0.3">
      <c r="A1942" s="11" t="s">
        <v>8219</v>
      </c>
      <c r="B1942" s="11">
        <v>650</v>
      </c>
      <c r="C1942" s="11" t="s">
        <v>8246</v>
      </c>
      <c r="D1942" s="19">
        <f t="shared" si="82"/>
        <v>650</v>
      </c>
    </row>
    <row r="1943" spans="1:4" x14ac:dyDescent="0.3">
      <c r="A1943" s="11" t="s">
        <v>8219</v>
      </c>
      <c r="B1943" s="11">
        <v>250000</v>
      </c>
      <c r="C1943" s="11" t="s">
        <v>8246</v>
      </c>
      <c r="D1943" s="19">
        <f t="shared" si="82"/>
        <v>250000</v>
      </c>
    </row>
    <row r="1944" spans="1:4" x14ac:dyDescent="0.3">
      <c r="A1944" s="11" t="s">
        <v>8219</v>
      </c>
      <c r="B1944" s="11">
        <v>6000</v>
      </c>
      <c r="C1944" s="11" t="s">
        <v>8246</v>
      </c>
      <c r="D1944" s="19">
        <f t="shared" si="82"/>
        <v>6000</v>
      </c>
    </row>
    <row r="1945" spans="1:4" x14ac:dyDescent="0.3">
      <c r="A1945" s="11" t="s">
        <v>8219</v>
      </c>
      <c r="B1945" s="11">
        <v>10000</v>
      </c>
      <c r="C1945" s="11" t="s">
        <v>8246</v>
      </c>
      <c r="D1945" s="19">
        <f t="shared" si="82"/>
        <v>10000</v>
      </c>
    </row>
    <row r="1946" spans="1:4" x14ac:dyDescent="0.3">
      <c r="A1946" s="11" t="s">
        <v>8219</v>
      </c>
      <c r="B1946" s="11">
        <v>40000</v>
      </c>
      <c r="C1946" s="11" t="s">
        <v>8246</v>
      </c>
      <c r="D1946" s="19">
        <f t="shared" si="82"/>
        <v>40000</v>
      </c>
    </row>
    <row r="1947" spans="1:4" x14ac:dyDescent="0.3">
      <c r="A1947" s="11" t="s">
        <v>8219</v>
      </c>
      <c r="B1947" s="11">
        <v>100000</v>
      </c>
      <c r="C1947" s="11" t="s">
        <v>8249</v>
      </c>
      <c r="D1947" s="19">
        <f>B1947*1.18870458</f>
        <v>118870.458</v>
      </c>
    </row>
    <row r="1948" spans="1:4" x14ac:dyDescent="0.3">
      <c r="A1948" s="11" t="s">
        <v>8219</v>
      </c>
      <c r="B1948" s="11">
        <v>7500</v>
      </c>
      <c r="C1948" s="11" t="s">
        <v>8246</v>
      </c>
      <c r="D1948" s="19">
        <f>B1948</f>
        <v>7500</v>
      </c>
    </row>
    <row r="1949" spans="1:4" x14ac:dyDescent="0.3">
      <c r="A1949" s="11" t="s">
        <v>8219</v>
      </c>
      <c r="B1949" s="11">
        <v>800</v>
      </c>
      <c r="C1949" s="11" t="s">
        <v>8246</v>
      </c>
      <c r="D1949" s="19">
        <f>B1949</f>
        <v>800</v>
      </c>
    </row>
    <row r="1950" spans="1:4" x14ac:dyDescent="0.3">
      <c r="A1950" s="11" t="s">
        <v>8219</v>
      </c>
      <c r="B1950" s="11">
        <v>100000</v>
      </c>
      <c r="C1950" s="11" t="s">
        <v>8246</v>
      </c>
      <c r="D1950" s="19">
        <f>B1950</f>
        <v>100000</v>
      </c>
    </row>
    <row r="1951" spans="1:4" x14ac:dyDescent="0.3">
      <c r="A1951" s="11" t="s">
        <v>8219</v>
      </c>
      <c r="B1951" s="11">
        <v>50000</v>
      </c>
      <c r="C1951" s="11" t="s">
        <v>8247</v>
      </c>
      <c r="D1951" s="19">
        <f>B1951*1.37298792</f>
        <v>68649.395999999993</v>
      </c>
    </row>
    <row r="1952" spans="1:4" x14ac:dyDescent="0.3">
      <c r="A1952" s="11" t="s">
        <v>8219</v>
      </c>
      <c r="B1952" s="11">
        <v>48000</v>
      </c>
      <c r="C1952" s="11" t="s">
        <v>8246</v>
      </c>
      <c r="D1952" s="19">
        <f>B1952</f>
        <v>48000</v>
      </c>
    </row>
    <row r="1953" spans="1:4" x14ac:dyDescent="0.3">
      <c r="A1953" s="11" t="s">
        <v>8219</v>
      </c>
      <c r="B1953" s="11">
        <v>50000</v>
      </c>
      <c r="C1953" s="11" t="s">
        <v>8246</v>
      </c>
      <c r="D1953" s="19">
        <f>B1953</f>
        <v>50000</v>
      </c>
    </row>
    <row r="1954" spans="1:4" x14ac:dyDescent="0.3">
      <c r="A1954" s="11" t="s">
        <v>8219</v>
      </c>
      <c r="B1954" s="11">
        <v>35000</v>
      </c>
      <c r="C1954" s="11" t="s">
        <v>8251</v>
      </c>
      <c r="D1954" s="19">
        <f>B1954*0.79435529</f>
        <v>27802.435150000001</v>
      </c>
    </row>
    <row r="1955" spans="1:4" x14ac:dyDescent="0.3">
      <c r="A1955" s="11" t="s">
        <v>8219</v>
      </c>
      <c r="B1955" s="11">
        <v>15000</v>
      </c>
      <c r="C1955" s="11" t="s">
        <v>8246</v>
      </c>
      <c r="D1955" s="19">
        <f t="shared" ref="D1955:D1961" si="83">B1955</f>
        <v>15000</v>
      </c>
    </row>
    <row r="1956" spans="1:4" x14ac:dyDescent="0.3">
      <c r="A1956" s="11" t="s">
        <v>8219</v>
      </c>
      <c r="B1956" s="11">
        <v>50000</v>
      </c>
      <c r="C1956" s="11" t="s">
        <v>8246</v>
      </c>
      <c r="D1956" s="19">
        <f t="shared" si="83"/>
        <v>50000</v>
      </c>
    </row>
    <row r="1957" spans="1:4" x14ac:dyDescent="0.3">
      <c r="A1957" s="11" t="s">
        <v>8219</v>
      </c>
      <c r="B1957" s="11">
        <v>42000</v>
      </c>
      <c r="C1957" s="11" t="s">
        <v>8246</v>
      </c>
      <c r="D1957" s="19">
        <f t="shared" si="83"/>
        <v>42000</v>
      </c>
    </row>
    <row r="1958" spans="1:4" x14ac:dyDescent="0.3">
      <c r="A1958" s="11" t="s">
        <v>8219</v>
      </c>
      <c r="B1958" s="11">
        <v>60000</v>
      </c>
      <c r="C1958" s="11" t="s">
        <v>8246</v>
      </c>
      <c r="D1958" s="19">
        <f t="shared" si="83"/>
        <v>60000</v>
      </c>
    </row>
    <row r="1959" spans="1:4" x14ac:dyDescent="0.3">
      <c r="A1959" s="11" t="s">
        <v>8219</v>
      </c>
      <c r="B1959" s="11">
        <v>30000</v>
      </c>
      <c r="C1959" s="11" t="s">
        <v>8246</v>
      </c>
      <c r="D1959" s="19">
        <f t="shared" si="83"/>
        <v>30000</v>
      </c>
    </row>
    <row r="1960" spans="1:4" x14ac:dyDescent="0.3">
      <c r="A1960" s="11" t="s">
        <v>8219</v>
      </c>
      <c r="B1960" s="11">
        <v>7000</v>
      </c>
      <c r="C1960" s="11" t="s">
        <v>8246</v>
      </c>
      <c r="D1960" s="19">
        <f t="shared" si="83"/>
        <v>7000</v>
      </c>
    </row>
    <row r="1961" spans="1:4" x14ac:dyDescent="0.3">
      <c r="A1961" s="11" t="s">
        <v>8219</v>
      </c>
      <c r="B1961" s="11">
        <v>10000</v>
      </c>
      <c r="C1961" s="11" t="s">
        <v>8246</v>
      </c>
      <c r="D1961" s="19">
        <f t="shared" si="83"/>
        <v>10000</v>
      </c>
    </row>
    <row r="1962" spans="1:4" x14ac:dyDescent="0.3">
      <c r="A1962" s="11" t="s">
        <v>8219</v>
      </c>
      <c r="B1962" s="11">
        <v>70000</v>
      </c>
      <c r="C1962" s="11" t="s">
        <v>8255</v>
      </c>
      <c r="D1962" s="19">
        <f>B1962*0.11661117</f>
        <v>8162.7819</v>
      </c>
    </row>
    <row r="1963" spans="1:4" x14ac:dyDescent="0.3">
      <c r="A1963" s="11" t="s">
        <v>8219</v>
      </c>
      <c r="B1963" s="11">
        <v>10000</v>
      </c>
      <c r="C1963" s="11" t="s">
        <v>8246</v>
      </c>
      <c r="D1963" s="19">
        <f>B1963</f>
        <v>10000</v>
      </c>
    </row>
    <row r="1964" spans="1:4" x14ac:dyDescent="0.3">
      <c r="A1964" s="11" t="s">
        <v>8219</v>
      </c>
      <c r="B1964" s="11">
        <v>10000</v>
      </c>
      <c r="C1964" s="11" t="s">
        <v>8246</v>
      </c>
      <c r="D1964" s="19">
        <f>B1964</f>
        <v>10000</v>
      </c>
    </row>
    <row r="1965" spans="1:4" x14ac:dyDescent="0.3">
      <c r="A1965" s="11" t="s">
        <v>8219</v>
      </c>
      <c r="B1965" s="11">
        <v>19000</v>
      </c>
      <c r="C1965" s="11" t="s">
        <v>8247</v>
      </c>
      <c r="D1965" s="19">
        <f>B1965*1.37298792</f>
        <v>26086.770479999999</v>
      </c>
    </row>
    <row r="1966" spans="1:4" x14ac:dyDescent="0.3">
      <c r="A1966" s="11" t="s">
        <v>8219</v>
      </c>
      <c r="B1966" s="11">
        <v>89200</v>
      </c>
      <c r="C1966" s="11" t="s">
        <v>8249</v>
      </c>
      <c r="D1966" s="19">
        <f>B1966*1.18870458</f>
        <v>106032.448536</v>
      </c>
    </row>
    <row r="1967" spans="1:4" x14ac:dyDescent="0.3">
      <c r="A1967" s="11" t="s">
        <v>8219</v>
      </c>
      <c r="B1967" s="11">
        <v>5000</v>
      </c>
      <c r="C1967" s="11" t="s">
        <v>8246</v>
      </c>
      <c r="D1967" s="19">
        <f>B1967</f>
        <v>5000</v>
      </c>
    </row>
    <row r="1968" spans="1:4" x14ac:dyDescent="0.3">
      <c r="A1968" s="11" t="s">
        <v>8219</v>
      </c>
      <c r="B1968" s="11">
        <v>100000</v>
      </c>
      <c r="C1968" s="11" t="s">
        <v>8246</v>
      </c>
      <c r="D1968" s="19">
        <f>B1968</f>
        <v>100000</v>
      </c>
    </row>
    <row r="1969" spans="1:4" x14ac:dyDescent="0.3">
      <c r="A1969" s="11" t="s">
        <v>8219</v>
      </c>
      <c r="B1969" s="11">
        <v>20000</v>
      </c>
      <c r="C1969" s="11" t="s">
        <v>8246</v>
      </c>
      <c r="D1969" s="19">
        <f>B1969</f>
        <v>20000</v>
      </c>
    </row>
    <row r="1970" spans="1:4" x14ac:dyDescent="0.3">
      <c r="A1970" s="11" t="s">
        <v>8219</v>
      </c>
      <c r="B1970" s="11">
        <v>50000</v>
      </c>
      <c r="C1970" s="11" t="s">
        <v>8246</v>
      </c>
      <c r="D1970" s="19">
        <f>B1970</f>
        <v>50000</v>
      </c>
    </row>
    <row r="1971" spans="1:4" x14ac:dyDescent="0.3">
      <c r="A1971" s="11" t="s">
        <v>8219</v>
      </c>
      <c r="B1971" s="11">
        <v>20000</v>
      </c>
      <c r="C1971" s="11" t="s">
        <v>8247</v>
      </c>
      <c r="D1971" s="19">
        <f>B1971*1.37298792</f>
        <v>27459.758399999999</v>
      </c>
    </row>
    <row r="1972" spans="1:4" x14ac:dyDescent="0.3">
      <c r="A1972" s="11" t="s">
        <v>8219</v>
      </c>
      <c r="B1972" s="11">
        <v>5000</v>
      </c>
      <c r="C1972" s="11" t="s">
        <v>8246</v>
      </c>
      <c r="D1972" s="19">
        <f>B1972</f>
        <v>5000</v>
      </c>
    </row>
    <row r="1973" spans="1:4" x14ac:dyDescent="0.3">
      <c r="A1973" s="11" t="s">
        <v>8219</v>
      </c>
      <c r="B1973" s="11">
        <v>400000</v>
      </c>
      <c r="C1973" s="11" t="s">
        <v>8246</v>
      </c>
      <c r="D1973" s="19">
        <f>B1973</f>
        <v>400000</v>
      </c>
    </row>
    <row r="1974" spans="1:4" x14ac:dyDescent="0.3">
      <c r="A1974" s="11" t="s">
        <v>8219</v>
      </c>
      <c r="B1974" s="11">
        <v>2500</v>
      </c>
      <c r="C1974" s="11" t="s">
        <v>8246</v>
      </c>
      <c r="D1974" s="19">
        <f>B1974</f>
        <v>2500</v>
      </c>
    </row>
    <row r="1975" spans="1:4" x14ac:dyDescent="0.3">
      <c r="A1975" s="11" t="s">
        <v>8219</v>
      </c>
      <c r="B1975" s="11">
        <v>198000</v>
      </c>
      <c r="C1975" s="11" t="s">
        <v>8246</v>
      </c>
      <c r="D1975" s="19">
        <f>B1975</f>
        <v>198000</v>
      </c>
    </row>
    <row r="1976" spans="1:4" x14ac:dyDescent="0.3">
      <c r="A1976" s="11" t="s">
        <v>8219</v>
      </c>
      <c r="B1976" s="11">
        <v>20000</v>
      </c>
      <c r="C1976" s="11" t="s">
        <v>8247</v>
      </c>
      <c r="D1976" s="19">
        <f>B1976*1.37298792</f>
        <v>27459.758399999999</v>
      </c>
    </row>
    <row r="1977" spans="1:4" x14ac:dyDescent="0.3">
      <c r="A1977" s="11" t="s">
        <v>8219</v>
      </c>
      <c r="B1977" s="11">
        <v>16000</v>
      </c>
      <c r="C1977" s="11" t="s">
        <v>8246</v>
      </c>
      <c r="D1977" s="19">
        <f>B1977</f>
        <v>16000</v>
      </c>
    </row>
    <row r="1978" spans="1:4" x14ac:dyDescent="0.3">
      <c r="A1978" s="11" t="s">
        <v>8219</v>
      </c>
      <c r="B1978" s="11">
        <v>4000</v>
      </c>
      <c r="C1978" s="11" t="s">
        <v>8247</v>
      </c>
      <c r="D1978" s="19">
        <f>B1978*1.37298792</f>
        <v>5491.9516800000001</v>
      </c>
    </row>
    <row r="1979" spans="1:4" x14ac:dyDescent="0.3">
      <c r="A1979" s="11" t="s">
        <v>8219</v>
      </c>
      <c r="B1979" s="11">
        <v>50000</v>
      </c>
      <c r="C1979" s="11" t="s">
        <v>8246</v>
      </c>
      <c r="D1979" s="19">
        <f>B1979</f>
        <v>50000</v>
      </c>
    </row>
    <row r="1980" spans="1:4" x14ac:dyDescent="0.3">
      <c r="A1980" s="11" t="s">
        <v>8219</v>
      </c>
      <c r="B1980" s="11">
        <v>50000</v>
      </c>
      <c r="C1980" s="11" t="s">
        <v>8246</v>
      </c>
      <c r="D1980" s="19">
        <f>B1980</f>
        <v>50000</v>
      </c>
    </row>
    <row r="1981" spans="1:4" x14ac:dyDescent="0.3">
      <c r="A1981" s="11" t="s">
        <v>8219</v>
      </c>
      <c r="B1981" s="11">
        <v>200000</v>
      </c>
      <c r="C1981" s="11" t="s">
        <v>8246</v>
      </c>
      <c r="D1981" s="19">
        <f>B1981</f>
        <v>200000</v>
      </c>
    </row>
    <row r="1982" spans="1:4" x14ac:dyDescent="0.3">
      <c r="A1982" s="11" t="s">
        <v>8219</v>
      </c>
      <c r="B1982" s="11">
        <v>50000</v>
      </c>
      <c r="C1982" s="11" t="s">
        <v>8249</v>
      </c>
      <c r="D1982" s="19">
        <f>B1982*1.18870458</f>
        <v>59435.228999999999</v>
      </c>
    </row>
    <row r="1983" spans="1:4" x14ac:dyDescent="0.3">
      <c r="A1983" s="11" t="s">
        <v>8221</v>
      </c>
      <c r="B1983" s="11">
        <v>7500</v>
      </c>
      <c r="C1983" s="11" t="s">
        <v>8251</v>
      </c>
      <c r="D1983" s="19">
        <f>B1983*0.79435529</f>
        <v>5957.664675</v>
      </c>
    </row>
    <row r="1984" spans="1:4" x14ac:dyDescent="0.3">
      <c r="A1984" s="11" t="s">
        <v>8221</v>
      </c>
      <c r="B1984" s="11">
        <v>180000</v>
      </c>
      <c r="C1984" s="11" t="s">
        <v>8252</v>
      </c>
      <c r="D1984" s="19">
        <f>B1984*0.12855361</f>
        <v>23139.649800000003</v>
      </c>
    </row>
    <row r="1985" spans="1:4" x14ac:dyDescent="0.3">
      <c r="A1985" s="11" t="s">
        <v>8221</v>
      </c>
      <c r="B1985" s="11">
        <v>33000</v>
      </c>
      <c r="C1985" s="11" t="s">
        <v>8246</v>
      </c>
      <c r="D1985" s="19">
        <f>B1985</f>
        <v>33000</v>
      </c>
    </row>
    <row r="1986" spans="1:4" x14ac:dyDescent="0.3">
      <c r="A1986" s="11" t="s">
        <v>8221</v>
      </c>
      <c r="B1986" s="11">
        <v>15000</v>
      </c>
      <c r="C1986" s="11" t="s">
        <v>8246</v>
      </c>
      <c r="D1986" s="19">
        <f>B1986</f>
        <v>15000</v>
      </c>
    </row>
    <row r="1987" spans="1:4" x14ac:dyDescent="0.3">
      <c r="A1987" s="11" t="s">
        <v>8221</v>
      </c>
      <c r="B1987" s="11">
        <v>1600</v>
      </c>
      <c r="C1987" s="11" t="s">
        <v>8247</v>
      </c>
      <c r="D1987" s="19">
        <f>B1987*1.37298792</f>
        <v>2196.7806719999999</v>
      </c>
    </row>
    <row r="1988" spans="1:4" x14ac:dyDescent="0.3">
      <c r="A1988" s="11" t="s">
        <v>8221</v>
      </c>
      <c r="B1988" s="11">
        <v>2000</v>
      </c>
      <c r="C1988" s="11" t="s">
        <v>8247</v>
      </c>
      <c r="D1988" s="19">
        <f>B1988*1.37298792</f>
        <v>2745.9758400000001</v>
      </c>
    </row>
    <row r="1989" spans="1:4" x14ac:dyDescent="0.3">
      <c r="A1989" s="11" t="s">
        <v>8221</v>
      </c>
      <c r="B1989" s="11">
        <v>5500</v>
      </c>
      <c r="C1989" s="11" t="s">
        <v>8247</v>
      </c>
      <c r="D1989" s="19">
        <f>B1989*1.37298792</f>
        <v>7551.4335599999995</v>
      </c>
    </row>
    <row r="1990" spans="1:4" x14ac:dyDescent="0.3">
      <c r="A1990" s="11" t="s">
        <v>8221</v>
      </c>
      <c r="B1990" s="11">
        <v>6000</v>
      </c>
      <c r="C1990" s="11" t="s">
        <v>8246</v>
      </c>
      <c r="D1990" s="19">
        <f>B1990</f>
        <v>6000</v>
      </c>
    </row>
    <row r="1991" spans="1:4" x14ac:dyDescent="0.3">
      <c r="A1991" s="11" t="s">
        <v>8221</v>
      </c>
      <c r="B1991" s="11">
        <v>5000</v>
      </c>
      <c r="C1991" s="11" t="s">
        <v>8246</v>
      </c>
      <c r="D1991" s="19">
        <f>B1991</f>
        <v>5000</v>
      </c>
    </row>
    <row r="1992" spans="1:4" x14ac:dyDescent="0.3">
      <c r="A1992" s="11" t="s">
        <v>8221</v>
      </c>
      <c r="B1992" s="11">
        <v>3000</v>
      </c>
      <c r="C1992" s="11" t="s">
        <v>8246</v>
      </c>
      <c r="D1992" s="19">
        <f>B1992</f>
        <v>3000</v>
      </c>
    </row>
    <row r="1993" spans="1:4" x14ac:dyDescent="0.3">
      <c r="A1993" s="11" t="s">
        <v>8221</v>
      </c>
      <c r="B1993" s="11">
        <v>2000</v>
      </c>
      <c r="C1993" s="11" t="s">
        <v>8246</v>
      </c>
      <c r="D1993" s="19">
        <f>B1993</f>
        <v>2000</v>
      </c>
    </row>
    <row r="1994" spans="1:4" x14ac:dyDescent="0.3">
      <c r="A1994" s="11" t="s">
        <v>8221</v>
      </c>
      <c r="B1994" s="11">
        <v>1500</v>
      </c>
      <c r="C1994" s="11" t="s">
        <v>8246</v>
      </c>
      <c r="D1994" s="19">
        <f>B1994</f>
        <v>1500</v>
      </c>
    </row>
    <row r="1995" spans="1:4" x14ac:dyDescent="0.3">
      <c r="A1995" s="11" t="s">
        <v>8221</v>
      </c>
      <c r="B1995" s="11">
        <v>2000</v>
      </c>
      <c r="C1995" s="11" t="s">
        <v>8247</v>
      </c>
      <c r="D1995" s="19">
        <f>B1995*1.37298792</f>
        <v>2745.9758400000001</v>
      </c>
    </row>
    <row r="1996" spans="1:4" x14ac:dyDescent="0.3">
      <c r="A1996" s="11" t="s">
        <v>8221</v>
      </c>
      <c r="B1996" s="11">
        <v>3200</v>
      </c>
      <c r="C1996" s="11" t="s">
        <v>8246</v>
      </c>
      <c r="D1996" s="19">
        <f>B1996</f>
        <v>3200</v>
      </c>
    </row>
    <row r="1997" spans="1:4" x14ac:dyDescent="0.3">
      <c r="A1997" s="11" t="s">
        <v>8221</v>
      </c>
      <c r="B1997" s="11">
        <v>1000</v>
      </c>
      <c r="C1997" s="11" t="s">
        <v>8251</v>
      </c>
      <c r="D1997" s="19">
        <f>B1997*0.79435529</f>
        <v>794.35529000000008</v>
      </c>
    </row>
    <row r="1998" spans="1:4" x14ac:dyDescent="0.3">
      <c r="A1998" s="11" t="s">
        <v>8221</v>
      </c>
      <c r="B1998" s="11">
        <v>133800</v>
      </c>
      <c r="C1998" s="11" t="s">
        <v>8246</v>
      </c>
      <c r="D1998" s="19">
        <f>B1998</f>
        <v>133800</v>
      </c>
    </row>
    <row r="1999" spans="1:4" x14ac:dyDescent="0.3">
      <c r="A1999" s="11" t="s">
        <v>8221</v>
      </c>
      <c r="B1999" s="11">
        <v>6500</v>
      </c>
      <c r="C1999" s="11" t="s">
        <v>8246</v>
      </c>
      <c r="D1999" s="19">
        <f>B1999</f>
        <v>6500</v>
      </c>
    </row>
    <row r="2000" spans="1:4" x14ac:dyDescent="0.3">
      <c r="A2000" s="11" t="s">
        <v>8221</v>
      </c>
      <c r="B2000" s="11">
        <v>2500</v>
      </c>
      <c r="C2000" s="11" t="s">
        <v>8246</v>
      </c>
      <c r="D2000" s="19">
        <f>B2000</f>
        <v>2500</v>
      </c>
    </row>
    <row r="2001" spans="1:4" x14ac:dyDescent="0.3">
      <c r="A2001" s="11" t="s">
        <v>8221</v>
      </c>
      <c r="B2001" s="11">
        <v>31000</v>
      </c>
      <c r="C2001" s="11" t="s">
        <v>8247</v>
      </c>
      <c r="D2001" s="19">
        <f>B2001*1.37298792</f>
        <v>42562.625519999994</v>
      </c>
    </row>
    <row r="2002" spans="1:4" x14ac:dyDescent="0.3">
      <c r="A2002" s="11" t="s">
        <v>8221</v>
      </c>
      <c r="B2002" s="11">
        <v>5000</v>
      </c>
      <c r="C2002" s="11" t="s">
        <v>8251</v>
      </c>
      <c r="D2002" s="19">
        <f>B2002*0.79435529</f>
        <v>3971.7764500000003</v>
      </c>
    </row>
    <row r="2003" spans="1:4" x14ac:dyDescent="0.3">
      <c r="A2003" s="11" t="s">
        <v>8219</v>
      </c>
      <c r="B2003" s="11">
        <v>55000</v>
      </c>
      <c r="C2003" s="11" t="s">
        <v>8249</v>
      </c>
      <c r="D2003" s="19">
        <f>B2003*1.18870458</f>
        <v>65378.751900000003</v>
      </c>
    </row>
    <row r="2004" spans="1:4" x14ac:dyDescent="0.3">
      <c r="A2004" s="11" t="s">
        <v>8219</v>
      </c>
      <c r="B2004" s="11">
        <v>50000</v>
      </c>
      <c r="C2004" s="11" t="s">
        <v>8246</v>
      </c>
      <c r="D2004" s="19">
        <f t="shared" ref="D2004:D2010" si="84">B2004</f>
        <v>50000</v>
      </c>
    </row>
    <row r="2005" spans="1:4" x14ac:dyDescent="0.3">
      <c r="A2005" s="11" t="s">
        <v>8219</v>
      </c>
      <c r="B2005" s="11">
        <v>500</v>
      </c>
      <c r="C2005" s="11" t="s">
        <v>8246</v>
      </c>
      <c r="D2005" s="19">
        <f t="shared" si="84"/>
        <v>500</v>
      </c>
    </row>
    <row r="2006" spans="1:4" x14ac:dyDescent="0.3">
      <c r="A2006" s="11" t="s">
        <v>8219</v>
      </c>
      <c r="B2006" s="11">
        <v>50000</v>
      </c>
      <c r="C2006" s="11" t="s">
        <v>8246</v>
      </c>
      <c r="D2006" s="19">
        <f t="shared" si="84"/>
        <v>50000</v>
      </c>
    </row>
    <row r="2007" spans="1:4" x14ac:dyDescent="0.3">
      <c r="A2007" s="11" t="s">
        <v>8219</v>
      </c>
      <c r="B2007" s="11">
        <v>30000</v>
      </c>
      <c r="C2007" s="11" t="s">
        <v>8246</v>
      </c>
      <c r="D2007" s="19">
        <f t="shared" si="84"/>
        <v>30000</v>
      </c>
    </row>
    <row r="2008" spans="1:4" x14ac:dyDescent="0.3">
      <c r="A2008" s="11" t="s">
        <v>8219</v>
      </c>
      <c r="B2008" s="11">
        <v>50000</v>
      </c>
      <c r="C2008" s="11" t="s">
        <v>8246</v>
      </c>
      <c r="D2008" s="19">
        <f t="shared" si="84"/>
        <v>50000</v>
      </c>
    </row>
    <row r="2009" spans="1:4" x14ac:dyDescent="0.3">
      <c r="A2009" s="11" t="s">
        <v>8219</v>
      </c>
      <c r="B2009" s="11">
        <v>10000</v>
      </c>
      <c r="C2009" s="11" t="s">
        <v>8246</v>
      </c>
      <c r="D2009" s="19">
        <f t="shared" si="84"/>
        <v>10000</v>
      </c>
    </row>
    <row r="2010" spans="1:4" x14ac:dyDescent="0.3">
      <c r="A2010" s="11" t="s">
        <v>8219</v>
      </c>
      <c r="B2010" s="11">
        <v>1570.79</v>
      </c>
      <c r="C2010" s="11" t="s">
        <v>8246</v>
      </c>
      <c r="D2010" s="19">
        <f t="shared" si="84"/>
        <v>1570.79</v>
      </c>
    </row>
    <row r="2011" spans="1:4" x14ac:dyDescent="0.3">
      <c r="A2011" s="11" t="s">
        <v>8219</v>
      </c>
      <c r="B2011" s="11">
        <v>50000</v>
      </c>
      <c r="C2011" s="11" t="s">
        <v>8249</v>
      </c>
      <c r="D2011" s="19">
        <f>B2011*1.18870458</f>
        <v>59435.228999999999</v>
      </c>
    </row>
    <row r="2012" spans="1:4" x14ac:dyDescent="0.3">
      <c r="A2012" s="11" t="s">
        <v>8219</v>
      </c>
      <c r="B2012" s="11">
        <v>30000</v>
      </c>
      <c r="C2012" s="11" t="s">
        <v>8246</v>
      </c>
      <c r="D2012" s="19">
        <f>B2012</f>
        <v>30000</v>
      </c>
    </row>
    <row r="2013" spans="1:4" x14ac:dyDescent="0.3">
      <c r="A2013" s="11" t="s">
        <v>8219</v>
      </c>
      <c r="B2013" s="11">
        <v>50000</v>
      </c>
      <c r="C2013" s="11" t="s">
        <v>8249</v>
      </c>
      <c r="D2013" s="19">
        <f>B2013*1.18870458</f>
        <v>59435.228999999999</v>
      </c>
    </row>
    <row r="2014" spans="1:4" x14ac:dyDescent="0.3">
      <c r="A2014" s="11" t="s">
        <v>8219</v>
      </c>
      <c r="B2014" s="11">
        <v>5000</v>
      </c>
      <c r="C2014" s="11" t="s">
        <v>8246</v>
      </c>
      <c r="D2014" s="19">
        <f t="shared" ref="D2014:D2019" si="85">B2014</f>
        <v>5000</v>
      </c>
    </row>
    <row r="2015" spans="1:4" x14ac:dyDescent="0.3">
      <c r="A2015" s="11" t="s">
        <v>8219</v>
      </c>
      <c r="B2015" s="11">
        <v>160000</v>
      </c>
      <c r="C2015" s="11" t="s">
        <v>8246</v>
      </c>
      <c r="D2015" s="19">
        <f t="shared" si="85"/>
        <v>160000</v>
      </c>
    </row>
    <row r="2016" spans="1:4" x14ac:dyDescent="0.3">
      <c r="A2016" s="11" t="s">
        <v>8219</v>
      </c>
      <c r="B2016" s="11">
        <v>30000</v>
      </c>
      <c r="C2016" s="11" t="s">
        <v>8246</v>
      </c>
      <c r="D2016" s="19">
        <f t="shared" si="85"/>
        <v>30000</v>
      </c>
    </row>
    <row r="2017" spans="1:4" x14ac:dyDescent="0.3">
      <c r="A2017" s="11" t="s">
        <v>8219</v>
      </c>
      <c r="B2017" s="11">
        <v>7200</v>
      </c>
      <c r="C2017" s="11" t="s">
        <v>8246</v>
      </c>
      <c r="D2017" s="19">
        <f t="shared" si="85"/>
        <v>7200</v>
      </c>
    </row>
    <row r="2018" spans="1:4" x14ac:dyDescent="0.3">
      <c r="A2018" s="11" t="s">
        <v>8219</v>
      </c>
      <c r="B2018" s="11">
        <v>10000</v>
      </c>
      <c r="C2018" s="11" t="s">
        <v>8246</v>
      </c>
      <c r="D2018" s="19">
        <f t="shared" si="85"/>
        <v>10000</v>
      </c>
    </row>
    <row r="2019" spans="1:4" x14ac:dyDescent="0.3">
      <c r="A2019" s="11" t="s">
        <v>8219</v>
      </c>
      <c r="B2019" s="11">
        <v>25000</v>
      </c>
      <c r="C2019" s="11" t="s">
        <v>8246</v>
      </c>
      <c r="D2019" s="19">
        <f t="shared" si="85"/>
        <v>25000</v>
      </c>
    </row>
    <row r="2020" spans="1:4" x14ac:dyDescent="0.3">
      <c r="A2020" s="11" t="s">
        <v>8219</v>
      </c>
      <c r="B2020" s="11">
        <v>65000</v>
      </c>
      <c r="C2020" s="11" t="s">
        <v>8249</v>
      </c>
      <c r="D2020" s="19">
        <f>B2020*1.18870458</f>
        <v>77265.797699999996</v>
      </c>
    </row>
    <row r="2021" spans="1:4" x14ac:dyDescent="0.3">
      <c r="A2021" s="11" t="s">
        <v>8219</v>
      </c>
      <c r="B2021" s="11">
        <v>40000</v>
      </c>
      <c r="C2021" s="11" t="s">
        <v>8246</v>
      </c>
      <c r="D2021" s="19">
        <f t="shared" ref="D2021:D2026" si="86">B2021</f>
        <v>40000</v>
      </c>
    </row>
    <row r="2022" spans="1:4" x14ac:dyDescent="0.3">
      <c r="A2022" s="11" t="s">
        <v>8219</v>
      </c>
      <c r="B2022" s="11">
        <v>1500</v>
      </c>
      <c r="C2022" s="11" t="s">
        <v>8246</v>
      </c>
      <c r="D2022" s="19">
        <f t="shared" si="86"/>
        <v>1500</v>
      </c>
    </row>
    <row r="2023" spans="1:4" x14ac:dyDescent="0.3">
      <c r="A2023" s="11" t="s">
        <v>8219</v>
      </c>
      <c r="B2023" s="11">
        <v>5000</v>
      </c>
      <c r="C2023" s="11" t="s">
        <v>8246</v>
      </c>
      <c r="D2023" s="19">
        <f t="shared" si="86"/>
        <v>5000</v>
      </c>
    </row>
    <row r="2024" spans="1:4" x14ac:dyDescent="0.3">
      <c r="A2024" s="11" t="s">
        <v>8219</v>
      </c>
      <c r="B2024" s="11">
        <v>100000</v>
      </c>
      <c r="C2024" s="11" t="s">
        <v>8246</v>
      </c>
      <c r="D2024" s="19">
        <f t="shared" si="86"/>
        <v>100000</v>
      </c>
    </row>
    <row r="2025" spans="1:4" x14ac:dyDescent="0.3">
      <c r="A2025" s="11" t="s">
        <v>8219</v>
      </c>
      <c r="B2025" s="11">
        <v>100000</v>
      </c>
      <c r="C2025" s="11" t="s">
        <v>8246</v>
      </c>
      <c r="D2025" s="19">
        <f t="shared" si="86"/>
        <v>100000</v>
      </c>
    </row>
    <row r="2026" spans="1:4" x14ac:dyDescent="0.3">
      <c r="A2026" s="11" t="s">
        <v>8219</v>
      </c>
      <c r="B2026" s="11">
        <v>4000</v>
      </c>
      <c r="C2026" s="11" t="s">
        <v>8246</v>
      </c>
      <c r="D2026" s="19">
        <f t="shared" si="86"/>
        <v>4000</v>
      </c>
    </row>
    <row r="2027" spans="1:4" x14ac:dyDescent="0.3">
      <c r="A2027" s="11" t="s">
        <v>8219</v>
      </c>
      <c r="B2027" s="11">
        <v>80000</v>
      </c>
      <c r="C2027" s="11" t="s">
        <v>8249</v>
      </c>
      <c r="D2027" s="19">
        <f>B2027*1.18870458</f>
        <v>95096.366399999999</v>
      </c>
    </row>
    <row r="2028" spans="1:4" x14ac:dyDescent="0.3">
      <c r="A2028" s="11" t="s">
        <v>8219</v>
      </c>
      <c r="B2028" s="11">
        <v>25000</v>
      </c>
      <c r="C2028" s="11" t="s">
        <v>8246</v>
      </c>
      <c r="D2028" s="19">
        <f>B2028</f>
        <v>25000</v>
      </c>
    </row>
    <row r="2029" spans="1:4" x14ac:dyDescent="0.3">
      <c r="A2029" s="11" t="s">
        <v>8219</v>
      </c>
      <c r="B2029" s="11">
        <v>100000</v>
      </c>
      <c r="C2029" s="11" t="s">
        <v>8246</v>
      </c>
      <c r="D2029" s="19">
        <f>B2029</f>
        <v>100000</v>
      </c>
    </row>
    <row r="2030" spans="1:4" x14ac:dyDescent="0.3">
      <c r="A2030" s="11" t="s">
        <v>8219</v>
      </c>
      <c r="B2030" s="11">
        <v>3000</v>
      </c>
      <c r="C2030" s="11" t="s">
        <v>8246</v>
      </c>
      <c r="D2030" s="19">
        <f>B2030</f>
        <v>3000</v>
      </c>
    </row>
    <row r="2031" spans="1:4" x14ac:dyDescent="0.3">
      <c r="A2031" s="11" t="s">
        <v>8219</v>
      </c>
      <c r="B2031" s="11">
        <v>2500</v>
      </c>
      <c r="C2031" s="11" t="s">
        <v>8246</v>
      </c>
      <c r="D2031" s="19">
        <f>B2031</f>
        <v>2500</v>
      </c>
    </row>
    <row r="2032" spans="1:4" x14ac:dyDescent="0.3">
      <c r="A2032" s="11" t="s">
        <v>8219</v>
      </c>
      <c r="B2032" s="11">
        <v>32768</v>
      </c>
      <c r="C2032" s="11" t="s">
        <v>8247</v>
      </c>
      <c r="D2032" s="19">
        <f>B2032*1.37298792</f>
        <v>44990.068162559997</v>
      </c>
    </row>
    <row r="2033" spans="1:4" x14ac:dyDescent="0.3">
      <c r="A2033" s="11" t="s">
        <v>8219</v>
      </c>
      <c r="B2033" s="11">
        <v>50000</v>
      </c>
      <c r="C2033" s="11" t="s">
        <v>8249</v>
      </c>
      <c r="D2033" s="19">
        <f>B2033*1.18870458</f>
        <v>59435.228999999999</v>
      </c>
    </row>
    <row r="2034" spans="1:4" x14ac:dyDescent="0.3">
      <c r="A2034" s="11" t="s">
        <v>8219</v>
      </c>
      <c r="B2034" s="11">
        <v>25000</v>
      </c>
      <c r="C2034" s="11" t="s">
        <v>8246</v>
      </c>
      <c r="D2034" s="19">
        <f t="shared" ref="D2034:D2039" si="87">B2034</f>
        <v>25000</v>
      </c>
    </row>
    <row r="2035" spans="1:4" x14ac:dyDescent="0.3">
      <c r="A2035" s="11" t="s">
        <v>8219</v>
      </c>
      <c r="B2035" s="11">
        <v>25000</v>
      </c>
      <c r="C2035" s="11" t="s">
        <v>8246</v>
      </c>
      <c r="D2035" s="19">
        <f t="shared" si="87"/>
        <v>25000</v>
      </c>
    </row>
    <row r="2036" spans="1:4" x14ac:dyDescent="0.3">
      <c r="A2036" s="11" t="s">
        <v>8219</v>
      </c>
      <c r="B2036" s="11">
        <v>78000</v>
      </c>
      <c r="C2036" s="11" t="s">
        <v>8246</v>
      </c>
      <c r="D2036" s="19">
        <f t="shared" si="87"/>
        <v>78000</v>
      </c>
    </row>
    <row r="2037" spans="1:4" x14ac:dyDescent="0.3">
      <c r="A2037" s="11" t="s">
        <v>8219</v>
      </c>
      <c r="B2037" s="11">
        <v>80000</v>
      </c>
      <c r="C2037" s="11" t="s">
        <v>8246</v>
      </c>
      <c r="D2037" s="19">
        <f t="shared" si="87"/>
        <v>80000</v>
      </c>
    </row>
    <row r="2038" spans="1:4" x14ac:dyDescent="0.3">
      <c r="A2038" s="11" t="s">
        <v>8219</v>
      </c>
      <c r="B2038" s="11">
        <v>30000</v>
      </c>
      <c r="C2038" s="11" t="s">
        <v>8246</v>
      </c>
      <c r="D2038" s="19">
        <f t="shared" si="87"/>
        <v>30000</v>
      </c>
    </row>
    <row r="2039" spans="1:4" x14ac:dyDescent="0.3">
      <c r="A2039" s="11" t="s">
        <v>8219</v>
      </c>
      <c r="B2039" s="11">
        <v>10000</v>
      </c>
      <c r="C2039" s="11" t="s">
        <v>8246</v>
      </c>
      <c r="D2039" s="19">
        <f t="shared" si="87"/>
        <v>10000</v>
      </c>
    </row>
    <row r="2040" spans="1:4" x14ac:dyDescent="0.3">
      <c r="A2040" s="11" t="s">
        <v>8219</v>
      </c>
      <c r="B2040" s="11">
        <v>8000</v>
      </c>
      <c r="C2040" s="11" t="s">
        <v>8247</v>
      </c>
      <c r="D2040" s="19">
        <f>B2040*1.37298792</f>
        <v>10983.90336</v>
      </c>
    </row>
    <row r="2041" spans="1:4" x14ac:dyDescent="0.3">
      <c r="A2041" s="11" t="s">
        <v>8219</v>
      </c>
      <c r="B2041" s="11">
        <v>125000</v>
      </c>
      <c r="C2041" s="11" t="s">
        <v>8246</v>
      </c>
      <c r="D2041" s="19">
        <f t="shared" ref="D2041:D2048" si="88">B2041</f>
        <v>125000</v>
      </c>
    </row>
    <row r="2042" spans="1:4" x14ac:dyDescent="0.3">
      <c r="A2042" s="11" t="s">
        <v>8219</v>
      </c>
      <c r="B2042" s="11">
        <v>3000</v>
      </c>
      <c r="C2042" s="11" t="s">
        <v>8246</v>
      </c>
      <c r="D2042" s="19">
        <f t="shared" si="88"/>
        <v>3000</v>
      </c>
    </row>
    <row r="2043" spans="1:4" x14ac:dyDescent="0.3">
      <c r="A2043" s="11" t="s">
        <v>8219</v>
      </c>
      <c r="B2043" s="11">
        <v>9500</v>
      </c>
      <c r="C2043" s="11" t="s">
        <v>8246</v>
      </c>
      <c r="D2043" s="19">
        <f t="shared" si="88"/>
        <v>9500</v>
      </c>
    </row>
    <row r="2044" spans="1:4" x14ac:dyDescent="0.3">
      <c r="A2044" s="11" t="s">
        <v>8219</v>
      </c>
      <c r="B2044" s="11">
        <v>10000</v>
      </c>
      <c r="C2044" s="11" t="s">
        <v>8246</v>
      </c>
      <c r="D2044" s="19">
        <f t="shared" si="88"/>
        <v>10000</v>
      </c>
    </row>
    <row r="2045" spans="1:4" x14ac:dyDescent="0.3">
      <c r="A2045" s="11" t="s">
        <v>8219</v>
      </c>
      <c r="B2045" s="11">
        <v>1385</v>
      </c>
      <c r="C2045" s="11" t="s">
        <v>8246</v>
      </c>
      <c r="D2045" s="19">
        <f t="shared" si="88"/>
        <v>1385</v>
      </c>
    </row>
    <row r="2046" spans="1:4" x14ac:dyDescent="0.3">
      <c r="A2046" s="11" t="s">
        <v>8219</v>
      </c>
      <c r="B2046" s="11">
        <v>15000</v>
      </c>
      <c r="C2046" s="11" t="s">
        <v>8246</v>
      </c>
      <c r="D2046" s="19">
        <f t="shared" si="88"/>
        <v>15000</v>
      </c>
    </row>
    <row r="2047" spans="1:4" x14ac:dyDescent="0.3">
      <c r="A2047" s="11" t="s">
        <v>8219</v>
      </c>
      <c r="B2047" s="11">
        <v>4900</v>
      </c>
      <c r="C2047" s="11" t="s">
        <v>8246</v>
      </c>
      <c r="D2047" s="19">
        <f t="shared" si="88"/>
        <v>4900</v>
      </c>
    </row>
    <row r="2048" spans="1:4" x14ac:dyDescent="0.3">
      <c r="A2048" s="11" t="s">
        <v>8219</v>
      </c>
      <c r="B2048" s="11">
        <v>10000</v>
      </c>
      <c r="C2048" s="11" t="s">
        <v>8246</v>
      </c>
      <c r="D2048" s="19">
        <f t="shared" si="88"/>
        <v>10000</v>
      </c>
    </row>
    <row r="2049" spans="1:4" x14ac:dyDescent="0.3">
      <c r="A2049" s="11" t="s">
        <v>8219</v>
      </c>
      <c r="B2049" s="11">
        <v>98000</v>
      </c>
      <c r="C2049" s="11" t="s">
        <v>8248</v>
      </c>
      <c r="D2049" s="19">
        <f>B2049*0.76304884</f>
        <v>74778.786319999999</v>
      </c>
    </row>
    <row r="2050" spans="1:4" x14ac:dyDescent="0.3">
      <c r="A2050" s="11" t="s">
        <v>8219</v>
      </c>
      <c r="B2050" s="11">
        <v>85000</v>
      </c>
      <c r="C2050" s="11" t="s">
        <v>8246</v>
      </c>
      <c r="D2050" s="19">
        <f>B2050</f>
        <v>85000</v>
      </c>
    </row>
    <row r="2051" spans="1:4" x14ac:dyDescent="0.3">
      <c r="A2051" s="11" t="s">
        <v>8219</v>
      </c>
      <c r="B2051" s="11">
        <v>50000</v>
      </c>
      <c r="C2051" s="11" t="s">
        <v>8247</v>
      </c>
      <c r="D2051" s="19">
        <f>B2051*1.37298792</f>
        <v>68649.395999999993</v>
      </c>
    </row>
    <row r="2052" spans="1:4" x14ac:dyDescent="0.3">
      <c r="A2052" s="11" t="s">
        <v>8219</v>
      </c>
      <c r="B2052" s="11">
        <v>10000</v>
      </c>
      <c r="C2052" s="11" t="s">
        <v>8246</v>
      </c>
      <c r="D2052" s="19">
        <f>B2052</f>
        <v>10000</v>
      </c>
    </row>
    <row r="2053" spans="1:4" x14ac:dyDescent="0.3">
      <c r="A2053" s="11" t="s">
        <v>8219</v>
      </c>
      <c r="B2053" s="11">
        <v>8000</v>
      </c>
      <c r="C2053" s="11" t="s">
        <v>8246</v>
      </c>
      <c r="D2053" s="19">
        <f>B2053</f>
        <v>8000</v>
      </c>
    </row>
    <row r="2054" spans="1:4" x14ac:dyDescent="0.3">
      <c r="A2054" s="11" t="s">
        <v>8219</v>
      </c>
      <c r="B2054" s="11">
        <v>50000</v>
      </c>
      <c r="C2054" s="11" t="s">
        <v>8246</v>
      </c>
      <c r="D2054" s="19">
        <f>B2054</f>
        <v>50000</v>
      </c>
    </row>
    <row r="2055" spans="1:4" x14ac:dyDescent="0.3">
      <c r="A2055" s="11" t="s">
        <v>8219</v>
      </c>
      <c r="B2055" s="11">
        <v>5000</v>
      </c>
      <c r="C2055" s="11" t="s">
        <v>8246</v>
      </c>
      <c r="D2055" s="19">
        <f>B2055</f>
        <v>5000</v>
      </c>
    </row>
    <row r="2056" spans="1:4" x14ac:dyDescent="0.3">
      <c r="A2056" s="11" t="s">
        <v>8219</v>
      </c>
      <c r="B2056" s="11">
        <v>35000</v>
      </c>
      <c r="C2056" s="11" t="s">
        <v>8247</v>
      </c>
      <c r="D2056" s="19">
        <f>B2056*1.37298792</f>
        <v>48054.5772</v>
      </c>
    </row>
    <row r="2057" spans="1:4" x14ac:dyDescent="0.3">
      <c r="A2057" s="11" t="s">
        <v>8219</v>
      </c>
      <c r="B2057" s="11">
        <v>6000</v>
      </c>
      <c r="C2057" s="11" t="s">
        <v>8246</v>
      </c>
      <c r="D2057" s="19">
        <f>B2057</f>
        <v>6000</v>
      </c>
    </row>
    <row r="2058" spans="1:4" x14ac:dyDescent="0.3">
      <c r="A2058" s="11" t="s">
        <v>8219</v>
      </c>
      <c r="B2058" s="11">
        <v>50000</v>
      </c>
      <c r="C2058" s="11" t="s">
        <v>8246</v>
      </c>
      <c r="D2058" s="19">
        <f>B2058</f>
        <v>50000</v>
      </c>
    </row>
    <row r="2059" spans="1:4" x14ac:dyDescent="0.3">
      <c r="A2059" s="11" t="s">
        <v>8219</v>
      </c>
      <c r="B2059" s="11">
        <v>15000</v>
      </c>
      <c r="C2059" s="11" t="s">
        <v>8247</v>
      </c>
      <c r="D2059" s="19">
        <f>B2059*1.37298792</f>
        <v>20594.818799999997</v>
      </c>
    </row>
    <row r="2060" spans="1:4" x14ac:dyDescent="0.3">
      <c r="A2060" s="11" t="s">
        <v>8219</v>
      </c>
      <c r="B2060" s="11">
        <v>2560</v>
      </c>
      <c r="C2060" s="11" t="s">
        <v>8247</v>
      </c>
      <c r="D2060" s="19">
        <f>B2060*1.37298792</f>
        <v>3514.8490751999998</v>
      </c>
    </row>
    <row r="2061" spans="1:4" x14ac:dyDescent="0.3">
      <c r="A2061" s="11" t="s">
        <v>8219</v>
      </c>
      <c r="B2061" s="11">
        <v>30000</v>
      </c>
      <c r="C2061" s="11" t="s">
        <v>8246</v>
      </c>
      <c r="D2061" s="19">
        <f>B2061</f>
        <v>30000</v>
      </c>
    </row>
    <row r="2062" spans="1:4" x14ac:dyDescent="0.3">
      <c r="A2062" s="11" t="s">
        <v>8219</v>
      </c>
      <c r="B2062" s="11">
        <v>25000</v>
      </c>
      <c r="C2062" s="11" t="s">
        <v>8246</v>
      </c>
      <c r="D2062" s="19">
        <f>B2062</f>
        <v>25000</v>
      </c>
    </row>
    <row r="2063" spans="1:4" x14ac:dyDescent="0.3">
      <c r="A2063" s="11" t="s">
        <v>8219</v>
      </c>
      <c r="B2063" s="11">
        <v>5000</v>
      </c>
      <c r="C2063" s="11" t="s">
        <v>8246</v>
      </c>
      <c r="D2063" s="19">
        <f>B2063</f>
        <v>5000</v>
      </c>
    </row>
    <row r="2064" spans="1:4" x14ac:dyDescent="0.3">
      <c r="A2064" s="11" t="s">
        <v>8219</v>
      </c>
      <c r="B2064" s="11">
        <v>100000</v>
      </c>
      <c r="C2064" s="11" t="s">
        <v>8253</v>
      </c>
      <c r="D2064" s="19">
        <f>B2064*0.159721</f>
        <v>15972.1</v>
      </c>
    </row>
    <row r="2065" spans="1:4" x14ac:dyDescent="0.3">
      <c r="A2065" s="11" t="s">
        <v>8219</v>
      </c>
      <c r="B2065" s="11">
        <v>4000</v>
      </c>
      <c r="C2065" s="11" t="s">
        <v>8249</v>
      </c>
      <c r="D2065" s="19">
        <f>B2065*1.18870458</f>
        <v>4754.8183200000003</v>
      </c>
    </row>
    <row r="2066" spans="1:4" x14ac:dyDescent="0.3">
      <c r="A2066" s="11" t="s">
        <v>8219</v>
      </c>
      <c r="B2066" s="11">
        <v>261962</v>
      </c>
      <c r="C2066" s="11" t="s">
        <v>8246</v>
      </c>
      <c r="D2066" s="19">
        <f>B2066</f>
        <v>261962</v>
      </c>
    </row>
    <row r="2067" spans="1:4" x14ac:dyDescent="0.3">
      <c r="A2067" s="11" t="s">
        <v>8219</v>
      </c>
      <c r="B2067" s="11">
        <v>40000</v>
      </c>
      <c r="C2067" s="11" t="s">
        <v>8247</v>
      </c>
      <c r="D2067" s="19">
        <f>B2067*1.37298792</f>
        <v>54919.516799999998</v>
      </c>
    </row>
    <row r="2068" spans="1:4" x14ac:dyDescent="0.3">
      <c r="A2068" s="11" t="s">
        <v>8219</v>
      </c>
      <c r="B2068" s="11">
        <v>2000</v>
      </c>
      <c r="C2068" s="11" t="s">
        <v>8246</v>
      </c>
      <c r="D2068" s="19">
        <f>B2068</f>
        <v>2000</v>
      </c>
    </row>
    <row r="2069" spans="1:4" x14ac:dyDescent="0.3">
      <c r="A2069" s="11" t="s">
        <v>8219</v>
      </c>
      <c r="B2069" s="11">
        <v>495</v>
      </c>
      <c r="C2069" s="11" t="s">
        <v>8247</v>
      </c>
      <c r="D2069" s="19">
        <f>B2069*1.37298792</f>
        <v>679.62902039999994</v>
      </c>
    </row>
    <row r="2070" spans="1:4" x14ac:dyDescent="0.3">
      <c r="A2070" s="11" t="s">
        <v>8219</v>
      </c>
      <c r="B2070" s="11">
        <v>25000</v>
      </c>
      <c r="C2070" s="11" t="s">
        <v>8246</v>
      </c>
      <c r="D2070" s="19">
        <f>B2070</f>
        <v>25000</v>
      </c>
    </row>
    <row r="2071" spans="1:4" x14ac:dyDescent="0.3">
      <c r="A2071" s="11" t="s">
        <v>8219</v>
      </c>
      <c r="B2071" s="11">
        <v>50000</v>
      </c>
      <c r="C2071" s="11" t="s">
        <v>8246</v>
      </c>
      <c r="D2071" s="19">
        <f>B2071</f>
        <v>50000</v>
      </c>
    </row>
    <row r="2072" spans="1:4" x14ac:dyDescent="0.3">
      <c r="A2072" s="11" t="s">
        <v>8219</v>
      </c>
      <c r="B2072" s="11">
        <v>125000</v>
      </c>
      <c r="C2072" s="11" t="s">
        <v>8249</v>
      </c>
      <c r="D2072" s="19">
        <f>B2072*1.18870458</f>
        <v>148588.07250000001</v>
      </c>
    </row>
    <row r="2073" spans="1:4" x14ac:dyDescent="0.3">
      <c r="A2073" s="11" t="s">
        <v>8219</v>
      </c>
      <c r="B2073" s="11">
        <v>20000</v>
      </c>
      <c r="C2073" s="11" t="s">
        <v>8246</v>
      </c>
      <c r="D2073" s="19">
        <f>B2073</f>
        <v>20000</v>
      </c>
    </row>
    <row r="2074" spans="1:4" x14ac:dyDescent="0.3">
      <c r="A2074" s="11" t="s">
        <v>8219</v>
      </c>
      <c r="B2074" s="11">
        <v>71500</v>
      </c>
      <c r="C2074" s="11" t="s">
        <v>8246</v>
      </c>
      <c r="D2074" s="19">
        <f>B2074</f>
        <v>71500</v>
      </c>
    </row>
    <row r="2075" spans="1:4" x14ac:dyDescent="0.3">
      <c r="A2075" s="11" t="s">
        <v>8219</v>
      </c>
      <c r="B2075" s="11">
        <v>100000</v>
      </c>
      <c r="C2075" s="11" t="s">
        <v>8246</v>
      </c>
      <c r="D2075" s="19">
        <f>B2075</f>
        <v>100000</v>
      </c>
    </row>
    <row r="2076" spans="1:4" x14ac:dyDescent="0.3">
      <c r="A2076" s="11" t="s">
        <v>8219</v>
      </c>
      <c r="B2076" s="11">
        <v>600</v>
      </c>
      <c r="C2076" s="11" t="s">
        <v>8246</v>
      </c>
      <c r="D2076" s="19">
        <f>B2076</f>
        <v>600</v>
      </c>
    </row>
    <row r="2077" spans="1:4" x14ac:dyDescent="0.3">
      <c r="A2077" s="11" t="s">
        <v>8219</v>
      </c>
      <c r="B2077" s="11">
        <v>9999</v>
      </c>
      <c r="C2077" s="11" t="s">
        <v>8246</v>
      </c>
      <c r="D2077" s="19">
        <f>B2077</f>
        <v>9999</v>
      </c>
    </row>
    <row r="2078" spans="1:4" x14ac:dyDescent="0.3">
      <c r="A2078" s="11" t="s">
        <v>8219</v>
      </c>
      <c r="B2078" s="11">
        <v>179000</v>
      </c>
      <c r="C2078" s="11" t="s">
        <v>8247</v>
      </c>
      <c r="D2078" s="19">
        <f>B2078*1.37298792</f>
        <v>245764.83768</v>
      </c>
    </row>
    <row r="2079" spans="1:4" x14ac:dyDescent="0.3">
      <c r="A2079" s="11" t="s">
        <v>8219</v>
      </c>
      <c r="B2079" s="11">
        <v>50000</v>
      </c>
      <c r="C2079" s="11" t="s">
        <v>8246</v>
      </c>
      <c r="D2079" s="19">
        <f>B2079</f>
        <v>50000</v>
      </c>
    </row>
    <row r="2080" spans="1:4" x14ac:dyDescent="0.3">
      <c r="A2080" s="11" t="s">
        <v>8219</v>
      </c>
      <c r="B2080" s="11">
        <v>20000</v>
      </c>
      <c r="C2080" s="11" t="s">
        <v>8249</v>
      </c>
      <c r="D2080" s="19">
        <f>B2080*1.18870458</f>
        <v>23774.0916</v>
      </c>
    </row>
    <row r="2081" spans="1:4" x14ac:dyDescent="0.3">
      <c r="A2081" s="11" t="s">
        <v>8219</v>
      </c>
      <c r="B2081" s="11">
        <v>10000</v>
      </c>
      <c r="C2081" s="11" t="s">
        <v>8247</v>
      </c>
      <c r="D2081" s="19">
        <f>B2081*1.37298792</f>
        <v>13729.879199999999</v>
      </c>
    </row>
    <row r="2082" spans="1:4" x14ac:dyDescent="0.3">
      <c r="A2082" s="11" t="s">
        <v>8219</v>
      </c>
      <c r="B2082" s="11">
        <v>1000</v>
      </c>
      <c r="C2082" s="11" t="s">
        <v>8246</v>
      </c>
      <c r="D2082" s="19">
        <f t="shared" ref="D2082:D2122" si="89">B2082</f>
        <v>1000</v>
      </c>
    </row>
    <row r="2083" spans="1:4" x14ac:dyDescent="0.3">
      <c r="A2083" s="11" t="s">
        <v>8219</v>
      </c>
      <c r="B2083" s="11">
        <v>3500</v>
      </c>
      <c r="C2083" s="11" t="s">
        <v>8246</v>
      </c>
      <c r="D2083" s="19">
        <f t="shared" si="89"/>
        <v>3500</v>
      </c>
    </row>
    <row r="2084" spans="1:4" x14ac:dyDescent="0.3">
      <c r="A2084" s="11" t="s">
        <v>8219</v>
      </c>
      <c r="B2084" s="11">
        <v>1500</v>
      </c>
      <c r="C2084" s="11" t="s">
        <v>8246</v>
      </c>
      <c r="D2084" s="19">
        <f t="shared" si="89"/>
        <v>1500</v>
      </c>
    </row>
    <row r="2085" spans="1:4" x14ac:dyDescent="0.3">
      <c r="A2085" s="11" t="s">
        <v>8219</v>
      </c>
      <c r="B2085" s="11">
        <v>750</v>
      </c>
      <c r="C2085" s="11" t="s">
        <v>8246</v>
      </c>
      <c r="D2085" s="19">
        <f t="shared" si="89"/>
        <v>750</v>
      </c>
    </row>
    <row r="2086" spans="1:4" x14ac:dyDescent="0.3">
      <c r="A2086" s="11" t="s">
        <v>8219</v>
      </c>
      <c r="B2086" s="11">
        <v>3000</v>
      </c>
      <c r="C2086" s="11" t="s">
        <v>8246</v>
      </c>
      <c r="D2086" s="19">
        <f t="shared" si="89"/>
        <v>3000</v>
      </c>
    </row>
    <row r="2087" spans="1:4" x14ac:dyDescent="0.3">
      <c r="A2087" s="11" t="s">
        <v>8219</v>
      </c>
      <c r="B2087" s="11">
        <v>6000</v>
      </c>
      <c r="C2087" s="11" t="s">
        <v>8246</v>
      </c>
      <c r="D2087" s="19">
        <f t="shared" si="89"/>
        <v>6000</v>
      </c>
    </row>
    <row r="2088" spans="1:4" x14ac:dyDescent="0.3">
      <c r="A2088" s="11" t="s">
        <v>8219</v>
      </c>
      <c r="B2088" s="11">
        <v>4000</v>
      </c>
      <c r="C2088" s="11" t="s">
        <v>8246</v>
      </c>
      <c r="D2088" s="19">
        <f t="shared" si="89"/>
        <v>4000</v>
      </c>
    </row>
    <row r="2089" spans="1:4" x14ac:dyDescent="0.3">
      <c r="A2089" s="11" t="s">
        <v>8219</v>
      </c>
      <c r="B2089" s="11">
        <v>1500</v>
      </c>
      <c r="C2089" s="11" t="s">
        <v>8246</v>
      </c>
      <c r="D2089" s="19">
        <f t="shared" si="89"/>
        <v>1500</v>
      </c>
    </row>
    <row r="2090" spans="1:4" x14ac:dyDescent="0.3">
      <c r="A2090" s="11" t="s">
        <v>8219</v>
      </c>
      <c r="B2090" s="11">
        <v>3000</v>
      </c>
      <c r="C2090" s="11" t="s">
        <v>8246</v>
      </c>
      <c r="D2090" s="19">
        <f t="shared" si="89"/>
        <v>3000</v>
      </c>
    </row>
    <row r="2091" spans="1:4" x14ac:dyDescent="0.3">
      <c r="A2091" s="11" t="s">
        <v>8219</v>
      </c>
      <c r="B2091" s="11">
        <v>2500</v>
      </c>
      <c r="C2091" s="11" t="s">
        <v>8246</v>
      </c>
      <c r="D2091" s="19">
        <f t="shared" si="89"/>
        <v>2500</v>
      </c>
    </row>
    <row r="2092" spans="1:4" x14ac:dyDescent="0.3">
      <c r="A2092" s="11" t="s">
        <v>8219</v>
      </c>
      <c r="B2092" s="11">
        <v>8000</v>
      </c>
      <c r="C2092" s="11" t="s">
        <v>8246</v>
      </c>
      <c r="D2092" s="19">
        <f t="shared" si="89"/>
        <v>8000</v>
      </c>
    </row>
    <row r="2093" spans="1:4" x14ac:dyDescent="0.3">
      <c r="A2093" s="11" t="s">
        <v>8219</v>
      </c>
      <c r="B2093" s="11">
        <v>18000</v>
      </c>
      <c r="C2093" s="11" t="s">
        <v>8246</v>
      </c>
      <c r="D2093" s="19">
        <f t="shared" si="89"/>
        <v>18000</v>
      </c>
    </row>
    <row r="2094" spans="1:4" x14ac:dyDescent="0.3">
      <c r="A2094" s="11" t="s">
        <v>8219</v>
      </c>
      <c r="B2094" s="11">
        <v>6000</v>
      </c>
      <c r="C2094" s="11" t="s">
        <v>8246</v>
      </c>
      <c r="D2094" s="19">
        <f t="shared" si="89"/>
        <v>6000</v>
      </c>
    </row>
    <row r="2095" spans="1:4" x14ac:dyDescent="0.3">
      <c r="A2095" s="11" t="s">
        <v>8219</v>
      </c>
      <c r="B2095" s="11">
        <v>1500</v>
      </c>
      <c r="C2095" s="11" t="s">
        <v>8246</v>
      </c>
      <c r="D2095" s="19">
        <f t="shared" si="89"/>
        <v>1500</v>
      </c>
    </row>
    <row r="2096" spans="1:4" x14ac:dyDescent="0.3">
      <c r="A2096" s="11" t="s">
        <v>8219</v>
      </c>
      <c r="B2096" s="11">
        <v>3500</v>
      </c>
      <c r="C2096" s="11" t="s">
        <v>8246</v>
      </c>
      <c r="D2096" s="19">
        <f t="shared" si="89"/>
        <v>3500</v>
      </c>
    </row>
    <row r="2097" spans="1:4" x14ac:dyDescent="0.3">
      <c r="A2097" s="11" t="s">
        <v>8219</v>
      </c>
      <c r="B2097" s="11">
        <v>2500</v>
      </c>
      <c r="C2097" s="11" t="s">
        <v>8246</v>
      </c>
      <c r="D2097" s="19">
        <f t="shared" si="89"/>
        <v>2500</v>
      </c>
    </row>
    <row r="2098" spans="1:4" x14ac:dyDescent="0.3">
      <c r="A2098" s="11" t="s">
        <v>8219</v>
      </c>
      <c r="B2098" s="11">
        <v>600</v>
      </c>
      <c r="C2098" s="11" t="s">
        <v>8246</v>
      </c>
      <c r="D2098" s="19">
        <f t="shared" si="89"/>
        <v>600</v>
      </c>
    </row>
    <row r="2099" spans="1:4" x14ac:dyDescent="0.3">
      <c r="A2099" s="11" t="s">
        <v>8219</v>
      </c>
      <c r="B2099" s="11">
        <v>3000</v>
      </c>
      <c r="C2099" s="11" t="s">
        <v>8246</v>
      </c>
      <c r="D2099" s="19">
        <f t="shared" si="89"/>
        <v>3000</v>
      </c>
    </row>
    <row r="2100" spans="1:4" x14ac:dyDescent="0.3">
      <c r="A2100" s="11" t="s">
        <v>8219</v>
      </c>
      <c r="B2100" s="11">
        <v>6000</v>
      </c>
      <c r="C2100" s="11" t="s">
        <v>8246</v>
      </c>
      <c r="D2100" s="19">
        <f t="shared" si="89"/>
        <v>6000</v>
      </c>
    </row>
    <row r="2101" spans="1:4" x14ac:dyDescent="0.3">
      <c r="A2101" s="11" t="s">
        <v>8219</v>
      </c>
      <c r="B2101" s="11">
        <v>3000</v>
      </c>
      <c r="C2101" s="11" t="s">
        <v>8246</v>
      </c>
      <c r="D2101" s="19">
        <f t="shared" si="89"/>
        <v>3000</v>
      </c>
    </row>
    <row r="2102" spans="1:4" x14ac:dyDescent="0.3">
      <c r="A2102" s="11" t="s">
        <v>8219</v>
      </c>
      <c r="B2102" s="11">
        <v>600</v>
      </c>
      <c r="C2102" s="11" t="s">
        <v>8246</v>
      </c>
      <c r="D2102" s="19">
        <f t="shared" si="89"/>
        <v>600</v>
      </c>
    </row>
    <row r="2103" spans="1:4" x14ac:dyDescent="0.3">
      <c r="A2103" s="11" t="s">
        <v>8219</v>
      </c>
      <c r="B2103" s="11">
        <v>2000</v>
      </c>
      <c r="C2103" s="11" t="s">
        <v>8246</v>
      </c>
      <c r="D2103" s="19">
        <f t="shared" si="89"/>
        <v>2000</v>
      </c>
    </row>
    <row r="2104" spans="1:4" x14ac:dyDescent="0.3">
      <c r="A2104" s="11" t="s">
        <v>8219</v>
      </c>
      <c r="B2104" s="11">
        <v>1000</v>
      </c>
      <c r="C2104" s="11" t="s">
        <v>8246</v>
      </c>
      <c r="D2104" s="19">
        <f t="shared" si="89"/>
        <v>1000</v>
      </c>
    </row>
    <row r="2105" spans="1:4" x14ac:dyDescent="0.3">
      <c r="A2105" s="11" t="s">
        <v>8219</v>
      </c>
      <c r="B2105" s="11">
        <v>7777</v>
      </c>
      <c r="C2105" s="11" t="s">
        <v>8246</v>
      </c>
      <c r="D2105" s="19">
        <f t="shared" si="89"/>
        <v>7777</v>
      </c>
    </row>
    <row r="2106" spans="1:4" x14ac:dyDescent="0.3">
      <c r="A2106" s="11" t="s">
        <v>8219</v>
      </c>
      <c r="B2106" s="11">
        <v>800</v>
      </c>
      <c r="C2106" s="11" t="s">
        <v>8246</v>
      </c>
      <c r="D2106" s="19">
        <f t="shared" si="89"/>
        <v>800</v>
      </c>
    </row>
    <row r="2107" spans="1:4" x14ac:dyDescent="0.3">
      <c r="A2107" s="11" t="s">
        <v>8219</v>
      </c>
      <c r="B2107" s="11">
        <v>2000</v>
      </c>
      <c r="C2107" s="11" t="s">
        <v>8246</v>
      </c>
      <c r="D2107" s="19">
        <f t="shared" si="89"/>
        <v>2000</v>
      </c>
    </row>
    <row r="2108" spans="1:4" x14ac:dyDescent="0.3">
      <c r="A2108" s="11" t="s">
        <v>8219</v>
      </c>
      <c r="B2108" s="11">
        <v>2200</v>
      </c>
      <c r="C2108" s="11" t="s">
        <v>8246</v>
      </c>
      <c r="D2108" s="19">
        <f t="shared" si="89"/>
        <v>2200</v>
      </c>
    </row>
    <row r="2109" spans="1:4" x14ac:dyDescent="0.3">
      <c r="A2109" s="11" t="s">
        <v>8219</v>
      </c>
      <c r="B2109" s="11">
        <v>2000</v>
      </c>
      <c r="C2109" s="11" t="s">
        <v>8246</v>
      </c>
      <c r="D2109" s="19">
        <f t="shared" si="89"/>
        <v>2000</v>
      </c>
    </row>
    <row r="2110" spans="1:4" x14ac:dyDescent="0.3">
      <c r="A2110" s="11" t="s">
        <v>8219</v>
      </c>
      <c r="B2110" s="11">
        <v>16000</v>
      </c>
      <c r="C2110" s="11" t="s">
        <v>8246</v>
      </c>
      <c r="D2110" s="19">
        <f t="shared" si="89"/>
        <v>16000</v>
      </c>
    </row>
    <row r="2111" spans="1:4" x14ac:dyDescent="0.3">
      <c r="A2111" s="11" t="s">
        <v>8219</v>
      </c>
      <c r="B2111" s="11">
        <v>4000</v>
      </c>
      <c r="C2111" s="11" t="s">
        <v>8246</v>
      </c>
      <c r="D2111" s="19">
        <f t="shared" si="89"/>
        <v>4000</v>
      </c>
    </row>
    <row r="2112" spans="1:4" x14ac:dyDescent="0.3">
      <c r="A2112" s="11" t="s">
        <v>8219</v>
      </c>
      <c r="B2112" s="11">
        <v>2000</v>
      </c>
      <c r="C2112" s="11" t="s">
        <v>8246</v>
      </c>
      <c r="D2112" s="19">
        <f t="shared" si="89"/>
        <v>2000</v>
      </c>
    </row>
    <row r="2113" spans="1:4" x14ac:dyDescent="0.3">
      <c r="A2113" s="11" t="s">
        <v>8219</v>
      </c>
      <c r="B2113" s="11">
        <v>2000</v>
      </c>
      <c r="C2113" s="11" t="s">
        <v>8246</v>
      </c>
      <c r="D2113" s="19">
        <f t="shared" si="89"/>
        <v>2000</v>
      </c>
    </row>
    <row r="2114" spans="1:4" x14ac:dyDescent="0.3">
      <c r="A2114" s="11" t="s">
        <v>8219</v>
      </c>
      <c r="B2114" s="11">
        <v>300</v>
      </c>
      <c r="C2114" s="11" t="s">
        <v>8246</v>
      </c>
      <c r="D2114" s="19">
        <f t="shared" si="89"/>
        <v>300</v>
      </c>
    </row>
    <row r="2115" spans="1:4" x14ac:dyDescent="0.3">
      <c r="A2115" s="11" t="s">
        <v>8219</v>
      </c>
      <c r="B2115" s="11">
        <v>7000</v>
      </c>
      <c r="C2115" s="11" t="s">
        <v>8246</v>
      </c>
      <c r="D2115" s="19">
        <f t="shared" si="89"/>
        <v>7000</v>
      </c>
    </row>
    <row r="2116" spans="1:4" x14ac:dyDescent="0.3">
      <c r="A2116" s="11" t="s">
        <v>8219</v>
      </c>
      <c r="B2116" s="11">
        <v>5000</v>
      </c>
      <c r="C2116" s="11" t="s">
        <v>8246</v>
      </c>
      <c r="D2116" s="19">
        <f t="shared" si="89"/>
        <v>5000</v>
      </c>
    </row>
    <row r="2117" spans="1:4" x14ac:dyDescent="0.3">
      <c r="A2117" s="11" t="s">
        <v>8219</v>
      </c>
      <c r="B2117" s="11">
        <v>1500</v>
      </c>
      <c r="C2117" s="11" t="s">
        <v>8246</v>
      </c>
      <c r="D2117" s="19">
        <f t="shared" si="89"/>
        <v>1500</v>
      </c>
    </row>
    <row r="2118" spans="1:4" x14ac:dyDescent="0.3">
      <c r="A2118" s="11" t="s">
        <v>8219</v>
      </c>
      <c r="B2118" s="11">
        <v>48000</v>
      </c>
      <c r="C2118" s="11" t="s">
        <v>8246</v>
      </c>
      <c r="D2118" s="19">
        <f t="shared" si="89"/>
        <v>48000</v>
      </c>
    </row>
    <row r="2119" spans="1:4" x14ac:dyDescent="0.3">
      <c r="A2119" s="11" t="s">
        <v>8219</v>
      </c>
      <c r="B2119" s="11">
        <v>1200</v>
      </c>
      <c r="C2119" s="11" t="s">
        <v>8246</v>
      </c>
      <c r="D2119" s="19">
        <f t="shared" si="89"/>
        <v>1200</v>
      </c>
    </row>
    <row r="2120" spans="1:4" x14ac:dyDescent="0.3">
      <c r="A2120" s="11" t="s">
        <v>8219</v>
      </c>
      <c r="B2120" s="11">
        <v>1000</v>
      </c>
      <c r="C2120" s="11" t="s">
        <v>8246</v>
      </c>
      <c r="D2120" s="19">
        <f t="shared" si="89"/>
        <v>1000</v>
      </c>
    </row>
    <row r="2121" spans="1:4" x14ac:dyDescent="0.3">
      <c r="A2121" s="11" t="s">
        <v>8219</v>
      </c>
      <c r="B2121" s="11">
        <v>2000</v>
      </c>
      <c r="C2121" s="11" t="s">
        <v>8246</v>
      </c>
      <c r="D2121" s="19">
        <f t="shared" si="89"/>
        <v>2000</v>
      </c>
    </row>
    <row r="2122" spans="1:4" x14ac:dyDescent="0.3">
      <c r="A2122" s="11" t="s">
        <v>8219</v>
      </c>
      <c r="B2122" s="11">
        <v>8000</v>
      </c>
      <c r="C2122" s="11" t="s">
        <v>8246</v>
      </c>
      <c r="D2122" s="19">
        <f t="shared" si="89"/>
        <v>8000</v>
      </c>
    </row>
    <row r="2123" spans="1:4" x14ac:dyDescent="0.3">
      <c r="A2123" s="11" t="s">
        <v>8221</v>
      </c>
      <c r="B2123" s="11">
        <v>50000</v>
      </c>
      <c r="C2123" s="11" t="s">
        <v>8257</v>
      </c>
      <c r="D2123" s="19">
        <f>B2123*1.0793545</f>
        <v>53967.724999999999</v>
      </c>
    </row>
    <row r="2124" spans="1:4" x14ac:dyDescent="0.3">
      <c r="A2124" s="11" t="s">
        <v>8221</v>
      </c>
      <c r="B2124" s="11">
        <v>80000</v>
      </c>
      <c r="C2124" s="11" t="s">
        <v>8256</v>
      </c>
      <c r="D2124" s="19">
        <f>B2124*0.0496491</f>
        <v>3971.9280000000003</v>
      </c>
    </row>
    <row r="2125" spans="1:4" x14ac:dyDescent="0.3">
      <c r="A2125" s="11" t="s">
        <v>8221</v>
      </c>
      <c r="B2125" s="11">
        <v>500</v>
      </c>
      <c r="C2125" s="11" t="s">
        <v>8246</v>
      </c>
      <c r="D2125" s="19">
        <f>B2125</f>
        <v>500</v>
      </c>
    </row>
    <row r="2126" spans="1:4" x14ac:dyDescent="0.3">
      <c r="A2126" s="11" t="s">
        <v>8221</v>
      </c>
      <c r="B2126" s="11">
        <v>1100</v>
      </c>
      <c r="C2126" s="11" t="s">
        <v>8246</v>
      </c>
      <c r="D2126" s="19">
        <f>B2126</f>
        <v>1100</v>
      </c>
    </row>
    <row r="2127" spans="1:4" x14ac:dyDescent="0.3">
      <c r="A2127" s="11" t="s">
        <v>8221</v>
      </c>
      <c r="B2127" s="11">
        <v>60000</v>
      </c>
      <c r="C2127" s="11" t="s">
        <v>8246</v>
      </c>
      <c r="D2127" s="19">
        <f>B2127</f>
        <v>60000</v>
      </c>
    </row>
    <row r="2128" spans="1:4" x14ac:dyDescent="0.3">
      <c r="A2128" s="11" t="s">
        <v>8221</v>
      </c>
      <c r="B2128" s="11">
        <v>20000</v>
      </c>
      <c r="C2128" s="11" t="s">
        <v>8246</v>
      </c>
      <c r="D2128" s="19">
        <f>B2128</f>
        <v>20000</v>
      </c>
    </row>
    <row r="2129" spans="1:4" x14ac:dyDescent="0.3">
      <c r="A2129" s="11" t="s">
        <v>8221</v>
      </c>
      <c r="B2129" s="11">
        <v>28000</v>
      </c>
      <c r="C2129" s="11" t="s">
        <v>8247</v>
      </c>
      <c r="D2129" s="19">
        <f>B2129*1.37298792</f>
        <v>38443.661759999995</v>
      </c>
    </row>
    <row r="2130" spans="1:4" x14ac:dyDescent="0.3">
      <c r="A2130" s="11" t="s">
        <v>8221</v>
      </c>
      <c r="B2130" s="11">
        <v>15000</v>
      </c>
      <c r="C2130" s="11" t="s">
        <v>8251</v>
      </c>
      <c r="D2130" s="19">
        <f>B2130*0.79435529</f>
        <v>11915.32935</v>
      </c>
    </row>
    <row r="2131" spans="1:4" x14ac:dyDescent="0.3">
      <c r="A2131" s="11" t="s">
        <v>8221</v>
      </c>
      <c r="B2131" s="11">
        <v>2000</v>
      </c>
      <c r="C2131" s="11" t="s">
        <v>8246</v>
      </c>
      <c r="D2131" s="19">
        <f t="shared" ref="D2131:D2138" si="90">B2131</f>
        <v>2000</v>
      </c>
    </row>
    <row r="2132" spans="1:4" x14ac:dyDescent="0.3">
      <c r="A2132" s="11" t="s">
        <v>8221</v>
      </c>
      <c r="B2132" s="11">
        <v>42000</v>
      </c>
      <c r="C2132" s="11" t="s">
        <v>8246</v>
      </c>
      <c r="D2132" s="19">
        <f t="shared" si="90"/>
        <v>42000</v>
      </c>
    </row>
    <row r="2133" spans="1:4" x14ac:dyDescent="0.3">
      <c r="A2133" s="11" t="s">
        <v>8221</v>
      </c>
      <c r="B2133" s="11">
        <v>500</v>
      </c>
      <c r="C2133" s="11" t="s">
        <v>8246</v>
      </c>
      <c r="D2133" s="19">
        <f t="shared" si="90"/>
        <v>500</v>
      </c>
    </row>
    <row r="2134" spans="1:4" x14ac:dyDescent="0.3">
      <c r="A2134" s="11" t="s">
        <v>8221</v>
      </c>
      <c r="B2134" s="11">
        <v>100000</v>
      </c>
      <c r="C2134" s="11" t="s">
        <v>8246</v>
      </c>
      <c r="D2134" s="19">
        <f t="shared" si="90"/>
        <v>100000</v>
      </c>
    </row>
    <row r="2135" spans="1:4" x14ac:dyDescent="0.3">
      <c r="A2135" s="11" t="s">
        <v>8221</v>
      </c>
      <c r="B2135" s="11">
        <v>1000</v>
      </c>
      <c r="C2135" s="11" t="s">
        <v>8246</v>
      </c>
      <c r="D2135" s="19">
        <f t="shared" si="90"/>
        <v>1000</v>
      </c>
    </row>
    <row r="2136" spans="1:4" x14ac:dyDescent="0.3">
      <c r="A2136" s="11" t="s">
        <v>8221</v>
      </c>
      <c r="B2136" s="11">
        <v>6000</v>
      </c>
      <c r="C2136" s="11" t="s">
        <v>8246</v>
      </c>
      <c r="D2136" s="19">
        <f t="shared" si="90"/>
        <v>6000</v>
      </c>
    </row>
    <row r="2137" spans="1:4" x14ac:dyDescent="0.3">
      <c r="A2137" s="11" t="s">
        <v>8221</v>
      </c>
      <c r="B2137" s="11">
        <v>5000</v>
      </c>
      <c r="C2137" s="11" t="s">
        <v>8246</v>
      </c>
      <c r="D2137" s="19">
        <f t="shared" si="90"/>
        <v>5000</v>
      </c>
    </row>
    <row r="2138" spans="1:4" x14ac:dyDescent="0.3">
      <c r="A2138" s="11" t="s">
        <v>8221</v>
      </c>
      <c r="B2138" s="11">
        <v>80000</v>
      </c>
      <c r="C2138" s="11" t="s">
        <v>8246</v>
      </c>
      <c r="D2138" s="19">
        <f t="shared" si="90"/>
        <v>80000</v>
      </c>
    </row>
    <row r="2139" spans="1:4" x14ac:dyDescent="0.3">
      <c r="A2139" s="11" t="s">
        <v>8221</v>
      </c>
      <c r="B2139" s="11">
        <v>50000</v>
      </c>
      <c r="C2139" s="11" t="s">
        <v>8251</v>
      </c>
      <c r="D2139" s="19">
        <f>B2139*0.79435529</f>
        <v>39717.764500000005</v>
      </c>
    </row>
    <row r="2140" spans="1:4" x14ac:dyDescent="0.3">
      <c r="A2140" s="11" t="s">
        <v>8221</v>
      </c>
      <c r="B2140" s="11">
        <v>1000</v>
      </c>
      <c r="C2140" s="11" t="s">
        <v>8247</v>
      </c>
      <c r="D2140" s="19">
        <f>B2140*1.37298792</f>
        <v>1372.98792</v>
      </c>
    </row>
    <row r="2141" spans="1:4" x14ac:dyDescent="0.3">
      <c r="A2141" s="11" t="s">
        <v>8221</v>
      </c>
      <c r="B2141" s="11">
        <v>30000</v>
      </c>
      <c r="C2141" s="11" t="s">
        <v>8246</v>
      </c>
      <c r="D2141" s="19">
        <f>B2141</f>
        <v>30000</v>
      </c>
    </row>
    <row r="2142" spans="1:4" x14ac:dyDescent="0.3">
      <c r="A2142" s="11" t="s">
        <v>8221</v>
      </c>
      <c r="B2142" s="11">
        <v>500000</v>
      </c>
      <c r="C2142" s="11" t="s">
        <v>8246</v>
      </c>
      <c r="D2142" s="19">
        <f>B2142</f>
        <v>500000</v>
      </c>
    </row>
    <row r="2143" spans="1:4" x14ac:dyDescent="0.3">
      <c r="A2143" s="11" t="s">
        <v>8221</v>
      </c>
      <c r="B2143" s="11">
        <v>15000</v>
      </c>
      <c r="C2143" s="11" t="s">
        <v>8246</v>
      </c>
      <c r="D2143" s="19">
        <f>B2143</f>
        <v>15000</v>
      </c>
    </row>
    <row r="2144" spans="1:4" x14ac:dyDescent="0.3">
      <c r="A2144" s="11" t="s">
        <v>8221</v>
      </c>
      <c r="B2144" s="11">
        <v>10500</v>
      </c>
      <c r="C2144" s="11" t="s">
        <v>8249</v>
      </c>
      <c r="D2144" s="19">
        <f>B2144*1.18870458</f>
        <v>12481.398090000001</v>
      </c>
    </row>
    <row r="2145" spans="1:4" x14ac:dyDescent="0.3">
      <c r="A2145" s="11" t="s">
        <v>8221</v>
      </c>
      <c r="B2145" s="11">
        <v>2000</v>
      </c>
      <c r="C2145" s="11" t="s">
        <v>8246</v>
      </c>
      <c r="D2145" s="19">
        <f>B2145</f>
        <v>2000</v>
      </c>
    </row>
    <row r="2146" spans="1:4" x14ac:dyDescent="0.3">
      <c r="A2146" s="11" t="s">
        <v>8221</v>
      </c>
      <c r="B2146" s="11">
        <v>35500</v>
      </c>
      <c r="C2146" s="11" t="s">
        <v>8246</v>
      </c>
      <c r="D2146" s="19">
        <f>B2146</f>
        <v>35500</v>
      </c>
    </row>
    <row r="2147" spans="1:4" x14ac:dyDescent="0.3">
      <c r="A2147" s="11" t="s">
        <v>8221</v>
      </c>
      <c r="B2147" s="11">
        <v>15000</v>
      </c>
      <c r="C2147" s="11" t="s">
        <v>8246</v>
      </c>
      <c r="D2147" s="19">
        <f>B2147</f>
        <v>15000</v>
      </c>
    </row>
    <row r="2148" spans="1:4" x14ac:dyDescent="0.3">
      <c r="A2148" s="11" t="s">
        <v>8221</v>
      </c>
      <c r="B2148" s="11">
        <v>5000</v>
      </c>
      <c r="C2148" s="11" t="s">
        <v>8246</v>
      </c>
      <c r="D2148" s="19">
        <f>B2148</f>
        <v>5000</v>
      </c>
    </row>
    <row r="2149" spans="1:4" x14ac:dyDescent="0.3">
      <c r="A2149" s="11" t="s">
        <v>8221</v>
      </c>
      <c r="B2149" s="11">
        <v>390000</v>
      </c>
      <c r="C2149" s="11" t="s">
        <v>8246</v>
      </c>
      <c r="D2149" s="19">
        <f>B2149</f>
        <v>390000</v>
      </c>
    </row>
    <row r="2150" spans="1:4" x14ac:dyDescent="0.3">
      <c r="A2150" s="11" t="s">
        <v>8221</v>
      </c>
      <c r="B2150" s="11">
        <v>100</v>
      </c>
      <c r="C2150" s="11" t="s">
        <v>8247</v>
      </c>
      <c r="D2150" s="19">
        <f>B2150*1.37298792</f>
        <v>137.29879199999999</v>
      </c>
    </row>
    <row r="2151" spans="1:4" x14ac:dyDescent="0.3">
      <c r="A2151" s="11" t="s">
        <v>8221</v>
      </c>
      <c r="B2151" s="11">
        <v>2000</v>
      </c>
      <c r="C2151" s="11" t="s">
        <v>8246</v>
      </c>
      <c r="D2151" s="19">
        <f>B2151</f>
        <v>2000</v>
      </c>
    </row>
    <row r="2152" spans="1:4" x14ac:dyDescent="0.3">
      <c r="A2152" s="11" t="s">
        <v>8221</v>
      </c>
      <c r="B2152" s="11">
        <v>50000</v>
      </c>
      <c r="C2152" s="11" t="s">
        <v>8254</v>
      </c>
      <c r="D2152" s="19">
        <f>B2152*0.11776131</f>
        <v>5888.0654999999997</v>
      </c>
    </row>
    <row r="2153" spans="1:4" x14ac:dyDescent="0.3">
      <c r="A2153" s="11" t="s">
        <v>8221</v>
      </c>
      <c r="B2153" s="11">
        <v>45000</v>
      </c>
      <c r="C2153" s="11" t="s">
        <v>8246</v>
      </c>
      <c r="D2153" s="19">
        <f>B2153</f>
        <v>45000</v>
      </c>
    </row>
    <row r="2154" spans="1:4" x14ac:dyDescent="0.3">
      <c r="A2154" s="11" t="s">
        <v>8221</v>
      </c>
      <c r="B2154" s="11">
        <v>30000</v>
      </c>
      <c r="C2154" s="11" t="s">
        <v>8246</v>
      </c>
      <c r="D2154" s="19">
        <f>B2154</f>
        <v>30000</v>
      </c>
    </row>
    <row r="2155" spans="1:4" x14ac:dyDescent="0.3">
      <c r="A2155" s="11" t="s">
        <v>8221</v>
      </c>
      <c r="B2155" s="11">
        <v>372625</v>
      </c>
      <c r="C2155" s="11" t="s">
        <v>8246</v>
      </c>
      <c r="D2155" s="19">
        <f>B2155</f>
        <v>372625</v>
      </c>
    </row>
    <row r="2156" spans="1:4" x14ac:dyDescent="0.3">
      <c r="A2156" s="11" t="s">
        <v>8221</v>
      </c>
      <c r="B2156" s="11">
        <v>250</v>
      </c>
      <c r="C2156" s="11" t="s">
        <v>8246</v>
      </c>
      <c r="D2156" s="19">
        <f>B2156</f>
        <v>250</v>
      </c>
    </row>
    <row r="2157" spans="1:4" x14ac:dyDescent="0.3">
      <c r="A2157" s="11" t="s">
        <v>8221</v>
      </c>
      <c r="B2157" s="11">
        <v>5000</v>
      </c>
      <c r="C2157" s="11" t="s">
        <v>8247</v>
      </c>
      <c r="D2157" s="19">
        <f>B2157*1.37298792</f>
        <v>6864.9395999999997</v>
      </c>
    </row>
    <row r="2158" spans="1:4" x14ac:dyDescent="0.3">
      <c r="A2158" s="11" t="s">
        <v>8221</v>
      </c>
      <c r="B2158" s="11">
        <v>56000</v>
      </c>
      <c r="C2158" s="11" t="s">
        <v>8246</v>
      </c>
      <c r="D2158" s="19">
        <f t="shared" ref="D2158:D2166" si="91">B2158</f>
        <v>56000</v>
      </c>
    </row>
    <row r="2159" spans="1:4" x14ac:dyDescent="0.3">
      <c r="A2159" s="11" t="s">
        <v>8221</v>
      </c>
      <c r="B2159" s="11">
        <v>75000</v>
      </c>
      <c r="C2159" s="11" t="s">
        <v>8246</v>
      </c>
      <c r="D2159" s="19">
        <f t="shared" si="91"/>
        <v>75000</v>
      </c>
    </row>
    <row r="2160" spans="1:4" x14ac:dyDescent="0.3">
      <c r="A2160" s="11" t="s">
        <v>8221</v>
      </c>
      <c r="B2160" s="11">
        <v>300000</v>
      </c>
      <c r="C2160" s="11" t="s">
        <v>8246</v>
      </c>
      <c r="D2160" s="19">
        <f t="shared" si="91"/>
        <v>300000</v>
      </c>
    </row>
    <row r="2161" spans="1:4" x14ac:dyDescent="0.3">
      <c r="A2161" s="11" t="s">
        <v>8221</v>
      </c>
      <c r="B2161" s="11">
        <v>3600</v>
      </c>
      <c r="C2161" s="11" t="s">
        <v>8246</v>
      </c>
      <c r="D2161" s="19">
        <f t="shared" si="91"/>
        <v>3600</v>
      </c>
    </row>
    <row r="2162" spans="1:4" x14ac:dyDescent="0.3">
      <c r="A2162" s="11" t="s">
        <v>8221</v>
      </c>
      <c r="B2162" s="11">
        <v>10000</v>
      </c>
      <c r="C2162" s="11" t="s">
        <v>8246</v>
      </c>
      <c r="D2162" s="19">
        <f t="shared" si="91"/>
        <v>10000</v>
      </c>
    </row>
    <row r="2163" spans="1:4" x14ac:dyDescent="0.3">
      <c r="A2163" s="11" t="s">
        <v>8219</v>
      </c>
      <c r="B2163" s="11">
        <v>400</v>
      </c>
      <c r="C2163" s="11" t="s">
        <v>8246</v>
      </c>
      <c r="D2163" s="19">
        <f t="shared" si="91"/>
        <v>400</v>
      </c>
    </row>
    <row r="2164" spans="1:4" x14ac:dyDescent="0.3">
      <c r="A2164" s="11" t="s">
        <v>8219</v>
      </c>
      <c r="B2164" s="11">
        <v>4500</v>
      </c>
      <c r="C2164" s="11" t="s">
        <v>8246</v>
      </c>
      <c r="D2164" s="19">
        <f t="shared" si="91"/>
        <v>4500</v>
      </c>
    </row>
    <row r="2165" spans="1:4" x14ac:dyDescent="0.3">
      <c r="A2165" s="11" t="s">
        <v>8219</v>
      </c>
      <c r="B2165" s="11">
        <v>2500</v>
      </c>
      <c r="C2165" s="11" t="s">
        <v>8246</v>
      </c>
      <c r="D2165" s="19">
        <f t="shared" si="91"/>
        <v>2500</v>
      </c>
    </row>
    <row r="2166" spans="1:4" x14ac:dyDescent="0.3">
      <c r="A2166" s="11" t="s">
        <v>8219</v>
      </c>
      <c r="B2166" s="11">
        <v>5500</v>
      </c>
      <c r="C2166" s="11" t="s">
        <v>8246</v>
      </c>
      <c r="D2166" s="19">
        <f t="shared" si="91"/>
        <v>5500</v>
      </c>
    </row>
    <row r="2167" spans="1:4" x14ac:dyDescent="0.3">
      <c r="A2167" s="11" t="s">
        <v>8219</v>
      </c>
      <c r="B2167" s="11">
        <v>2500</v>
      </c>
      <c r="C2167" s="11" t="s">
        <v>8249</v>
      </c>
      <c r="D2167" s="19">
        <f>B2167*1.18870458</f>
        <v>2971.76145</v>
      </c>
    </row>
    <row r="2168" spans="1:4" x14ac:dyDescent="0.3">
      <c r="A2168" s="11" t="s">
        <v>8219</v>
      </c>
      <c r="B2168" s="11">
        <v>2000</v>
      </c>
      <c r="C2168" s="11" t="s">
        <v>8246</v>
      </c>
      <c r="D2168" s="19">
        <f t="shared" ref="D2168:D2175" si="92">B2168</f>
        <v>2000</v>
      </c>
    </row>
    <row r="2169" spans="1:4" x14ac:dyDescent="0.3">
      <c r="A2169" s="11" t="s">
        <v>8219</v>
      </c>
      <c r="B2169" s="11">
        <v>150</v>
      </c>
      <c r="C2169" s="11" t="s">
        <v>8246</v>
      </c>
      <c r="D2169" s="19">
        <f t="shared" si="92"/>
        <v>150</v>
      </c>
    </row>
    <row r="2170" spans="1:4" x14ac:dyDescent="0.3">
      <c r="A2170" s="11" t="s">
        <v>8219</v>
      </c>
      <c r="B2170" s="11">
        <v>18000</v>
      </c>
      <c r="C2170" s="11" t="s">
        <v>8246</v>
      </c>
      <c r="D2170" s="19">
        <f t="shared" si="92"/>
        <v>18000</v>
      </c>
    </row>
    <row r="2171" spans="1:4" x14ac:dyDescent="0.3">
      <c r="A2171" s="11" t="s">
        <v>8219</v>
      </c>
      <c r="B2171" s="11">
        <v>153</v>
      </c>
      <c r="C2171" s="11" t="s">
        <v>8246</v>
      </c>
      <c r="D2171" s="19">
        <f t="shared" si="92"/>
        <v>153</v>
      </c>
    </row>
    <row r="2172" spans="1:4" x14ac:dyDescent="0.3">
      <c r="A2172" s="11" t="s">
        <v>8219</v>
      </c>
      <c r="B2172" s="11">
        <v>350</v>
      </c>
      <c r="C2172" s="11" t="s">
        <v>8246</v>
      </c>
      <c r="D2172" s="19">
        <f t="shared" si="92"/>
        <v>350</v>
      </c>
    </row>
    <row r="2173" spans="1:4" x14ac:dyDescent="0.3">
      <c r="A2173" s="11" t="s">
        <v>8219</v>
      </c>
      <c r="B2173" s="11">
        <v>4000</v>
      </c>
      <c r="C2173" s="11" t="s">
        <v>8246</v>
      </c>
      <c r="D2173" s="19">
        <f t="shared" si="92"/>
        <v>4000</v>
      </c>
    </row>
    <row r="2174" spans="1:4" x14ac:dyDescent="0.3">
      <c r="A2174" s="11" t="s">
        <v>8219</v>
      </c>
      <c r="B2174" s="11">
        <v>1000</v>
      </c>
      <c r="C2174" s="11" t="s">
        <v>8246</v>
      </c>
      <c r="D2174" s="19">
        <f t="shared" si="92"/>
        <v>1000</v>
      </c>
    </row>
    <row r="2175" spans="1:4" x14ac:dyDescent="0.3">
      <c r="A2175" s="11" t="s">
        <v>8219</v>
      </c>
      <c r="B2175" s="11">
        <v>4200</v>
      </c>
      <c r="C2175" s="11" t="s">
        <v>8246</v>
      </c>
      <c r="D2175" s="19">
        <f t="shared" si="92"/>
        <v>4200</v>
      </c>
    </row>
    <row r="2176" spans="1:4" x14ac:dyDescent="0.3">
      <c r="A2176" s="11" t="s">
        <v>8219</v>
      </c>
      <c r="B2176" s="11">
        <v>4000</v>
      </c>
      <c r="C2176" s="11" t="s">
        <v>8247</v>
      </c>
      <c r="D2176" s="19">
        <f>B2176*1.37298792</f>
        <v>5491.9516800000001</v>
      </c>
    </row>
    <row r="2177" spans="1:4" x14ac:dyDescent="0.3">
      <c r="A2177" s="11" t="s">
        <v>8219</v>
      </c>
      <c r="B2177" s="11">
        <v>700</v>
      </c>
      <c r="C2177" s="11" t="s">
        <v>8246</v>
      </c>
      <c r="D2177" s="19">
        <f t="shared" ref="D2177:D2183" si="93">B2177</f>
        <v>700</v>
      </c>
    </row>
    <row r="2178" spans="1:4" x14ac:dyDescent="0.3">
      <c r="A2178" s="11" t="s">
        <v>8219</v>
      </c>
      <c r="B2178" s="11">
        <v>5000</v>
      </c>
      <c r="C2178" s="11" t="s">
        <v>8246</v>
      </c>
      <c r="D2178" s="19">
        <f t="shared" si="93"/>
        <v>5000</v>
      </c>
    </row>
    <row r="2179" spans="1:4" x14ac:dyDescent="0.3">
      <c r="A2179" s="11" t="s">
        <v>8219</v>
      </c>
      <c r="B2179" s="11">
        <v>2500</v>
      </c>
      <c r="C2179" s="11" t="s">
        <v>8246</v>
      </c>
      <c r="D2179" s="19">
        <f t="shared" si="93"/>
        <v>2500</v>
      </c>
    </row>
    <row r="2180" spans="1:4" x14ac:dyDescent="0.3">
      <c r="A2180" s="11" t="s">
        <v>8219</v>
      </c>
      <c r="B2180" s="11">
        <v>25000</v>
      </c>
      <c r="C2180" s="11" t="s">
        <v>8246</v>
      </c>
      <c r="D2180" s="19">
        <f t="shared" si="93"/>
        <v>25000</v>
      </c>
    </row>
    <row r="2181" spans="1:4" x14ac:dyDescent="0.3">
      <c r="A2181" s="11" t="s">
        <v>8219</v>
      </c>
      <c r="B2181" s="11">
        <v>1000</v>
      </c>
      <c r="C2181" s="11" t="s">
        <v>8246</v>
      </c>
      <c r="D2181" s="19">
        <f t="shared" si="93"/>
        <v>1000</v>
      </c>
    </row>
    <row r="2182" spans="1:4" x14ac:dyDescent="0.3">
      <c r="A2182" s="11" t="s">
        <v>8219</v>
      </c>
      <c r="B2182" s="11">
        <v>5000</v>
      </c>
      <c r="C2182" s="11" t="s">
        <v>8246</v>
      </c>
      <c r="D2182" s="19">
        <f t="shared" si="93"/>
        <v>5000</v>
      </c>
    </row>
    <row r="2183" spans="1:4" x14ac:dyDescent="0.3">
      <c r="A2183" s="11" t="s">
        <v>8219</v>
      </c>
      <c r="B2183" s="11">
        <v>2000</v>
      </c>
      <c r="C2183" s="11" t="s">
        <v>8246</v>
      </c>
      <c r="D2183" s="19">
        <f t="shared" si="93"/>
        <v>2000</v>
      </c>
    </row>
    <row r="2184" spans="1:4" x14ac:dyDescent="0.3">
      <c r="A2184" s="11" t="s">
        <v>8219</v>
      </c>
      <c r="B2184" s="11">
        <v>3000</v>
      </c>
      <c r="C2184" s="11" t="s">
        <v>8251</v>
      </c>
      <c r="D2184" s="19">
        <f>B2184*0.79435529</f>
        <v>2383.0658700000004</v>
      </c>
    </row>
    <row r="2185" spans="1:4" x14ac:dyDescent="0.3">
      <c r="A2185" s="11" t="s">
        <v>8219</v>
      </c>
      <c r="B2185" s="11">
        <v>1800</v>
      </c>
      <c r="C2185" s="11" t="s">
        <v>8246</v>
      </c>
      <c r="D2185" s="19">
        <f>B2185</f>
        <v>1800</v>
      </c>
    </row>
    <row r="2186" spans="1:4" x14ac:dyDescent="0.3">
      <c r="A2186" s="11" t="s">
        <v>8219</v>
      </c>
      <c r="B2186" s="11">
        <v>10000</v>
      </c>
      <c r="C2186" s="11" t="s">
        <v>8246</v>
      </c>
      <c r="D2186" s="19">
        <f>B2186</f>
        <v>10000</v>
      </c>
    </row>
    <row r="2187" spans="1:4" x14ac:dyDescent="0.3">
      <c r="A2187" s="11" t="s">
        <v>8219</v>
      </c>
      <c r="B2187" s="11">
        <v>5000</v>
      </c>
      <c r="C2187" s="11" t="s">
        <v>8247</v>
      </c>
      <c r="D2187" s="19">
        <f>B2187*1.37298792</f>
        <v>6864.9395999999997</v>
      </c>
    </row>
    <row r="2188" spans="1:4" x14ac:dyDescent="0.3">
      <c r="A2188" s="11" t="s">
        <v>8219</v>
      </c>
      <c r="B2188" s="11">
        <v>20000</v>
      </c>
      <c r="C2188" s="11" t="s">
        <v>8246</v>
      </c>
      <c r="D2188" s="19">
        <f>B2188</f>
        <v>20000</v>
      </c>
    </row>
    <row r="2189" spans="1:4" x14ac:dyDescent="0.3">
      <c r="A2189" s="11" t="s">
        <v>8219</v>
      </c>
      <c r="B2189" s="11">
        <v>20000</v>
      </c>
      <c r="C2189" s="11" t="s">
        <v>8246</v>
      </c>
      <c r="D2189" s="19">
        <f>B2189</f>
        <v>20000</v>
      </c>
    </row>
    <row r="2190" spans="1:4" x14ac:dyDescent="0.3">
      <c r="A2190" s="11" t="s">
        <v>8219</v>
      </c>
      <c r="B2190" s="11">
        <v>5494</v>
      </c>
      <c r="C2190" s="11" t="s">
        <v>8248</v>
      </c>
      <c r="D2190" s="19">
        <f>B2190*0.76304884</f>
        <v>4192.1903269599998</v>
      </c>
    </row>
    <row r="2191" spans="1:4" x14ac:dyDescent="0.3">
      <c r="A2191" s="11" t="s">
        <v>8219</v>
      </c>
      <c r="B2191" s="11">
        <v>1200</v>
      </c>
      <c r="C2191" s="11" t="s">
        <v>8247</v>
      </c>
      <c r="D2191" s="19">
        <f>B2191*1.37298792</f>
        <v>1647.5855039999999</v>
      </c>
    </row>
    <row r="2192" spans="1:4" x14ac:dyDescent="0.3">
      <c r="A2192" s="11" t="s">
        <v>8219</v>
      </c>
      <c r="B2192" s="11">
        <v>19000</v>
      </c>
      <c r="C2192" s="11" t="s">
        <v>8246</v>
      </c>
      <c r="D2192" s="19">
        <f>B2192</f>
        <v>19000</v>
      </c>
    </row>
    <row r="2193" spans="1:4" x14ac:dyDescent="0.3">
      <c r="A2193" s="11" t="s">
        <v>8219</v>
      </c>
      <c r="B2193" s="11">
        <v>750</v>
      </c>
      <c r="C2193" s="11" t="s">
        <v>8247</v>
      </c>
      <c r="D2193" s="19">
        <f>B2193*1.37298792</f>
        <v>1029.7409399999999</v>
      </c>
    </row>
    <row r="2194" spans="1:4" x14ac:dyDescent="0.3">
      <c r="A2194" s="11" t="s">
        <v>8219</v>
      </c>
      <c r="B2194" s="11">
        <v>12000</v>
      </c>
      <c r="C2194" s="11" t="s">
        <v>8247</v>
      </c>
      <c r="D2194" s="19">
        <f>B2194*1.37298792</f>
        <v>16475.855039999999</v>
      </c>
    </row>
    <row r="2195" spans="1:4" x14ac:dyDescent="0.3">
      <c r="A2195" s="11" t="s">
        <v>8219</v>
      </c>
      <c r="B2195" s="11">
        <v>15000</v>
      </c>
      <c r="C2195" s="11" t="s">
        <v>8246</v>
      </c>
      <c r="D2195" s="19">
        <f t="shared" ref="D2195:D2200" si="94">B2195</f>
        <v>15000</v>
      </c>
    </row>
    <row r="2196" spans="1:4" x14ac:dyDescent="0.3">
      <c r="A2196" s="11" t="s">
        <v>8219</v>
      </c>
      <c r="B2196" s="11">
        <v>10000</v>
      </c>
      <c r="C2196" s="11" t="s">
        <v>8246</v>
      </c>
      <c r="D2196" s="19">
        <f t="shared" si="94"/>
        <v>10000</v>
      </c>
    </row>
    <row r="2197" spans="1:4" x14ac:dyDescent="0.3">
      <c r="A2197" s="11" t="s">
        <v>8219</v>
      </c>
      <c r="B2197" s="11">
        <v>4600</v>
      </c>
      <c r="C2197" s="11" t="s">
        <v>8246</v>
      </c>
      <c r="D2197" s="19">
        <f t="shared" si="94"/>
        <v>4600</v>
      </c>
    </row>
    <row r="2198" spans="1:4" x14ac:dyDescent="0.3">
      <c r="A2198" s="11" t="s">
        <v>8219</v>
      </c>
      <c r="B2198" s="11">
        <v>14000</v>
      </c>
      <c r="C2198" s="11" t="s">
        <v>8246</v>
      </c>
      <c r="D2198" s="19">
        <f t="shared" si="94"/>
        <v>14000</v>
      </c>
    </row>
    <row r="2199" spans="1:4" x14ac:dyDescent="0.3">
      <c r="A2199" s="11" t="s">
        <v>8219</v>
      </c>
      <c r="B2199" s="11">
        <v>30000</v>
      </c>
      <c r="C2199" s="11" t="s">
        <v>8246</v>
      </c>
      <c r="D2199" s="19">
        <f t="shared" si="94"/>
        <v>30000</v>
      </c>
    </row>
    <row r="2200" spans="1:4" x14ac:dyDescent="0.3">
      <c r="A2200" s="11" t="s">
        <v>8219</v>
      </c>
      <c r="B2200" s="11">
        <v>40000</v>
      </c>
      <c r="C2200" s="11" t="s">
        <v>8246</v>
      </c>
      <c r="D2200" s="19">
        <f t="shared" si="94"/>
        <v>40000</v>
      </c>
    </row>
    <row r="2201" spans="1:4" x14ac:dyDescent="0.3">
      <c r="A2201" s="11" t="s">
        <v>8219</v>
      </c>
      <c r="B2201" s="11">
        <v>9000</v>
      </c>
      <c r="C2201" s="11" t="s">
        <v>8249</v>
      </c>
      <c r="D2201" s="19">
        <f>B2201*1.18870458</f>
        <v>10698.34122</v>
      </c>
    </row>
    <row r="2202" spans="1:4" x14ac:dyDescent="0.3">
      <c r="A2202" s="11" t="s">
        <v>8219</v>
      </c>
      <c r="B2202" s="11">
        <v>2000</v>
      </c>
      <c r="C2202" s="11" t="s">
        <v>8247</v>
      </c>
      <c r="D2202" s="19">
        <f>B2202*1.37298792</f>
        <v>2745.9758400000001</v>
      </c>
    </row>
    <row r="2203" spans="1:4" x14ac:dyDescent="0.3">
      <c r="A2203" s="11" t="s">
        <v>8219</v>
      </c>
      <c r="B2203" s="11">
        <v>110</v>
      </c>
      <c r="C2203" s="11" t="s">
        <v>8247</v>
      </c>
      <c r="D2203" s="19">
        <f>B2203*1.37298792</f>
        <v>151.02867119999999</v>
      </c>
    </row>
    <row r="2204" spans="1:4" x14ac:dyDescent="0.3">
      <c r="A2204" s="11" t="s">
        <v>8219</v>
      </c>
      <c r="B2204" s="11">
        <v>4000</v>
      </c>
      <c r="C2204" s="11" t="s">
        <v>8246</v>
      </c>
      <c r="D2204" s="19">
        <f>B2204</f>
        <v>4000</v>
      </c>
    </row>
    <row r="2205" spans="1:4" x14ac:dyDescent="0.3">
      <c r="A2205" s="11" t="s">
        <v>8219</v>
      </c>
      <c r="B2205" s="11">
        <v>2000</v>
      </c>
      <c r="C2205" s="11" t="s">
        <v>8251</v>
      </c>
      <c r="D2205" s="19">
        <f>B2205*0.79435529</f>
        <v>1588.7105800000002</v>
      </c>
    </row>
    <row r="2206" spans="1:4" x14ac:dyDescent="0.3">
      <c r="A2206" s="11" t="s">
        <v>8219</v>
      </c>
      <c r="B2206" s="11">
        <v>1500</v>
      </c>
      <c r="C2206" s="11" t="s">
        <v>8246</v>
      </c>
      <c r="D2206" s="19">
        <f>B2206</f>
        <v>1500</v>
      </c>
    </row>
    <row r="2207" spans="1:4" x14ac:dyDescent="0.3">
      <c r="A2207" s="11" t="s">
        <v>8219</v>
      </c>
      <c r="B2207" s="11">
        <v>750</v>
      </c>
      <c r="C2207" s="11" t="s">
        <v>8246</v>
      </c>
      <c r="D2207" s="19">
        <f>B2207</f>
        <v>750</v>
      </c>
    </row>
    <row r="2208" spans="1:4" x14ac:dyDescent="0.3">
      <c r="A2208" s="11" t="s">
        <v>8219</v>
      </c>
      <c r="B2208" s="11">
        <v>1100</v>
      </c>
      <c r="C2208" s="11" t="s">
        <v>8246</v>
      </c>
      <c r="D2208" s="19">
        <f>B2208</f>
        <v>1100</v>
      </c>
    </row>
    <row r="2209" spans="1:4" x14ac:dyDescent="0.3">
      <c r="A2209" s="11" t="s">
        <v>8219</v>
      </c>
      <c r="B2209" s="11">
        <v>2000</v>
      </c>
      <c r="C2209" s="11" t="s">
        <v>8246</v>
      </c>
      <c r="D2209" s="19">
        <f>B2209</f>
        <v>2000</v>
      </c>
    </row>
    <row r="2210" spans="1:4" x14ac:dyDescent="0.3">
      <c r="A2210" s="11" t="s">
        <v>8219</v>
      </c>
      <c r="B2210" s="11">
        <v>1000</v>
      </c>
      <c r="C2210" s="11" t="s">
        <v>8246</v>
      </c>
      <c r="D2210" s="19">
        <f>B2210</f>
        <v>1000</v>
      </c>
    </row>
    <row r="2211" spans="1:4" x14ac:dyDescent="0.3">
      <c r="A2211" s="11" t="s">
        <v>8219</v>
      </c>
      <c r="B2211" s="11">
        <v>500</v>
      </c>
      <c r="C2211" s="11" t="s">
        <v>8247</v>
      </c>
      <c r="D2211" s="19">
        <f>B2211*1.37298792</f>
        <v>686.49396000000002</v>
      </c>
    </row>
    <row r="2212" spans="1:4" x14ac:dyDescent="0.3">
      <c r="A2212" s="11" t="s">
        <v>8219</v>
      </c>
      <c r="B2212" s="11">
        <v>4000</v>
      </c>
      <c r="C2212" s="11" t="s">
        <v>8246</v>
      </c>
      <c r="D2212" s="19">
        <f t="shared" ref="D2212:D2224" si="95">B2212</f>
        <v>4000</v>
      </c>
    </row>
    <row r="2213" spans="1:4" x14ac:dyDescent="0.3">
      <c r="A2213" s="11" t="s">
        <v>8219</v>
      </c>
      <c r="B2213" s="11">
        <v>2500</v>
      </c>
      <c r="C2213" s="11" t="s">
        <v>8246</v>
      </c>
      <c r="D2213" s="19">
        <f t="shared" si="95"/>
        <v>2500</v>
      </c>
    </row>
    <row r="2214" spans="1:4" x14ac:dyDescent="0.3">
      <c r="A2214" s="11" t="s">
        <v>8219</v>
      </c>
      <c r="B2214" s="11">
        <v>6000</v>
      </c>
      <c r="C2214" s="11" t="s">
        <v>8246</v>
      </c>
      <c r="D2214" s="19">
        <f t="shared" si="95"/>
        <v>6000</v>
      </c>
    </row>
    <row r="2215" spans="1:4" x14ac:dyDescent="0.3">
      <c r="A2215" s="11" t="s">
        <v>8219</v>
      </c>
      <c r="B2215" s="11">
        <v>5</v>
      </c>
      <c r="C2215" s="11" t="s">
        <v>8246</v>
      </c>
      <c r="D2215" s="19">
        <f t="shared" si="95"/>
        <v>5</v>
      </c>
    </row>
    <row r="2216" spans="1:4" x14ac:dyDescent="0.3">
      <c r="A2216" s="11" t="s">
        <v>8219</v>
      </c>
      <c r="B2216" s="11">
        <v>600</v>
      </c>
      <c r="C2216" s="11" t="s">
        <v>8246</v>
      </c>
      <c r="D2216" s="19">
        <f t="shared" si="95"/>
        <v>600</v>
      </c>
    </row>
    <row r="2217" spans="1:4" x14ac:dyDescent="0.3">
      <c r="A2217" s="11" t="s">
        <v>8219</v>
      </c>
      <c r="B2217" s="11">
        <v>550</v>
      </c>
      <c r="C2217" s="11" t="s">
        <v>8246</v>
      </c>
      <c r="D2217" s="19">
        <f t="shared" si="95"/>
        <v>550</v>
      </c>
    </row>
    <row r="2218" spans="1:4" x14ac:dyDescent="0.3">
      <c r="A2218" s="11" t="s">
        <v>8219</v>
      </c>
      <c r="B2218" s="11">
        <v>300</v>
      </c>
      <c r="C2218" s="11" t="s">
        <v>8246</v>
      </c>
      <c r="D2218" s="19">
        <f t="shared" si="95"/>
        <v>300</v>
      </c>
    </row>
    <row r="2219" spans="1:4" x14ac:dyDescent="0.3">
      <c r="A2219" s="11" t="s">
        <v>8219</v>
      </c>
      <c r="B2219" s="11">
        <v>420</v>
      </c>
      <c r="C2219" s="11" t="s">
        <v>8246</v>
      </c>
      <c r="D2219" s="19">
        <f t="shared" si="95"/>
        <v>420</v>
      </c>
    </row>
    <row r="2220" spans="1:4" x14ac:dyDescent="0.3">
      <c r="A2220" s="11" t="s">
        <v>8219</v>
      </c>
      <c r="B2220" s="11">
        <v>2000</v>
      </c>
      <c r="C2220" s="11" t="s">
        <v>8246</v>
      </c>
      <c r="D2220" s="19">
        <f t="shared" si="95"/>
        <v>2000</v>
      </c>
    </row>
    <row r="2221" spans="1:4" x14ac:dyDescent="0.3">
      <c r="A2221" s="11" t="s">
        <v>8219</v>
      </c>
      <c r="B2221" s="11">
        <v>1000</v>
      </c>
      <c r="C2221" s="11" t="s">
        <v>8246</v>
      </c>
      <c r="D2221" s="19">
        <f t="shared" si="95"/>
        <v>1000</v>
      </c>
    </row>
    <row r="2222" spans="1:4" x14ac:dyDescent="0.3">
      <c r="A2222" s="11" t="s">
        <v>8219</v>
      </c>
      <c r="B2222" s="11">
        <v>3500</v>
      </c>
      <c r="C2222" s="11" t="s">
        <v>8246</v>
      </c>
      <c r="D2222" s="19">
        <f t="shared" si="95"/>
        <v>3500</v>
      </c>
    </row>
    <row r="2223" spans="1:4" x14ac:dyDescent="0.3">
      <c r="A2223" s="11" t="s">
        <v>8219</v>
      </c>
      <c r="B2223" s="11">
        <v>7500</v>
      </c>
      <c r="C2223" s="11" t="s">
        <v>8246</v>
      </c>
      <c r="D2223" s="19">
        <f t="shared" si="95"/>
        <v>7500</v>
      </c>
    </row>
    <row r="2224" spans="1:4" x14ac:dyDescent="0.3">
      <c r="A2224" s="11" t="s">
        <v>8219</v>
      </c>
      <c r="B2224" s="11">
        <v>500</v>
      </c>
      <c r="C2224" s="11" t="s">
        <v>8246</v>
      </c>
      <c r="D2224" s="19">
        <f t="shared" si="95"/>
        <v>500</v>
      </c>
    </row>
    <row r="2225" spans="1:4" x14ac:dyDescent="0.3">
      <c r="A2225" s="11" t="s">
        <v>8219</v>
      </c>
      <c r="B2225" s="11">
        <v>19500</v>
      </c>
      <c r="C2225" s="11" t="s">
        <v>8251</v>
      </c>
      <c r="D2225" s="19">
        <f>B2225*0.79435529</f>
        <v>15489.928155000001</v>
      </c>
    </row>
    <row r="2226" spans="1:4" x14ac:dyDescent="0.3">
      <c r="A2226" s="11" t="s">
        <v>8219</v>
      </c>
      <c r="B2226" s="11">
        <v>10000</v>
      </c>
      <c r="C2226" s="11" t="s">
        <v>8246</v>
      </c>
      <c r="D2226" s="19">
        <f>B2226</f>
        <v>10000</v>
      </c>
    </row>
    <row r="2227" spans="1:4" x14ac:dyDescent="0.3">
      <c r="A2227" s="11" t="s">
        <v>8219</v>
      </c>
      <c r="B2227" s="11">
        <v>21000</v>
      </c>
      <c r="C2227" s="11" t="s">
        <v>8247</v>
      </c>
      <c r="D2227" s="19">
        <f>B2227*1.37298792</f>
        <v>28832.746319999998</v>
      </c>
    </row>
    <row r="2228" spans="1:4" x14ac:dyDescent="0.3">
      <c r="A2228" s="11" t="s">
        <v>8219</v>
      </c>
      <c r="B2228" s="11">
        <v>18000</v>
      </c>
      <c r="C2228" s="11" t="s">
        <v>8246</v>
      </c>
      <c r="D2228" s="19">
        <f>B2228</f>
        <v>18000</v>
      </c>
    </row>
    <row r="2229" spans="1:4" x14ac:dyDescent="0.3">
      <c r="A2229" s="11" t="s">
        <v>8219</v>
      </c>
      <c r="B2229" s="11">
        <v>13000</v>
      </c>
      <c r="C2229" s="11" t="s">
        <v>8247</v>
      </c>
      <c r="D2229" s="19">
        <f>B2229*1.37298792</f>
        <v>17848.842959999998</v>
      </c>
    </row>
    <row r="2230" spans="1:4" x14ac:dyDescent="0.3">
      <c r="A2230" s="11" t="s">
        <v>8219</v>
      </c>
      <c r="B2230" s="11">
        <v>1000</v>
      </c>
      <c r="C2230" s="11" t="s">
        <v>8249</v>
      </c>
      <c r="D2230" s="19">
        <f>B2230*1.18870458</f>
        <v>1188.7045800000001</v>
      </c>
    </row>
    <row r="2231" spans="1:4" x14ac:dyDescent="0.3">
      <c r="A2231" s="11" t="s">
        <v>8219</v>
      </c>
      <c r="B2231" s="11">
        <v>8012</v>
      </c>
      <c r="C2231" s="11" t="s">
        <v>8246</v>
      </c>
      <c r="D2231" s="19">
        <f>B2231</f>
        <v>8012</v>
      </c>
    </row>
    <row r="2232" spans="1:4" x14ac:dyDescent="0.3">
      <c r="A2232" s="11" t="s">
        <v>8219</v>
      </c>
      <c r="B2232" s="11">
        <v>8500</v>
      </c>
      <c r="C2232" s="11" t="s">
        <v>8246</v>
      </c>
      <c r="D2232" s="19">
        <f>B2232</f>
        <v>8500</v>
      </c>
    </row>
    <row r="2233" spans="1:4" x14ac:dyDescent="0.3">
      <c r="A2233" s="11" t="s">
        <v>8219</v>
      </c>
      <c r="B2233" s="11">
        <v>2500</v>
      </c>
      <c r="C2233" s="11" t="s">
        <v>8246</v>
      </c>
      <c r="D2233" s="19">
        <f>B2233</f>
        <v>2500</v>
      </c>
    </row>
    <row r="2234" spans="1:4" x14ac:dyDescent="0.3">
      <c r="A2234" s="11" t="s">
        <v>8219</v>
      </c>
      <c r="B2234" s="11">
        <v>5000</v>
      </c>
      <c r="C2234" s="11" t="s">
        <v>8246</v>
      </c>
      <c r="D2234" s="19">
        <f>B2234</f>
        <v>5000</v>
      </c>
    </row>
    <row r="2235" spans="1:4" x14ac:dyDescent="0.3">
      <c r="A2235" s="11" t="s">
        <v>8219</v>
      </c>
      <c r="B2235" s="11">
        <v>2500</v>
      </c>
      <c r="C2235" s="11" t="s">
        <v>8247</v>
      </c>
      <c r="D2235" s="19">
        <f>B2235*1.37298792</f>
        <v>3432.4697999999999</v>
      </c>
    </row>
    <row r="2236" spans="1:4" x14ac:dyDescent="0.3">
      <c r="A2236" s="11" t="s">
        <v>8219</v>
      </c>
      <c r="B2236" s="11">
        <v>100</v>
      </c>
      <c r="C2236" s="11" t="s">
        <v>8246</v>
      </c>
      <c r="D2236" s="19">
        <f>B2236</f>
        <v>100</v>
      </c>
    </row>
    <row r="2237" spans="1:4" x14ac:dyDescent="0.3">
      <c r="A2237" s="11" t="s">
        <v>8219</v>
      </c>
      <c r="B2237" s="11">
        <v>13000</v>
      </c>
      <c r="C2237" s="11" t="s">
        <v>8251</v>
      </c>
      <c r="D2237" s="19">
        <f>B2237*0.79435529</f>
        <v>10326.618770000001</v>
      </c>
    </row>
    <row r="2238" spans="1:4" x14ac:dyDescent="0.3">
      <c r="A2238" s="11" t="s">
        <v>8219</v>
      </c>
      <c r="B2238" s="11">
        <v>2800</v>
      </c>
      <c r="C2238" s="11" t="s">
        <v>8246</v>
      </c>
      <c r="D2238" s="19">
        <f>B2238</f>
        <v>2800</v>
      </c>
    </row>
    <row r="2239" spans="1:4" x14ac:dyDescent="0.3">
      <c r="A2239" s="11" t="s">
        <v>8219</v>
      </c>
      <c r="B2239" s="11">
        <v>18000</v>
      </c>
      <c r="C2239" s="11" t="s">
        <v>8246</v>
      </c>
      <c r="D2239" s="19">
        <f>B2239</f>
        <v>18000</v>
      </c>
    </row>
    <row r="2240" spans="1:4" x14ac:dyDescent="0.3">
      <c r="A2240" s="11" t="s">
        <v>8219</v>
      </c>
      <c r="B2240" s="11">
        <v>4000</v>
      </c>
      <c r="C2240" s="11" t="s">
        <v>8249</v>
      </c>
      <c r="D2240" s="19">
        <f>B2240*1.18870458</f>
        <v>4754.8183200000003</v>
      </c>
    </row>
    <row r="2241" spans="1:4" x14ac:dyDescent="0.3">
      <c r="A2241" s="11" t="s">
        <v>8219</v>
      </c>
      <c r="B2241" s="11">
        <v>25000</v>
      </c>
      <c r="C2241" s="11" t="s">
        <v>8246</v>
      </c>
      <c r="D2241" s="19">
        <f>B2241</f>
        <v>25000</v>
      </c>
    </row>
    <row r="2242" spans="1:4" x14ac:dyDescent="0.3">
      <c r="A2242" s="11" t="s">
        <v>8219</v>
      </c>
      <c r="B2242" s="11">
        <v>5000</v>
      </c>
      <c r="C2242" s="11" t="s">
        <v>8246</v>
      </c>
      <c r="D2242" s="19">
        <f>B2242</f>
        <v>5000</v>
      </c>
    </row>
    <row r="2243" spans="1:4" x14ac:dyDescent="0.3">
      <c r="A2243" s="11" t="s">
        <v>8219</v>
      </c>
      <c r="B2243" s="11">
        <v>1000</v>
      </c>
      <c r="C2243" s="11" t="s">
        <v>8247</v>
      </c>
      <c r="D2243" s="19">
        <f>B2243*1.37298792</f>
        <v>1372.98792</v>
      </c>
    </row>
    <row r="2244" spans="1:4" x14ac:dyDescent="0.3">
      <c r="A2244" s="11" t="s">
        <v>8219</v>
      </c>
      <c r="B2244" s="11">
        <v>10000</v>
      </c>
      <c r="C2244" s="11" t="s">
        <v>8246</v>
      </c>
      <c r="D2244" s="19">
        <f>B2244</f>
        <v>10000</v>
      </c>
    </row>
    <row r="2245" spans="1:4" x14ac:dyDescent="0.3">
      <c r="A2245" s="11" t="s">
        <v>8219</v>
      </c>
      <c r="B2245" s="11">
        <v>1</v>
      </c>
      <c r="C2245" s="11" t="s">
        <v>8246</v>
      </c>
      <c r="D2245" s="19">
        <f>B2245</f>
        <v>1</v>
      </c>
    </row>
    <row r="2246" spans="1:4" x14ac:dyDescent="0.3">
      <c r="A2246" s="11" t="s">
        <v>8219</v>
      </c>
      <c r="B2246" s="11">
        <v>5000</v>
      </c>
      <c r="C2246" s="11" t="s">
        <v>8246</v>
      </c>
      <c r="D2246" s="19">
        <f>B2246</f>
        <v>5000</v>
      </c>
    </row>
    <row r="2247" spans="1:4" x14ac:dyDescent="0.3">
      <c r="A2247" s="11" t="s">
        <v>8219</v>
      </c>
      <c r="B2247" s="11">
        <v>4000</v>
      </c>
      <c r="C2247" s="11" t="s">
        <v>8246</v>
      </c>
      <c r="D2247" s="19">
        <f>B2247</f>
        <v>4000</v>
      </c>
    </row>
    <row r="2248" spans="1:4" x14ac:dyDescent="0.3">
      <c r="A2248" s="11" t="s">
        <v>8219</v>
      </c>
      <c r="B2248" s="11">
        <v>2500</v>
      </c>
      <c r="C2248" s="11" t="s">
        <v>8247</v>
      </c>
      <c r="D2248" s="19">
        <f>B2248*1.37298792</f>
        <v>3432.4697999999999</v>
      </c>
    </row>
    <row r="2249" spans="1:4" x14ac:dyDescent="0.3">
      <c r="A2249" s="11" t="s">
        <v>8219</v>
      </c>
      <c r="B2249" s="11">
        <v>18500</v>
      </c>
      <c r="C2249" s="11" t="s">
        <v>8246</v>
      </c>
      <c r="D2249" s="19">
        <f>B2249</f>
        <v>18500</v>
      </c>
    </row>
    <row r="2250" spans="1:4" x14ac:dyDescent="0.3">
      <c r="A2250" s="11" t="s">
        <v>8219</v>
      </c>
      <c r="B2250" s="11">
        <v>7000</v>
      </c>
      <c r="C2250" s="11" t="s">
        <v>8247</v>
      </c>
      <c r="D2250" s="19">
        <f>B2250*1.37298792</f>
        <v>9610.9154399999989</v>
      </c>
    </row>
    <row r="2251" spans="1:4" x14ac:dyDescent="0.3">
      <c r="A2251" s="11" t="s">
        <v>8219</v>
      </c>
      <c r="B2251" s="11">
        <v>3500</v>
      </c>
      <c r="C2251" s="11" t="s">
        <v>8246</v>
      </c>
      <c r="D2251" s="19">
        <f>B2251</f>
        <v>3500</v>
      </c>
    </row>
    <row r="2252" spans="1:4" x14ac:dyDescent="0.3">
      <c r="A2252" s="11" t="s">
        <v>8219</v>
      </c>
      <c r="B2252" s="11">
        <v>25000</v>
      </c>
      <c r="C2252" s="11" t="s">
        <v>8246</v>
      </c>
      <c r="D2252" s="19">
        <f>B2252</f>
        <v>25000</v>
      </c>
    </row>
    <row r="2253" spans="1:4" x14ac:dyDescent="0.3">
      <c r="A2253" s="11" t="s">
        <v>8219</v>
      </c>
      <c r="B2253" s="11">
        <v>8500</v>
      </c>
      <c r="C2253" s="11" t="s">
        <v>8246</v>
      </c>
      <c r="D2253" s="19">
        <f>B2253</f>
        <v>8500</v>
      </c>
    </row>
    <row r="2254" spans="1:4" x14ac:dyDescent="0.3">
      <c r="A2254" s="11" t="s">
        <v>8219</v>
      </c>
      <c r="B2254" s="11">
        <v>9000</v>
      </c>
      <c r="C2254" s="11" t="s">
        <v>8249</v>
      </c>
      <c r="D2254" s="19">
        <f>B2254*1.18870458</f>
        <v>10698.34122</v>
      </c>
    </row>
    <row r="2255" spans="1:4" x14ac:dyDescent="0.3">
      <c r="A2255" s="11" t="s">
        <v>8219</v>
      </c>
      <c r="B2255" s="11">
        <v>8000</v>
      </c>
      <c r="C2255" s="11" t="s">
        <v>8246</v>
      </c>
      <c r="D2255" s="19">
        <f>B2255</f>
        <v>8000</v>
      </c>
    </row>
    <row r="2256" spans="1:4" x14ac:dyDescent="0.3">
      <c r="A2256" s="11" t="s">
        <v>8219</v>
      </c>
      <c r="B2256" s="11">
        <v>500</v>
      </c>
      <c r="C2256" s="11" t="s">
        <v>8246</v>
      </c>
      <c r="D2256" s="19">
        <f>B2256</f>
        <v>500</v>
      </c>
    </row>
    <row r="2257" spans="1:4" x14ac:dyDescent="0.3">
      <c r="A2257" s="11" t="s">
        <v>8219</v>
      </c>
      <c r="B2257" s="11">
        <v>3950</v>
      </c>
      <c r="C2257" s="11" t="s">
        <v>8246</v>
      </c>
      <c r="D2257" s="19">
        <f>B2257</f>
        <v>3950</v>
      </c>
    </row>
    <row r="2258" spans="1:4" x14ac:dyDescent="0.3">
      <c r="A2258" s="11" t="s">
        <v>8219</v>
      </c>
      <c r="B2258" s="11">
        <v>480</v>
      </c>
      <c r="C2258" s="11" t="s">
        <v>8247</v>
      </c>
      <c r="D2258" s="19">
        <f>B2258*1.37298792</f>
        <v>659.03420159999996</v>
      </c>
    </row>
    <row r="2259" spans="1:4" x14ac:dyDescent="0.3">
      <c r="A2259" s="11" t="s">
        <v>8219</v>
      </c>
      <c r="B2259" s="11">
        <v>2500</v>
      </c>
      <c r="C2259" s="11" t="s">
        <v>8247</v>
      </c>
      <c r="D2259" s="19">
        <f>B2259*1.37298792</f>
        <v>3432.4697999999999</v>
      </c>
    </row>
    <row r="2260" spans="1:4" x14ac:dyDescent="0.3">
      <c r="A2260" s="11" t="s">
        <v>8219</v>
      </c>
      <c r="B2260" s="11">
        <v>2200</v>
      </c>
      <c r="C2260" s="11" t="s">
        <v>8246</v>
      </c>
      <c r="D2260" s="19">
        <f>B2260</f>
        <v>2200</v>
      </c>
    </row>
    <row r="2261" spans="1:4" x14ac:dyDescent="0.3">
      <c r="A2261" s="11" t="s">
        <v>8219</v>
      </c>
      <c r="B2261" s="11">
        <v>1000</v>
      </c>
      <c r="C2261" s="11" t="s">
        <v>8247</v>
      </c>
      <c r="D2261" s="19">
        <f>B2261*1.37298792</f>
        <v>1372.98792</v>
      </c>
    </row>
    <row r="2262" spans="1:4" x14ac:dyDescent="0.3">
      <c r="A2262" s="11" t="s">
        <v>8219</v>
      </c>
      <c r="B2262" s="11">
        <v>2500</v>
      </c>
      <c r="C2262" s="11" t="s">
        <v>8246</v>
      </c>
      <c r="D2262" s="19">
        <f>B2262</f>
        <v>2500</v>
      </c>
    </row>
    <row r="2263" spans="1:4" x14ac:dyDescent="0.3">
      <c r="A2263" s="11" t="s">
        <v>8219</v>
      </c>
      <c r="B2263" s="11">
        <v>1000</v>
      </c>
      <c r="C2263" s="11" t="s">
        <v>8248</v>
      </c>
      <c r="D2263" s="19">
        <f>B2263*0.76304884</f>
        <v>763.04883999999993</v>
      </c>
    </row>
    <row r="2264" spans="1:4" x14ac:dyDescent="0.3">
      <c r="A2264" s="11" t="s">
        <v>8219</v>
      </c>
      <c r="B2264" s="11">
        <v>3300</v>
      </c>
      <c r="C2264" s="11" t="s">
        <v>8246</v>
      </c>
      <c r="D2264" s="19">
        <f>B2264</f>
        <v>3300</v>
      </c>
    </row>
    <row r="2265" spans="1:4" x14ac:dyDescent="0.3">
      <c r="A2265" s="11" t="s">
        <v>8219</v>
      </c>
      <c r="B2265" s="11">
        <v>7500</v>
      </c>
      <c r="C2265" s="11" t="s">
        <v>8255</v>
      </c>
      <c r="D2265" s="19">
        <f>B2265*0.11661117</f>
        <v>874.58377499999995</v>
      </c>
    </row>
    <row r="2266" spans="1:4" x14ac:dyDescent="0.3">
      <c r="A2266" s="11" t="s">
        <v>8219</v>
      </c>
      <c r="B2266" s="11">
        <v>6000</v>
      </c>
      <c r="C2266" s="11" t="s">
        <v>8246</v>
      </c>
      <c r="D2266" s="19">
        <f>B2266</f>
        <v>6000</v>
      </c>
    </row>
    <row r="2267" spans="1:4" x14ac:dyDescent="0.3">
      <c r="A2267" s="11" t="s">
        <v>8219</v>
      </c>
      <c r="B2267" s="11">
        <v>200</v>
      </c>
      <c r="C2267" s="11" t="s">
        <v>8247</v>
      </c>
      <c r="D2267" s="19">
        <f>B2267*1.37298792</f>
        <v>274.59758399999998</v>
      </c>
    </row>
    <row r="2268" spans="1:4" x14ac:dyDescent="0.3">
      <c r="A2268" s="11" t="s">
        <v>8219</v>
      </c>
      <c r="B2268" s="11">
        <v>1500</v>
      </c>
      <c r="C2268" s="11" t="s">
        <v>8246</v>
      </c>
      <c r="D2268" s="19">
        <f t="shared" ref="D2268:D2274" si="96">B2268</f>
        <v>1500</v>
      </c>
    </row>
    <row r="2269" spans="1:4" x14ac:dyDescent="0.3">
      <c r="A2269" s="11" t="s">
        <v>8219</v>
      </c>
      <c r="B2269" s="11">
        <v>20000</v>
      </c>
      <c r="C2269" s="11" t="s">
        <v>8246</v>
      </c>
      <c r="D2269" s="19">
        <f t="shared" si="96"/>
        <v>20000</v>
      </c>
    </row>
    <row r="2270" spans="1:4" x14ac:dyDescent="0.3">
      <c r="A2270" s="11" t="s">
        <v>8219</v>
      </c>
      <c r="B2270" s="11">
        <v>28000</v>
      </c>
      <c r="C2270" s="11" t="s">
        <v>8246</v>
      </c>
      <c r="D2270" s="19">
        <f t="shared" si="96"/>
        <v>28000</v>
      </c>
    </row>
    <row r="2271" spans="1:4" x14ac:dyDescent="0.3">
      <c r="A2271" s="11" t="s">
        <v>8219</v>
      </c>
      <c r="B2271" s="11">
        <v>2500</v>
      </c>
      <c r="C2271" s="11" t="s">
        <v>8246</v>
      </c>
      <c r="D2271" s="19">
        <f t="shared" si="96"/>
        <v>2500</v>
      </c>
    </row>
    <row r="2272" spans="1:4" x14ac:dyDescent="0.3">
      <c r="A2272" s="11" t="s">
        <v>8219</v>
      </c>
      <c r="B2272" s="11">
        <v>25000</v>
      </c>
      <c r="C2272" s="11" t="s">
        <v>8246</v>
      </c>
      <c r="D2272" s="19">
        <f t="shared" si="96"/>
        <v>25000</v>
      </c>
    </row>
    <row r="2273" spans="1:4" x14ac:dyDescent="0.3">
      <c r="A2273" s="11" t="s">
        <v>8219</v>
      </c>
      <c r="B2273" s="11">
        <v>20000</v>
      </c>
      <c r="C2273" s="11" t="s">
        <v>8246</v>
      </c>
      <c r="D2273" s="19">
        <f t="shared" si="96"/>
        <v>20000</v>
      </c>
    </row>
    <row r="2274" spans="1:4" x14ac:dyDescent="0.3">
      <c r="A2274" s="11" t="s">
        <v>8219</v>
      </c>
      <c r="B2274" s="11">
        <v>1000</v>
      </c>
      <c r="C2274" s="11" t="s">
        <v>8246</v>
      </c>
      <c r="D2274" s="19">
        <f t="shared" si="96"/>
        <v>1000</v>
      </c>
    </row>
    <row r="2275" spans="1:4" x14ac:dyDescent="0.3">
      <c r="A2275" s="11" t="s">
        <v>8219</v>
      </c>
      <c r="B2275" s="11">
        <v>2500</v>
      </c>
      <c r="C2275" s="11" t="s">
        <v>8251</v>
      </c>
      <c r="D2275" s="19">
        <f>B2275*0.79435529</f>
        <v>1985.8882250000001</v>
      </c>
    </row>
    <row r="2276" spans="1:4" x14ac:dyDescent="0.3">
      <c r="A2276" s="11" t="s">
        <v>8219</v>
      </c>
      <c r="B2276" s="11">
        <v>2500</v>
      </c>
      <c r="C2276" s="11" t="s">
        <v>8246</v>
      </c>
      <c r="D2276" s="19">
        <f>B2276</f>
        <v>2500</v>
      </c>
    </row>
    <row r="2277" spans="1:4" x14ac:dyDescent="0.3">
      <c r="A2277" s="11" t="s">
        <v>8219</v>
      </c>
      <c r="B2277" s="11">
        <v>650</v>
      </c>
      <c r="C2277" s="11" t="s">
        <v>8247</v>
      </c>
      <c r="D2277" s="19">
        <f>B2277*1.37298792</f>
        <v>892.44214799999997</v>
      </c>
    </row>
    <row r="2278" spans="1:4" x14ac:dyDescent="0.3">
      <c r="A2278" s="11" t="s">
        <v>8219</v>
      </c>
      <c r="B2278" s="11">
        <v>4589</v>
      </c>
      <c r="C2278" s="11" t="s">
        <v>8246</v>
      </c>
      <c r="D2278" s="19">
        <f>B2278</f>
        <v>4589</v>
      </c>
    </row>
    <row r="2279" spans="1:4" x14ac:dyDescent="0.3">
      <c r="A2279" s="11" t="s">
        <v>8219</v>
      </c>
      <c r="B2279" s="11">
        <v>8500</v>
      </c>
      <c r="C2279" s="11" t="s">
        <v>8246</v>
      </c>
      <c r="D2279" s="19">
        <f>B2279</f>
        <v>8500</v>
      </c>
    </row>
    <row r="2280" spans="1:4" x14ac:dyDescent="0.3">
      <c r="A2280" s="11" t="s">
        <v>8219</v>
      </c>
      <c r="B2280" s="11">
        <v>2000</v>
      </c>
      <c r="C2280" s="11" t="s">
        <v>8249</v>
      </c>
      <c r="D2280" s="19">
        <f>B2280*1.18870458</f>
        <v>2377.4091600000002</v>
      </c>
    </row>
    <row r="2281" spans="1:4" x14ac:dyDescent="0.3">
      <c r="A2281" s="11" t="s">
        <v>8219</v>
      </c>
      <c r="B2281" s="11">
        <v>1000</v>
      </c>
      <c r="C2281" s="11" t="s">
        <v>8246</v>
      </c>
      <c r="D2281" s="19">
        <f t="shared" ref="D2281:D2322" si="97">B2281</f>
        <v>1000</v>
      </c>
    </row>
    <row r="2282" spans="1:4" x14ac:dyDescent="0.3">
      <c r="A2282" s="11" t="s">
        <v>8219</v>
      </c>
      <c r="B2282" s="11">
        <v>9800</v>
      </c>
      <c r="C2282" s="11" t="s">
        <v>8246</v>
      </c>
      <c r="D2282" s="19">
        <f t="shared" si="97"/>
        <v>9800</v>
      </c>
    </row>
    <row r="2283" spans="1:4" x14ac:dyDescent="0.3">
      <c r="A2283" s="11" t="s">
        <v>8219</v>
      </c>
      <c r="B2283" s="11">
        <v>300</v>
      </c>
      <c r="C2283" s="11" t="s">
        <v>8246</v>
      </c>
      <c r="D2283" s="19">
        <f t="shared" si="97"/>
        <v>300</v>
      </c>
    </row>
    <row r="2284" spans="1:4" x14ac:dyDescent="0.3">
      <c r="A2284" s="11" t="s">
        <v>8219</v>
      </c>
      <c r="B2284" s="11">
        <v>750</v>
      </c>
      <c r="C2284" s="11" t="s">
        <v>8246</v>
      </c>
      <c r="D2284" s="19">
        <f t="shared" si="97"/>
        <v>750</v>
      </c>
    </row>
    <row r="2285" spans="1:4" x14ac:dyDescent="0.3">
      <c r="A2285" s="11" t="s">
        <v>8219</v>
      </c>
      <c r="B2285" s="11">
        <v>3000</v>
      </c>
      <c r="C2285" s="11" t="s">
        <v>8246</v>
      </c>
      <c r="D2285" s="19">
        <f t="shared" si="97"/>
        <v>3000</v>
      </c>
    </row>
    <row r="2286" spans="1:4" x14ac:dyDescent="0.3">
      <c r="A2286" s="11" t="s">
        <v>8219</v>
      </c>
      <c r="B2286" s="11">
        <v>6000</v>
      </c>
      <c r="C2286" s="11" t="s">
        <v>8246</v>
      </c>
      <c r="D2286" s="19">
        <f t="shared" si="97"/>
        <v>6000</v>
      </c>
    </row>
    <row r="2287" spans="1:4" x14ac:dyDescent="0.3">
      <c r="A2287" s="11" t="s">
        <v>8219</v>
      </c>
      <c r="B2287" s="11">
        <v>3000</v>
      </c>
      <c r="C2287" s="11" t="s">
        <v>8246</v>
      </c>
      <c r="D2287" s="19">
        <f t="shared" si="97"/>
        <v>3000</v>
      </c>
    </row>
    <row r="2288" spans="1:4" x14ac:dyDescent="0.3">
      <c r="A2288" s="11" t="s">
        <v>8219</v>
      </c>
      <c r="B2288" s="11">
        <v>1500</v>
      </c>
      <c r="C2288" s="11" t="s">
        <v>8246</v>
      </c>
      <c r="D2288" s="19">
        <f t="shared" si="97"/>
        <v>1500</v>
      </c>
    </row>
    <row r="2289" spans="1:4" x14ac:dyDescent="0.3">
      <c r="A2289" s="11" t="s">
        <v>8219</v>
      </c>
      <c r="B2289" s="11">
        <v>4500</v>
      </c>
      <c r="C2289" s="11" t="s">
        <v>8246</v>
      </c>
      <c r="D2289" s="19">
        <f t="shared" si="97"/>
        <v>4500</v>
      </c>
    </row>
    <row r="2290" spans="1:4" x14ac:dyDescent="0.3">
      <c r="A2290" s="11" t="s">
        <v>8219</v>
      </c>
      <c r="B2290" s="11">
        <v>1000</v>
      </c>
      <c r="C2290" s="11" t="s">
        <v>8246</v>
      </c>
      <c r="D2290" s="19">
        <f t="shared" si="97"/>
        <v>1000</v>
      </c>
    </row>
    <row r="2291" spans="1:4" x14ac:dyDescent="0.3">
      <c r="A2291" s="11" t="s">
        <v>8219</v>
      </c>
      <c r="B2291" s="11">
        <v>1500</v>
      </c>
      <c r="C2291" s="11" t="s">
        <v>8246</v>
      </c>
      <c r="D2291" s="19">
        <f t="shared" si="97"/>
        <v>1500</v>
      </c>
    </row>
    <row r="2292" spans="1:4" x14ac:dyDescent="0.3">
      <c r="A2292" s="11" t="s">
        <v>8219</v>
      </c>
      <c r="B2292" s="11">
        <v>1500</v>
      </c>
      <c r="C2292" s="11" t="s">
        <v>8246</v>
      </c>
      <c r="D2292" s="19">
        <f t="shared" si="97"/>
        <v>1500</v>
      </c>
    </row>
    <row r="2293" spans="1:4" x14ac:dyDescent="0.3">
      <c r="A2293" s="11" t="s">
        <v>8219</v>
      </c>
      <c r="B2293" s="11">
        <v>2500</v>
      </c>
      <c r="C2293" s="11" t="s">
        <v>8246</v>
      </c>
      <c r="D2293" s="19">
        <f t="shared" si="97"/>
        <v>2500</v>
      </c>
    </row>
    <row r="2294" spans="1:4" x14ac:dyDescent="0.3">
      <c r="A2294" s="11" t="s">
        <v>8219</v>
      </c>
      <c r="B2294" s="11">
        <v>2000</v>
      </c>
      <c r="C2294" s="11" t="s">
        <v>8246</v>
      </c>
      <c r="D2294" s="19">
        <f t="shared" si="97"/>
        <v>2000</v>
      </c>
    </row>
    <row r="2295" spans="1:4" x14ac:dyDescent="0.3">
      <c r="A2295" s="11" t="s">
        <v>8219</v>
      </c>
      <c r="B2295" s="11">
        <v>850</v>
      </c>
      <c r="C2295" s="11" t="s">
        <v>8246</v>
      </c>
      <c r="D2295" s="19">
        <f t="shared" si="97"/>
        <v>850</v>
      </c>
    </row>
    <row r="2296" spans="1:4" x14ac:dyDescent="0.3">
      <c r="A2296" s="11" t="s">
        <v>8219</v>
      </c>
      <c r="B2296" s="11">
        <v>5000</v>
      </c>
      <c r="C2296" s="11" t="s">
        <v>8246</v>
      </c>
      <c r="D2296" s="19">
        <f t="shared" si="97"/>
        <v>5000</v>
      </c>
    </row>
    <row r="2297" spans="1:4" x14ac:dyDescent="0.3">
      <c r="A2297" s="11" t="s">
        <v>8219</v>
      </c>
      <c r="B2297" s="11">
        <v>1200</v>
      </c>
      <c r="C2297" s="11" t="s">
        <v>8246</v>
      </c>
      <c r="D2297" s="19">
        <f t="shared" si="97"/>
        <v>1200</v>
      </c>
    </row>
    <row r="2298" spans="1:4" x14ac:dyDescent="0.3">
      <c r="A2298" s="11" t="s">
        <v>8219</v>
      </c>
      <c r="B2298" s="11">
        <v>7000</v>
      </c>
      <c r="C2298" s="11" t="s">
        <v>8246</v>
      </c>
      <c r="D2298" s="19">
        <f t="shared" si="97"/>
        <v>7000</v>
      </c>
    </row>
    <row r="2299" spans="1:4" x14ac:dyDescent="0.3">
      <c r="A2299" s="11" t="s">
        <v>8219</v>
      </c>
      <c r="B2299" s="11">
        <v>1000</v>
      </c>
      <c r="C2299" s="11" t="s">
        <v>8246</v>
      </c>
      <c r="D2299" s="19">
        <f t="shared" si="97"/>
        <v>1000</v>
      </c>
    </row>
    <row r="2300" spans="1:4" x14ac:dyDescent="0.3">
      <c r="A2300" s="11" t="s">
        <v>8219</v>
      </c>
      <c r="B2300" s="11">
        <v>30000</v>
      </c>
      <c r="C2300" s="11" t="s">
        <v>8246</v>
      </c>
      <c r="D2300" s="19">
        <f t="shared" si="97"/>
        <v>30000</v>
      </c>
    </row>
    <row r="2301" spans="1:4" x14ac:dyDescent="0.3">
      <c r="A2301" s="11" t="s">
        <v>8219</v>
      </c>
      <c r="B2301" s="11">
        <v>300</v>
      </c>
      <c r="C2301" s="11" t="s">
        <v>8246</v>
      </c>
      <c r="D2301" s="19">
        <f t="shared" si="97"/>
        <v>300</v>
      </c>
    </row>
    <row r="2302" spans="1:4" x14ac:dyDescent="0.3">
      <c r="A2302" s="11" t="s">
        <v>8219</v>
      </c>
      <c r="B2302" s="11">
        <v>800</v>
      </c>
      <c r="C2302" s="11" t="s">
        <v>8246</v>
      </c>
      <c r="D2302" s="19">
        <f t="shared" si="97"/>
        <v>800</v>
      </c>
    </row>
    <row r="2303" spans="1:4" x14ac:dyDescent="0.3">
      <c r="A2303" s="11" t="s">
        <v>8219</v>
      </c>
      <c r="B2303" s="11">
        <v>5000</v>
      </c>
      <c r="C2303" s="11" t="s">
        <v>8246</v>
      </c>
      <c r="D2303" s="19">
        <f t="shared" si="97"/>
        <v>5000</v>
      </c>
    </row>
    <row r="2304" spans="1:4" x14ac:dyDescent="0.3">
      <c r="A2304" s="11" t="s">
        <v>8219</v>
      </c>
      <c r="B2304" s="11">
        <v>2300</v>
      </c>
      <c r="C2304" s="11" t="s">
        <v>8246</v>
      </c>
      <c r="D2304" s="19">
        <f t="shared" si="97"/>
        <v>2300</v>
      </c>
    </row>
    <row r="2305" spans="1:4" x14ac:dyDescent="0.3">
      <c r="A2305" s="11" t="s">
        <v>8219</v>
      </c>
      <c r="B2305" s="11">
        <v>6450</v>
      </c>
      <c r="C2305" s="11" t="s">
        <v>8246</v>
      </c>
      <c r="D2305" s="19">
        <f t="shared" si="97"/>
        <v>6450</v>
      </c>
    </row>
    <row r="2306" spans="1:4" x14ac:dyDescent="0.3">
      <c r="A2306" s="11" t="s">
        <v>8219</v>
      </c>
      <c r="B2306" s="11">
        <v>6000</v>
      </c>
      <c r="C2306" s="11" t="s">
        <v>8246</v>
      </c>
      <c r="D2306" s="19">
        <f t="shared" si="97"/>
        <v>6000</v>
      </c>
    </row>
    <row r="2307" spans="1:4" x14ac:dyDescent="0.3">
      <c r="A2307" s="11" t="s">
        <v>8219</v>
      </c>
      <c r="B2307" s="11">
        <v>18000</v>
      </c>
      <c r="C2307" s="11" t="s">
        <v>8246</v>
      </c>
      <c r="D2307" s="19">
        <f t="shared" si="97"/>
        <v>18000</v>
      </c>
    </row>
    <row r="2308" spans="1:4" x14ac:dyDescent="0.3">
      <c r="A2308" s="11" t="s">
        <v>8219</v>
      </c>
      <c r="B2308" s="11">
        <v>3500</v>
      </c>
      <c r="C2308" s="11" t="s">
        <v>8246</v>
      </c>
      <c r="D2308" s="19">
        <f t="shared" si="97"/>
        <v>3500</v>
      </c>
    </row>
    <row r="2309" spans="1:4" x14ac:dyDescent="0.3">
      <c r="A2309" s="11" t="s">
        <v>8219</v>
      </c>
      <c r="B2309" s="11">
        <v>1964.47</v>
      </c>
      <c r="C2309" s="11" t="s">
        <v>8246</v>
      </c>
      <c r="D2309" s="19">
        <f t="shared" si="97"/>
        <v>1964.47</v>
      </c>
    </row>
    <row r="2310" spans="1:4" x14ac:dyDescent="0.3">
      <c r="A2310" s="11" t="s">
        <v>8219</v>
      </c>
      <c r="B2310" s="11">
        <v>50000</v>
      </c>
      <c r="C2310" s="11" t="s">
        <v>8246</v>
      </c>
      <c r="D2310" s="19">
        <f t="shared" si="97"/>
        <v>50000</v>
      </c>
    </row>
    <row r="2311" spans="1:4" x14ac:dyDescent="0.3">
      <c r="A2311" s="11" t="s">
        <v>8219</v>
      </c>
      <c r="B2311" s="11">
        <v>6000</v>
      </c>
      <c r="C2311" s="11" t="s">
        <v>8246</v>
      </c>
      <c r="D2311" s="19">
        <f t="shared" si="97"/>
        <v>6000</v>
      </c>
    </row>
    <row r="2312" spans="1:4" x14ac:dyDescent="0.3">
      <c r="A2312" s="11" t="s">
        <v>8219</v>
      </c>
      <c r="B2312" s="11">
        <v>18500</v>
      </c>
      <c r="C2312" s="11" t="s">
        <v>8246</v>
      </c>
      <c r="D2312" s="19">
        <f t="shared" si="97"/>
        <v>18500</v>
      </c>
    </row>
    <row r="2313" spans="1:4" x14ac:dyDescent="0.3">
      <c r="A2313" s="11" t="s">
        <v>8219</v>
      </c>
      <c r="B2313" s="11">
        <v>9000</v>
      </c>
      <c r="C2313" s="11" t="s">
        <v>8246</v>
      </c>
      <c r="D2313" s="19">
        <f t="shared" si="97"/>
        <v>9000</v>
      </c>
    </row>
    <row r="2314" spans="1:4" x14ac:dyDescent="0.3">
      <c r="A2314" s="11" t="s">
        <v>8219</v>
      </c>
      <c r="B2314" s="11">
        <v>3000</v>
      </c>
      <c r="C2314" s="11" t="s">
        <v>8246</v>
      </c>
      <c r="D2314" s="19">
        <f t="shared" si="97"/>
        <v>3000</v>
      </c>
    </row>
    <row r="2315" spans="1:4" x14ac:dyDescent="0.3">
      <c r="A2315" s="11" t="s">
        <v>8219</v>
      </c>
      <c r="B2315" s="11">
        <v>5000</v>
      </c>
      <c r="C2315" s="11" t="s">
        <v>8246</v>
      </c>
      <c r="D2315" s="19">
        <f t="shared" si="97"/>
        <v>5000</v>
      </c>
    </row>
    <row r="2316" spans="1:4" x14ac:dyDescent="0.3">
      <c r="A2316" s="11" t="s">
        <v>8219</v>
      </c>
      <c r="B2316" s="11">
        <v>1200</v>
      </c>
      <c r="C2316" s="11" t="s">
        <v>8246</v>
      </c>
      <c r="D2316" s="19">
        <f t="shared" si="97"/>
        <v>1200</v>
      </c>
    </row>
    <row r="2317" spans="1:4" x14ac:dyDescent="0.3">
      <c r="A2317" s="11" t="s">
        <v>8219</v>
      </c>
      <c r="B2317" s="11">
        <v>2500</v>
      </c>
      <c r="C2317" s="11" t="s">
        <v>8246</v>
      </c>
      <c r="D2317" s="19">
        <f t="shared" si="97"/>
        <v>2500</v>
      </c>
    </row>
    <row r="2318" spans="1:4" x14ac:dyDescent="0.3">
      <c r="A2318" s="11" t="s">
        <v>8219</v>
      </c>
      <c r="B2318" s="11">
        <v>15000</v>
      </c>
      <c r="C2318" s="11" t="s">
        <v>8246</v>
      </c>
      <c r="D2318" s="19">
        <f t="shared" si="97"/>
        <v>15000</v>
      </c>
    </row>
    <row r="2319" spans="1:4" x14ac:dyDescent="0.3">
      <c r="A2319" s="11" t="s">
        <v>8219</v>
      </c>
      <c r="B2319" s="11">
        <v>400</v>
      </c>
      <c r="C2319" s="11" t="s">
        <v>8246</v>
      </c>
      <c r="D2319" s="19">
        <f t="shared" si="97"/>
        <v>400</v>
      </c>
    </row>
    <row r="2320" spans="1:4" x14ac:dyDescent="0.3">
      <c r="A2320" s="11" t="s">
        <v>8219</v>
      </c>
      <c r="B2320" s="11">
        <v>5000</v>
      </c>
      <c r="C2320" s="11" t="s">
        <v>8246</v>
      </c>
      <c r="D2320" s="19">
        <f t="shared" si="97"/>
        <v>5000</v>
      </c>
    </row>
    <row r="2321" spans="1:4" x14ac:dyDescent="0.3">
      <c r="A2321" s="11" t="s">
        <v>8219</v>
      </c>
      <c r="B2321" s="11">
        <v>3000</v>
      </c>
      <c r="C2321" s="11" t="s">
        <v>8246</v>
      </c>
      <c r="D2321" s="19">
        <f t="shared" si="97"/>
        <v>3000</v>
      </c>
    </row>
    <row r="2322" spans="1:4" x14ac:dyDescent="0.3">
      <c r="A2322" s="11" t="s">
        <v>8219</v>
      </c>
      <c r="B2322" s="11">
        <v>5000</v>
      </c>
      <c r="C2322" s="11" t="s">
        <v>8246</v>
      </c>
      <c r="D2322" s="19">
        <f t="shared" si="97"/>
        <v>5000</v>
      </c>
    </row>
    <row r="2323" spans="1:4" x14ac:dyDescent="0.3">
      <c r="A2323" s="11" t="s">
        <v>8222</v>
      </c>
      <c r="B2323" s="11">
        <v>10557</v>
      </c>
      <c r="C2323" s="11" t="s">
        <v>8249</v>
      </c>
      <c r="D2323" s="19">
        <f>B2323*1.18870458</f>
        <v>12549.154251059999</v>
      </c>
    </row>
    <row r="2324" spans="1:4" x14ac:dyDescent="0.3">
      <c r="A2324" s="11" t="s">
        <v>8222</v>
      </c>
      <c r="B2324" s="11">
        <v>2700</v>
      </c>
      <c r="C2324" s="11" t="s">
        <v>8246</v>
      </c>
      <c r="D2324" s="19">
        <f>B2324</f>
        <v>2700</v>
      </c>
    </row>
    <row r="2325" spans="1:4" x14ac:dyDescent="0.3">
      <c r="A2325" s="11" t="s">
        <v>8222</v>
      </c>
      <c r="B2325" s="11">
        <v>250</v>
      </c>
      <c r="C2325" s="11" t="s">
        <v>8246</v>
      </c>
      <c r="D2325" s="19">
        <f>B2325</f>
        <v>250</v>
      </c>
    </row>
    <row r="2326" spans="1:4" x14ac:dyDescent="0.3">
      <c r="A2326" s="11" t="s">
        <v>8222</v>
      </c>
      <c r="B2326" s="11">
        <v>7500</v>
      </c>
      <c r="C2326" s="11" t="s">
        <v>8247</v>
      </c>
      <c r="D2326" s="19">
        <f>B2326*1.37298792</f>
        <v>10297.409399999999</v>
      </c>
    </row>
    <row r="2327" spans="1:4" x14ac:dyDescent="0.3">
      <c r="A2327" s="11" t="s">
        <v>8222</v>
      </c>
      <c r="B2327" s="11">
        <v>1000</v>
      </c>
      <c r="C2327" s="11" t="s">
        <v>8246</v>
      </c>
      <c r="D2327" s="19">
        <f t="shared" ref="D2327:D2345" si="98">B2327</f>
        <v>1000</v>
      </c>
    </row>
    <row r="2328" spans="1:4" x14ac:dyDescent="0.3">
      <c r="A2328" s="11" t="s">
        <v>8222</v>
      </c>
      <c r="B2328" s="11">
        <v>15000</v>
      </c>
      <c r="C2328" s="11" t="s">
        <v>8246</v>
      </c>
      <c r="D2328" s="19">
        <f t="shared" si="98"/>
        <v>15000</v>
      </c>
    </row>
    <row r="2329" spans="1:4" x14ac:dyDescent="0.3">
      <c r="A2329" s="11" t="s">
        <v>8219</v>
      </c>
      <c r="B2329" s="11">
        <v>35000</v>
      </c>
      <c r="C2329" s="11" t="s">
        <v>8246</v>
      </c>
      <c r="D2329" s="19">
        <f t="shared" si="98"/>
        <v>35000</v>
      </c>
    </row>
    <row r="2330" spans="1:4" x14ac:dyDescent="0.3">
      <c r="A2330" s="11" t="s">
        <v>8219</v>
      </c>
      <c r="B2330" s="11">
        <v>10000</v>
      </c>
      <c r="C2330" s="11" t="s">
        <v>8246</v>
      </c>
      <c r="D2330" s="19">
        <f t="shared" si="98"/>
        <v>10000</v>
      </c>
    </row>
    <row r="2331" spans="1:4" x14ac:dyDescent="0.3">
      <c r="A2331" s="11" t="s">
        <v>8219</v>
      </c>
      <c r="B2331" s="11">
        <v>25000</v>
      </c>
      <c r="C2331" s="11" t="s">
        <v>8246</v>
      </c>
      <c r="D2331" s="19">
        <f t="shared" si="98"/>
        <v>25000</v>
      </c>
    </row>
    <row r="2332" spans="1:4" x14ac:dyDescent="0.3">
      <c r="A2332" s="11" t="s">
        <v>8219</v>
      </c>
      <c r="B2332" s="11">
        <v>35000</v>
      </c>
      <c r="C2332" s="11" t="s">
        <v>8246</v>
      </c>
      <c r="D2332" s="19">
        <f t="shared" si="98"/>
        <v>35000</v>
      </c>
    </row>
    <row r="2333" spans="1:4" x14ac:dyDescent="0.3">
      <c r="A2333" s="11" t="s">
        <v>8219</v>
      </c>
      <c r="B2333" s="11">
        <v>8000</v>
      </c>
      <c r="C2333" s="11" t="s">
        <v>8246</v>
      </c>
      <c r="D2333" s="19">
        <f t="shared" si="98"/>
        <v>8000</v>
      </c>
    </row>
    <row r="2334" spans="1:4" x14ac:dyDescent="0.3">
      <c r="A2334" s="11" t="s">
        <v>8219</v>
      </c>
      <c r="B2334" s="11">
        <v>25000</v>
      </c>
      <c r="C2334" s="11" t="s">
        <v>8246</v>
      </c>
      <c r="D2334" s="19">
        <f t="shared" si="98"/>
        <v>25000</v>
      </c>
    </row>
    <row r="2335" spans="1:4" x14ac:dyDescent="0.3">
      <c r="A2335" s="11" t="s">
        <v>8219</v>
      </c>
      <c r="B2335" s="11">
        <v>600</v>
      </c>
      <c r="C2335" s="11" t="s">
        <v>8246</v>
      </c>
      <c r="D2335" s="19">
        <f t="shared" si="98"/>
        <v>600</v>
      </c>
    </row>
    <row r="2336" spans="1:4" x14ac:dyDescent="0.3">
      <c r="A2336" s="11" t="s">
        <v>8219</v>
      </c>
      <c r="B2336" s="11">
        <v>4000</v>
      </c>
      <c r="C2336" s="11" t="s">
        <v>8246</v>
      </c>
      <c r="D2336" s="19">
        <f t="shared" si="98"/>
        <v>4000</v>
      </c>
    </row>
    <row r="2337" spans="1:4" x14ac:dyDescent="0.3">
      <c r="A2337" s="11" t="s">
        <v>8219</v>
      </c>
      <c r="B2337" s="11">
        <v>25000</v>
      </c>
      <c r="C2337" s="11" t="s">
        <v>8246</v>
      </c>
      <c r="D2337" s="19">
        <f t="shared" si="98"/>
        <v>25000</v>
      </c>
    </row>
    <row r="2338" spans="1:4" x14ac:dyDescent="0.3">
      <c r="A2338" s="11" t="s">
        <v>8219</v>
      </c>
      <c r="B2338" s="11">
        <v>20000</v>
      </c>
      <c r="C2338" s="11" t="s">
        <v>8246</v>
      </c>
      <c r="D2338" s="19">
        <f t="shared" si="98"/>
        <v>20000</v>
      </c>
    </row>
    <row r="2339" spans="1:4" x14ac:dyDescent="0.3">
      <c r="A2339" s="11" t="s">
        <v>8219</v>
      </c>
      <c r="B2339" s="11">
        <v>12000</v>
      </c>
      <c r="C2339" s="11" t="s">
        <v>8246</v>
      </c>
      <c r="D2339" s="19">
        <f t="shared" si="98"/>
        <v>12000</v>
      </c>
    </row>
    <row r="2340" spans="1:4" x14ac:dyDescent="0.3">
      <c r="A2340" s="11" t="s">
        <v>8219</v>
      </c>
      <c r="B2340" s="11">
        <v>15000</v>
      </c>
      <c r="C2340" s="11" t="s">
        <v>8246</v>
      </c>
      <c r="D2340" s="19">
        <f t="shared" si="98"/>
        <v>15000</v>
      </c>
    </row>
    <row r="2341" spans="1:4" x14ac:dyDescent="0.3">
      <c r="A2341" s="11" t="s">
        <v>8219</v>
      </c>
      <c r="B2341" s="11">
        <v>25000</v>
      </c>
      <c r="C2341" s="11" t="s">
        <v>8246</v>
      </c>
      <c r="D2341" s="19">
        <f t="shared" si="98"/>
        <v>25000</v>
      </c>
    </row>
    <row r="2342" spans="1:4" x14ac:dyDescent="0.3">
      <c r="A2342" s="11" t="s">
        <v>8219</v>
      </c>
      <c r="B2342" s="11">
        <v>40000</v>
      </c>
      <c r="C2342" s="11" t="s">
        <v>8246</v>
      </c>
      <c r="D2342" s="19">
        <f t="shared" si="98"/>
        <v>40000</v>
      </c>
    </row>
    <row r="2343" spans="1:4" x14ac:dyDescent="0.3">
      <c r="A2343" s="11" t="s">
        <v>8220</v>
      </c>
      <c r="B2343" s="11">
        <v>5000</v>
      </c>
      <c r="C2343" s="11" t="s">
        <v>8246</v>
      </c>
      <c r="D2343" s="19">
        <f t="shared" si="98"/>
        <v>5000</v>
      </c>
    </row>
    <row r="2344" spans="1:4" x14ac:dyDescent="0.3">
      <c r="A2344" s="11" t="s">
        <v>8220</v>
      </c>
      <c r="B2344" s="11">
        <v>5500</v>
      </c>
      <c r="C2344" s="11" t="s">
        <v>8246</v>
      </c>
      <c r="D2344" s="19">
        <f t="shared" si="98"/>
        <v>5500</v>
      </c>
    </row>
    <row r="2345" spans="1:4" x14ac:dyDescent="0.3">
      <c r="A2345" s="11" t="s">
        <v>8220</v>
      </c>
      <c r="B2345" s="11">
        <v>10000</v>
      </c>
      <c r="C2345" s="11" t="s">
        <v>8246</v>
      </c>
      <c r="D2345" s="19">
        <f t="shared" si="98"/>
        <v>10000</v>
      </c>
    </row>
    <row r="2346" spans="1:4" x14ac:dyDescent="0.3">
      <c r="A2346" s="11" t="s">
        <v>8220</v>
      </c>
      <c r="B2346" s="11">
        <v>1000</v>
      </c>
      <c r="C2346" s="11" t="s">
        <v>8251</v>
      </c>
      <c r="D2346" s="19">
        <f>B2346*0.79435529</f>
        <v>794.35529000000008</v>
      </c>
    </row>
    <row r="2347" spans="1:4" x14ac:dyDescent="0.3">
      <c r="A2347" s="11" t="s">
        <v>8220</v>
      </c>
      <c r="B2347" s="11">
        <v>3000</v>
      </c>
      <c r="C2347" s="11" t="s">
        <v>8246</v>
      </c>
      <c r="D2347" s="19">
        <f>B2347</f>
        <v>3000</v>
      </c>
    </row>
    <row r="2348" spans="1:4" x14ac:dyDescent="0.3">
      <c r="A2348" s="11" t="s">
        <v>8220</v>
      </c>
      <c r="B2348" s="11">
        <v>60000</v>
      </c>
      <c r="C2348" s="11" t="s">
        <v>8246</v>
      </c>
      <c r="D2348" s="19">
        <f>B2348</f>
        <v>60000</v>
      </c>
    </row>
    <row r="2349" spans="1:4" x14ac:dyDescent="0.3">
      <c r="A2349" s="11" t="s">
        <v>8220</v>
      </c>
      <c r="B2349" s="11">
        <v>1000</v>
      </c>
      <c r="C2349" s="11" t="s">
        <v>8246</v>
      </c>
      <c r="D2349" s="19">
        <f>B2349</f>
        <v>1000</v>
      </c>
    </row>
    <row r="2350" spans="1:4" x14ac:dyDescent="0.3">
      <c r="A2350" s="11" t="s">
        <v>8220</v>
      </c>
      <c r="B2350" s="11">
        <v>70000</v>
      </c>
      <c r="C2350" s="11" t="s">
        <v>8246</v>
      </c>
      <c r="D2350" s="19">
        <f>B2350</f>
        <v>70000</v>
      </c>
    </row>
    <row r="2351" spans="1:4" x14ac:dyDescent="0.3">
      <c r="A2351" s="11" t="s">
        <v>8220</v>
      </c>
      <c r="B2351" s="11">
        <v>474900</v>
      </c>
      <c r="C2351" s="11" t="s">
        <v>8255</v>
      </c>
      <c r="D2351" s="19">
        <f>B2351*0.11661117</f>
        <v>55378.644633000004</v>
      </c>
    </row>
    <row r="2352" spans="1:4" x14ac:dyDescent="0.3">
      <c r="A2352" s="11" t="s">
        <v>8220</v>
      </c>
      <c r="B2352" s="11">
        <v>50000</v>
      </c>
      <c r="C2352" s="11" t="s">
        <v>8249</v>
      </c>
      <c r="D2352" s="19">
        <f>B2352*1.18870458</f>
        <v>59435.228999999999</v>
      </c>
    </row>
    <row r="2353" spans="1:4" x14ac:dyDescent="0.3">
      <c r="A2353" s="11" t="s">
        <v>8220</v>
      </c>
      <c r="B2353" s="11">
        <v>18900</v>
      </c>
      <c r="C2353" s="11" t="s">
        <v>8250</v>
      </c>
      <c r="D2353" s="19">
        <f>B2353*0.70341869</f>
        <v>13294.613241000001</v>
      </c>
    </row>
    <row r="2354" spans="1:4" x14ac:dyDescent="0.3">
      <c r="A2354" s="11" t="s">
        <v>8220</v>
      </c>
      <c r="B2354" s="11">
        <v>2000</v>
      </c>
      <c r="C2354" s="11" t="s">
        <v>8246</v>
      </c>
      <c r="D2354" s="19">
        <f>B2354</f>
        <v>2000</v>
      </c>
    </row>
    <row r="2355" spans="1:4" x14ac:dyDescent="0.3">
      <c r="A2355" s="11" t="s">
        <v>8220</v>
      </c>
      <c r="B2355" s="11">
        <v>1000</v>
      </c>
      <c r="C2355" s="11" t="s">
        <v>8246</v>
      </c>
      <c r="D2355" s="19">
        <f>B2355</f>
        <v>1000</v>
      </c>
    </row>
    <row r="2356" spans="1:4" x14ac:dyDescent="0.3">
      <c r="A2356" s="11" t="s">
        <v>8220</v>
      </c>
      <c r="B2356" s="11">
        <v>35000</v>
      </c>
      <c r="C2356" s="11" t="s">
        <v>8246</v>
      </c>
      <c r="D2356" s="19">
        <f>B2356</f>
        <v>35000</v>
      </c>
    </row>
    <row r="2357" spans="1:4" x14ac:dyDescent="0.3">
      <c r="A2357" s="11" t="s">
        <v>8220</v>
      </c>
      <c r="B2357" s="11">
        <v>8000</v>
      </c>
      <c r="C2357" s="11" t="s">
        <v>8248</v>
      </c>
      <c r="D2357" s="19">
        <f>B2357*0.76304884</f>
        <v>6104.3907199999994</v>
      </c>
    </row>
    <row r="2358" spans="1:4" x14ac:dyDescent="0.3">
      <c r="A2358" s="11" t="s">
        <v>8220</v>
      </c>
      <c r="B2358" s="11">
        <v>10000</v>
      </c>
      <c r="C2358" s="11" t="s">
        <v>8249</v>
      </c>
      <c r="D2358" s="19">
        <f>B2358*1.18870458</f>
        <v>11887.0458</v>
      </c>
    </row>
    <row r="2359" spans="1:4" x14ac:dyDescent="0.3">
      <c r="A2359" s="11" t="s">
        <v>8220</v>
      </c>
      <c r="B2359" s="11">
        <v>27000</v>
      </c>
      <c r="C2359" s="11" t="s">
        <v>8247</v>
      </c>
      <c r="D2359" s="19">
        <f>B2359*1.37298792</f>
        <v>37070.673839999996</v>
      </c>
    </row>
    <row r="2360" spans="1:4" x14ac:dyDescent="0.3">
      <c r="A2360" s="11" t="s">
        <v>8220</v>
      </c>
      <c r="B2360" s="11">
        <v>1500</v>
      </c>
      <c r="C2360" s="11" t="s">
        <v>8247</v>
      </c>
      <c r="D2360" s="19">
        <f>B2360*1.37298792</f>
        <v>2059.4818799999998</v>
      </c>
    </row>
    <row r="2361" spans="1:4" x14ac:dyDescent="0.3">
      <c r="A2361" s="11" t="s">
        <v>8220</v>
      </c>
      <c r="B2361" s="11">
        <v>7500</v>
      </c>
      <c r="C2361" s="11" t="s">
        <v>8246</v>
      </c>
      <c r="D2361" s="19">
        <f>B2361</f>
        <v>7500</v>
      </c>
    </row>
    <row r="2362" spans="1:4" x14ac:dyDescent="0.3">
      <c r="A2362" s="11" t="s">
        <v>8220</v>
      </c>
      <c r="B2362" s="11">
        <v>5000</v>
      </c>
      <c r="C2362" s="11" t="s">
        <v>8251</v>
      </c>
      <c r="D2362" s="19">
        <f>B2362*0.79435529</f>
        <v>3971.7764500000003</v>
      </c>
    </row>
    <row r="2363" spans="1:4" x14ac:dyDescent="0.3">
      <c r="A2363" s="11" t="s">
        <v>8220</v>
      </c>
      <c r="B2363" s="11">
        <v>200</v>
      </c>
      <c r="C2363" s="11" t="s">
        <v>8251</v>
      </c>
      <c r="D2363" s="19">
        <f>B2363*0.79435529</f>
        <v>158.871058</v>
      </c>
    </row>
    <row r="2364" spans="1:4" x14ac:dyDescent="0.3">
      <c r="A2364" s="11" t="s">
        <v>8220</v>
      </c>
      <c r="B2364" s="11">
        <v>420</v>
      </c>
      <c r="C2364" s="11" t="s">
        <v>8246</v>
      </c>
      <c r="D2364" s="19">
        <f>B2364</f>
        <v>420</v>
      </c>
    </row>
    <row r="2365" spans="1:4" x14ac:dyDescent="0.3">
      <c r="A2365" s="11" t="s">
        <v>8220</v>
      </c>
      <c r="B2365" s="11">
        <v>175000</v>
      </c>
      <c r="C2365" s="11" t="s">
        <v>8246</v>
      </c>
      <c r="D2365" s="19">
        <f>B2365</f>
        <v>175000</v>
      </c>
    </row>
    <row r="2366" spans="1:4" x14ac:dyDescent="0.3">
      <c r="A2366" s="11" t="s">
        <v>8220</v>
      </c>
      <c r="B2366" s="11">
        <v>128</v>
      </c>
      <c r="C2366" s="11" t="s">
        <v>8246</v>
      </c>
      <c r="D2366" s="19">
        <f>B2366</f>
        <v>128</v>
      </c>
    </row>
    <row r="2367" spans="1:4" x14ac:dyDescent="0.3">
      <c r="A2367" s="11" t="s">
        <v>8220</v>
      </c>
      <c r="B2367" s="11">
        <v>1000</v>
      </c>
      <c r="C2367" s="11" t="s">
        <v>8249</v>
      </c>
      <c r="D2367" s="19">
        <f>B2367*1.18870458</f>
        <v>1188.7045800000001</v>
      </c>
    </row>
    <row r="2368" spans="1:4" x14ac:dyDescent="0.3">
      <c r="A2368" s="11" t="s">
        <v>8220</v>
      </c>
      <c r="B2368" s="11">
        <v>25000</v>
      </c>
      <c r="C2368" s="11" t="s">
        <v>8247</v>
      </c>
      <c r="D2368" s="19">
        <f>B2368*1.37298792</f>
        <v>34324.697999999997</v>
      </c>
    </row>
    <row r="2369" spans="1:4" x14ac:dyDescent="0.3">
      <c r="A2369" s="11" t="s">
        <v>8220</v>
      </c>
      <c r="B2369" s="11">
        <v>50000</v>
      </c>
      <c r="C2369" s="11" t="s">
        <v>8246</v>
      </c>
      <c r="D2369" s="19">
        <f>B2369</f>
        <v>50000</v>
      </c>
    </row>
    <row r="2370" spans="1:4" x14ac:dyDescent="0.3">
      <c r="A2370" s="11" t="s">
        <v>8220</v>
      </c>
      <c r="B2370" s="11">
        <v>40000</v>
      </c>
      <c r="C2370" s="11" t="s">
        <v>8246</v>
      </c>
      <c r="D2370" s="19">
        <f>B2370</f>
        <v>40000</v>
      </c>
    </row>
    <row r="2371" spans="1:4" x14ac:dyDescent="0.3">
      <c r="A2371" s="11" t="s">
        <v>8220</v>
      </c>
      <c r="B2371" s="11">
        <v>25000</v>
      </c>
      <c r="C2371" s="11" t="s">
        <v>8246</v>
      </c>
      <c r="D2371" s="19">
        <f>B2371</f>
        <v>25000</v>
      </c>
    </row>
    <row r="2372" spans="1:4" x14ac:dyDescent="0.3">
      <c r="A2372" s="11" t="s">
        <v>8220</v>
      </c>
      <c r="B2372" s="11">
        <v>25000</v>
      </c>
      <c r="C2372" s="11" t="s">
        <v>8246</v>
      </c>
      <c r="D2372" s="19">
        <f>B2372</f>
        <v>25000</v>
      </c>
    </row>
    <row r="2373" spans="1:4" x14ac:dyDescent="0.3">
      <c r="A2373" s="11" t="s">
        <v>8220</v>
      </c>
      <c r="B2373" s="11">
        <v>2000</v>
      </c>
      <c r="C2373" s="11" t="s">
        <v>8246</v>
      </c>
      <c r="D2373" s="19">
        <f>B2373</f>
        <v>2000</v>
      </c>
    </row>
    <row r="2374" spans="1:4" x14ac:dyDescent="0.3">
      <c r="A2374" s="11" t="s">
        <v>8220</v>
      </c>
      <c r="B2374" s="11">
        <v>5500</v>
      </c>
      <c r="C2374" s="11" t="s">
        <v>8248</v>
      </c>
      <c r="D2374" s="19">
        <f>B2374*0.76304884</f>
        <v>4196.7686199999998</v>
      </c>
    </row>
    <row r="2375" spans="1:4" x14ac:dyDescent="0.3">
      <c r="A2375" s="11" t="s">
        <v>8220</v>
      </c>
      <c r="B2375" s="11">
        <v>850000</v>
      </c>
      <c r="C2375" s="11" t="s">
        <v>8255</v>
      </c>
      <c r="D2375" s="19">
        <f>B2375*0.11661117</f>
        <v>99119.494500000001</v>
      </c>
    </row>
    <row r="2376" spans="1:4" x14ac:dyDescent="0.3">
      <c r="A2376" s="11" t="s">
        <v>8220</v>
      </c>
      <c r="B2376" s="11">
        <v>22000</v>
      </c>
      <c r="C2376" s="11" t="s">
        <v>8246</v>
      </c>
      <c r="D2376" s="19">
        <f>B2376</f>
        <v>22000</v>
      </c>
    </row>
    <row r="2377" spans="1:4" x14ac:dyDescent="0.3">
      <c r="A2377" s="11" t="s">
        <v>8220</v>
      </c>
      <c r="B2377" s="11">
        <v>10000</v>
      </c>
      <c r="C2377" s="11" t="s">
        <v>8246</v>
      </c>
      <c r="D2377" s="19">
        <f>B2377</f>
        <v>10000</v>
      </c>
    </row>
    <row r="2378" spans="1:4" x14ac:dyDescent="0.3">
      <c r="A2378" s="11" t="s">
        <v>8220</v>
      </c>
      <c r="B2378" s="11">
        <v>3000</v>
      </c>
      <c r="C2378" s="11" t="s">
        <v>8246</v>
      </c>
      <c r="D2378" s="19">
        <f>B2378</f>
        <v>3000</v>
      </c>
    </row>
    <row r="2379" spans="1:4" x14ac:dyDescent="0.3">
      <c r="A2379" s="11" t="s">
        <v>8220</v>
      </c>
      <c r="B2379" s="11">
        <v>2500</v>
      </c>
      <c r="C2379" s="11" t="s">
        <v>8251</v>
      </c>
      <c r="D2379" s="19">
        <f>B2379*0.79435529</f>
        <v>1985.8882250000001</v>
      </c>
    </row>
    <row r="2380" spans="1:4" x14ac:dyDescent="0.3">
      <c r="A2380" s="11" t="s">
        <v>8220</v>
      </c>
      <c r="B2380" s="11">
        <v>110000</v>
      </c>
      <c r="C2380" s="11" t="s">
        <v>8246</v>
      </c>
      <c r="D2380" s="19">
        <f>B2380</f>
        <v>110000</v>
      </c>
    </row>
    <row r="2381" spans="1:4" x14ac:dyDescent="0.3">
      <c r="A2381" s="11" t="s">
        <v>8220</v>
      </c>
      <c r="B2381" s="11">
        <v>30000</v>
      </c>
      <c r="C2381" s="11" t="s">
        <v>8246</v>
      </c>
      <c r="D2381" s="19">
        <f>B2381</f>
        <v>30000</v>
      </c>
    </row>
    <row r="2382" spans="1:4" x14ac:dyDescent="0.3">
      <c r="A2382" s="11" t="s">
        <v>8220</v>
      </c>
      <c r="B2382" s="11">
        <v>15000</v>
      </c>
      <c r="C2382" s="11" t="s">
        <v>8246</v>
      </c>
      <c r="D2382" s="19">
        <f>B2382</f>
        <v>15000</v>
      </c>
    </row>
    <row r="2383" spans="1:4" x14ac:dyDescent="0.3">
      <c r="A2383" s="11" t="s">
        <v>8220</v>
      </c>
      <c r="B2383" s="11">
        <v>86350</v>
      </c>
      <c r="C2383" s="11" t="s">
        <v>8246</v>
      </c>
      <c r="D2383" s="19">
        <f>B2383</f>
        <v>86350</v>
      </c>
    </row>
    <row r="2384" spans="1:4" x14ac:dyDescent="0.3">
      <c r="A2384" s="11" t="s">
        <v>8220</v>
      </c>
      <c r="B2384" s="11">
        <v>3000</v>
      </c>
      <c r="C2384" s="11" t="s">
        <v>8246</v>
      </c>
      <c r="D2384" s="19">
        <f>B2384</f>
        <v>3000</v>
      </c>
    </row>
    <row r="2385" spans="1:4" x14ac:dyDescent="0.3">
      <c r="A2385" s="11" t="s">
        <v>8220</v>
      </c>
      <c r="B2385" s="11">
        <v>10000</v>
      </c>
      <c r="C2385" s="11" t="s">
        <v>8250</v>
      </c>
      <c r="D2385" s="19">
        <f>B2385*0.70341869</f>
        <v>7034.1868999999997</v>
      </c>
    </row>
    <row r="2386" spans="1:4" x14ac:dyDescent="0.3">
      <c r="A2386" s="11" t="s">
        <v>8220</v>
      </c>
      <c r="B2386" s="11">
        <v>1000</v>
      </c>
      <c r="C2386" s="11" t="s">
        <v>8246</v>
      </c>
      <c r="D2386" s="19">
        <f>B2386</f>
        <v>1000</v>
      </c>
    </row>
    <row r="2387" spans="1:4" x14ac:dyDescent="0.3">
      <c r="A2387" s="11" t="s">
        <v>8220</v>
      </c>
      <c r="B2387" s="11">
        <v>65000</v>
      </c>
      <c r="C2387" s="11" t="s">
        <v>8246</v>
      </c>
      <c r="D2387" s="19">
        <f>B2387</f>
        <v>65000</v>
      </c>
    </row>
    <row r="2388" spans="1:4" x14ac:dyDescent="0.3">
      <c r="A2388" s="11" t="s">
        <v>8220</v>
      </c>
      <c r="B2388" s="11">
        <v>30000</v>
      </c>
      <c r="C2388" s="11" t="s">
        <v>8251</v>
      </c>
      <c r="D2388" s="19">
        <f>B2388*0.79435529</f>
        <v>23830.6587</v>
      </c>
    </row>
    <row r="2389" spans="1:4" x14ac:dyDescent="0.3">
      <c r="A2389" s="11" t="s">
        <v>8220</v>
      </c>
      <c r="B2389" s="11">
        <v>150000</v>
      </c>
      <c r="C2389" s="11" t="s">
        <v>8246</v>
      </c>
      <c r="D2389" s="19">
        <f>B2389</f>
        <v>150000</v>
      </c>
    </row>
    <row r="2390" spans="1:4" x14ac:dyDescent="0.3">
      <c r="A2390" s="11" t="s">
        <v>8220</v>
      </c>
      <c r="B2390" s="11">
        <v>37000</v>
      </c>
      <c r="C2390" s="11" t="s">
        <v>8246</v>
      </c>
      <c r="D2390" s="19">
        <f>B2390</f>
        <v>37000</v>
      </c>
    </row>
    <row r="2391" spans="1:4" x14ac:dyDescent="0.3">
      <c r="A2391" s="11" t="s">
        <v>8220</v>
      </c>
      <c r="B2391" s="11">
        <v>16000</v>
      </c>
      <c r="C2391" s="11" t="s">
        <v>8249</v>
      </c>
      <c r="D2391" s="19">
        <f>B2391*1.18870458</f>
        <v>19019.273280000001</v>
      </c>
    </row>
    <row r="2392" spans="1:4" x14ac:dyDescent="0.3">
      <c r="A2392" s="11" t="s">
        <v>8220</v>
      </c>
      <c r="B2392" s="11">
        <v>510000</v>
      </c>
      <c r="C2392" s="11" t="s">
        <v>8248</v>
      </c>
      <c r="D2392" s="19">
        <f>B2392*0.76304884</f>
        <v>389154.90839999996</v>
      </c>
    </row>
    <row r="2393" spans="1:4" x14ac:dyDescent="0.3">
      <c r="A2393" s="11" t="s">
        <v>8220</v>
      </c>
      <c r="B2393" s="11">
        <v>20000</v>
      </c>
      <c r="C2393" s="11" t="s">
        <v>8246</v>
      </c>
      <c r="D2393" s="19">
        <f>B2393</f>
        <v>20000</v>
      </c>
    </row>
    <row r="2394" spans="1:4" x14ac:dyDescent="0.3">
      <c r="A2394" s="11" t="s">
        <v>8220</v>
      </c>
      <c r="B2394" s="11">
        <v>4200</v>
      </c>
      <c r="C2394" s="11" t="s">
        <v>8246</v>
      </c>
      <c r="D2394" s="19">
        <f>B2394</f>
        <v>4200</v>
      </c>
    </row>
    <row r="2395" spans="1:4" x14ac:dyDescent="0.3">
      <c r="A2395" s="11" t="s">
        <v>8220</v>
      </c>
      <c r="B2395" s="11">
        <v>100000</v>
      </c>
      <c r="C2395" s="11" t="s">
        <v>8246</v>
      </c>
      <c r="D2395" s="19">
        <f>B2395</f>
        <v>100000</v>
      </c>
    </row>
    <row r="2396" spans="1:4" x14ac:dyDescent="0.3">
      <c r="A2396" s="11" t="s">
        <v>8220</v>
      </c>
      <c r="B2396" s="11">
        <v>5000</v>
      </c>
      <c r="C2396" s="11" t="s">
        <v>8249</v>
      </c>
      <c r="D2396" s="19">
        <f>B2396*1.18870458</f>
        <v>5943.5228999999999</v>
      </c>
    </row>
    <row r="2397" spans="1:4" x14ac:dyDescent="0.3">
      <c r="A2397" s="11" t="s">
        <v>8220</v>
      </c>
      <c r="B2397" s="11">
        <v>33000</v>
      </c>
      <c r="C2397" s="11" t="s">
        <v>8246</v>
      </c>
      <c r="D2397" s="19">
        <f>B2397</f>
        <v>33000</v>
      </c>
    </row>
    <row r="2398" spans="1:4" x14ac:dyDescent="0.3">
      <c r="A2398" s="11" t="s">
        <v>8220</v>
      </c>
      <c r="B2398" s="11">
        <v>5000</v>
      </c>
      <c r="C2398" s="11" t="s">
        <v>8257</v>
      </c>
      <c r="D2398" s="19">
        <f>B2398*1.0793545</f>
        <v>5396.7725</v>
      </c>
    </row>
    <row r="2399" spans="1:4" x14ac:dyDescent="0.3">
      <c r="A2399" s="11" t="s">
        <v>8220</v>
      </c>
      <c r="B2399" s="11">
        <v>124000</v>
      </c>
      <c r="C2399" s="11" t="s">
        <v>8246</v>
      </c>
      <c r="D2399" s="19">
        <f>B2399</f>
        <v>124000</v>
      </c>
    </row>
    <row r="2400" spans="1:4" x14ac:dyDescent="0.3">
      <c r="A2400" s="11" t="s">
        <v>8220</v>
      </c>
      <c r="B2400" s="11">
        <v>4000</v>
      </c>
      <c r="C2400" s="11" t="s">
        <v>8246</v>
      </c>
      <c r="D2400" s="19">
        <f>B2400</f>
        <v>4000</v>
      </c>
    </row>
    <row r="2401" spans="1:4" x14ac:dyDescent="0.3">
      <c r="A2401" s="11" t="s">
        <v>8220</v>
      </c>
      <c r="B2401" s="11">
        <v>13000</v>
      </c>
      <c r="C2401" s="11" t="s">
        <v>8255</v>
      </c>
      <c r="D2401" s="19">
        <f>B2401*0.11661117</f>
        <v>1515.9452100000001</v>
      </c>
    </row>
    <row r="2402" spans="1:4" x14ac:dyDescent="0.3">
      <c r="A2402" s="11" t="s">
        <v>8220</v>
      </c>
      <c r="B2402" s="11">
        <v>50000</v>
      </c>
      <c r="C2402" s="11" t="s">
        <v>8248</v>
      </c>
      <c r="D2402" s="19">
        <f>B2402*0.76304884</f>
        <v>38152.441999999995</v>
      </c>
    </row>
    <row r="2403" spans="1:4" x14ac:dyDescent="0.3">
      <c r="A2403" s="11" t="s">
        <v>8221</v>
      </c>
      <c r="B2403" s="11">
        <v>28000</v>
      </c>
      <c r="C2403" s="11" t="s">
        <v>8246</v>
      </c>
      <c r="D2403" s="19">
        <f>B2403</f>
        <v>28000</v>
      </c>
    </row>
    <row r="2404" spans="1:4" x14ac:dyDescent="0.3">
      <c r="A2404" s="11" t="s">
        <v>8221</v>
      </c>
      <c r="B2404" s="11">
        <v>12000</v>
      </c>
      <c r="C2404" s="11" t="s">
        <v>8246</v>
      </c>
      <c r="D2404" s="19">
        <f>B2404</f>
        <v>12000</v>
      </c>
    </row>
    <row r="2405" spans="1:4" x14ac:dyDescent="0.3">
      <c r="A2405" s="11" t="s">
        <v>8221</v>
      </c>
      <c r="B2405" s="11">
        <v>1200</v>
      </c>
      <c r="C2405" s="11" t="s">
        <v>8247</v>
      </c>
      <c r="D2405" s="19">
        <f>B2405*1.37298792</f>
        <v>1647.5855039999999</v>
      </c>
    </row>
    <row r="2406" spans="1:4" x14ac:dyDescent="0.3">
      <c r="A2406" s="11" t="s">
        <v>8221</v>
      </c>
      <c r="B2406" s="11">
        <v>15000</v>
      </c>
      <c r="C2406" s="11" t="s">
        <v>8246</v>
      </c>
      <c r="D2406" s="19">
        <f t="shared" ref="D2406:D2411" si="99">B2406</f>
        <v>15000</v>
      </c>
    </row>
    <row r="2407" spans="1:4" x14ac:dyDescent="0.3">
      <c r="A2407" s="11" t="s">
        <v>8221</v>
      </c>
      <c r="B2407" s="11">
        <v>5000</v>
      </c>
      <c r="C2407" s="11" t="s">
        <v>8246</v>
      </c>
      <c r="D2407" s="19">
        <f t="shared" si="99"/>
        <v>5000</v>
      </c>
    </row>
    <row r="2408" spans="1:4" x14ac:dyDescent="0.3">
      <c r="A2408" s="11" t="s">
        <v>8221</v>
      </c>
      <c r="B2408" s="11">
        <v>3250</v>
      </c>
      <c r="C2408" s="11" t="s">
        <v>8246</v>
      </c>
      <c r="D2408" s="19">
        <f t="shared" si="99"/>
        <v>3250</v>
      </c>
    </row>
    <row r="2409" spans="1:4" x14ac:dyDescent="0.3">
      <c r="A2409" s="11" t="s">
        <v>8221</v>
      </c>
      <c r="B2409" s="11">
        <v>22000</v>
      </c>
      <c r="C2409" s="11" t="s">
        <v>8246</v>
      </c>
      <c r="D2409" s="19">
        <f t="shared" si="99"/>
        <v>22000</v>
      </c>
    </row>
    <row r="2410" spans="1:4" x14ac:dyDescent="0.3">
      <c r="A2410" s="11" t="s">
        <v>8221</v>
      </c>
      <c r="B2410" s="11">
        <v>15000</v>
      </c>
      <c r="C2410" s="11" t="s">
        <v>8246</v>
      </c>
      <c r="D2410" s="19">
        <f t="shared" si="99"/>
        <v>15000</v>
      </c>
    </row>
    <row r="2411" spans="1:4" x14ac:dyDescent="0.3">
      <c r="A2411" s="11" t="s">
        <v>8221</v>
      </c>
      <c r="B2411" s="11">
        <v>25000</v>
      </c>
      <c r="C2411" s="11" t="s">
        <v>8246</v>
      </c>
      <c r="D2411" s="19">
        <f t="shared" si="99"/>
        <v>25000</v>
      </c>
    </row>
    <row r="2412" spans="1:4" x14ac:dyDescent="0.3">
      <c r="A2412" s="11" t="s">
        <v>8221</v>
      </c>
      <c r="B2412" s="11">
        <v>15000</v>
      </c>
      <c r="C2412" s="11" t="s">
        <v>8248</v>
      </c>
      <c r="D2412" s="19">
        <f>B2412*0.76304884</f>
        <v>11445.732599999999</v>
      </c>
    </row>
    <row r="2413" spans="1:4" x14ac:dyDescent="0.3">
      <c r="A2413" s="11" t="s">
        <v>8221</v>
      </c>
      <c r="B2413" s="11">
        <v>25000</v>
      </c>
      <c r="C2413" s="11" t="s">
        <v>8246</v>
      </c>
      <c r="D2413" s="19">
        <f>B2413</f>
        <v>25000</v>
      </c>
    </row>
    <row r="2414" spans="1:4" x14ac:dyDescent="0.3">
      <c r="A2414" s="11" t="s">
        <v>8221</v>
      </c>
      <c r="B2414" s="11">
        <v>8000</v>
      </c>
      <c r="C2414" s="11" t="s">
        <v>8249</v>
      </c>
      <c r="D2414" s="19">
        <f>B2414*1.18870458</f>
        <v>9509.6366400000006</v>
      </c>
    </row>
    <row r="2415" spans="1:4" x14ac:dyDescent="0.3">
      <c r="A2415" s="11" t="s">
        <v>8221</v>
      </c>
      <c r="B2415" s="11">
        <v>3000</v>
      </c>
      <c r="C2415" s="11" t="s">
        <v>8246</v>
      </c>
      <c r="D2415" s="19">
        <f t="shared" ref="D2415:D2430" si="100">B2415</f>
        <v>3000</v>
      </c>
    </row>
    <row r="2416" spans="1:4" x14ac:dyDescent="0.3">
      <c r="A2416" s="11" t="s">
        <v>8221</v>
      </c>
      <c r="B2416" s="11">
        <v>15000</v>
      </c>
      <c r="C2416" s="11" t="s">
        <v>8246</v>
      </c>
      <c r="D2416" s="19">
        <f t="shared" si="100"/>
        <v>15000</v>
      </c>
    </row>
    <row r="2417" spans="1:4" x14ac:dyDescent="0.3">
      <c r="A2417" s="11" t="s">
        <v>8221</v>
      </c>
      <c r="B2417" s="11">
        <v>60000</v>
      </c>
      <c r="C2417" s="11" t="s">
        <v>8246</v>
      </c>
      <c r="D2417" s="19">
        <f t="shared" si="100"/>
        <v>60000</v>
      </c>
    </row>
    <row r="2418" spans="1:4" x14ac:dyDescent="0.3">
      <c r="A2418" s="11" t="s">
        <v>8221</v>
      </c>
      <c r="B2418" s="11">
        <v>20000</v>
      </c>
      <c r="C2418" s="11" t="s">
        <v>8246</v>
      </c>
      <c r="D2418" s="19">
        <f t="shared" si="100"/>
        <v>20000</v>
      </c>
    </row>
    <row r="2419" spans="1:4" x14ac:dyDescent="0.3">
      <c r="A2419" s="11" t="s">
        <v>8221</v>
      </c>
      <c r="B2419" s="11">
        <v>1000</v>
      </c>
      <c r="C2419" s="11" t="s">
        <v>8246</v>
      </c>
      <c r="D2419" s="19">
        <f t="shared" si="100"/>
        <v>1000</v>
      </c>
    </row>
    <row r="2420" spans="1:4" x14ac:dyDescent="0.3">
      <c r="A2420" s="11" t="s">
        <v>8221</v>
      </c>
      <c r="B2420" s="11">
        <v>25000</v>
      </c>
      <c r="C2420" s="11" t="s">
        <v>8246</v>
      </c>
      <c r="D2420" s="19">
        <f t="shared" si="100"/>
        <v>25000</v>
      </c>
    </row>
    <row r="2421" spans="1:4" x14ac:dyDescent="0.3">
      <c r="A2421" s="11" t="s">
        <v>8221</v>
      </c>
      <c r="B2421" s="11">
        <v>3000</v>
      </c>
      <c r="C2421" s="11" t="s">
        <v>8246</v>
      </c>
      <c r="D2421" s="19">
        <f t="shared" si="100"/>
        <v>3000</v>
      </c>
    </row>
    <row r="2422" spans="1:4" x14ac:dyDescent="0.3">
      <c r="A2422" s="11" t="s">
        <v>8221</v>
      </c>
      <c r="B2422" s="11">
        <v>16870</v>
      </c>
      <c r="C2422" s="11" t="s">
        <v>8246</v>
      </c>
      <c r="D2422" s="19">
        <f t="shared" si="100"/>
        <v>16870</v>
      </c>
    </row>
    <row r="2423" spans="1:4" x14ac:dyDescent="0.3">
      <c r="A2423" s="11" t="s">
        <v>8221</v>
      </c>
      <c r="B2423" s="11">
        <v>6000</v>
      </c>
      <c r="C2423" s="11" t="s">
        <v>8246</v>
      </c>
      <c r="D2423" s="19">
        <f t="shared" si="100"/>
        <v>6000</v>
      </c>
    </row>
    <row r="2424" spans="1:4" x14ac:dyDescent="0.3">
      <c r="A2424" s="11" t="s">
        <v>8221</v>
      </c>
      <c r="B2424" s="11">
        <v>500</v>
      </c>
      <c r="C2424" s="11" t="s">
        <v>8246</v>
      </c>
      <c r="D2424" s="19">
        <f t="shared" si="100"/>
        <v>500</v>
      </c>
    </row>
    <row r="2425" spans="1:4" x14ac:dyDescent="0.3">
      <c r="A2425" s="11" t="s">
        <v>8221</v>
      </c>
      <c r="B2425" s="11">
        <v>60000</v>
      </c>
      <c r="C2425" s="11" t="s">
        <v>8246</v>
      </c>
      <c r="D2425" s="19">
        <f t="shared" si="100"/>
        <v>60000</v>
      </c>
    </row>
    <row r="2426" spans="1:4" x14ac:dyDescent="0.3">
      <c r="A2426" s="11" t="s">
        <v>8221</v>
      </c>
      <c r="B2426" s="11">
        <v>25000</v>
      </c>
      <c r="C2426" s="11" t="s">
        <v>8246</v>
      </c>
      <c r="D2426" s="19">
        <f t="shared" si="100"/>
        <v>25000</v>
      </c>
    </row>
    <row r="2427" spans="1:4" x14ac:dyDescent="0.3">
      <c r="A2427" s="11" t="s">
        <v>8221</v>
      </c>
      <c r="B2427" s="11">
        <v>3500</v>
      </c>
      <c r="C2427" s="11" t="s">
        <v>8246</v>
      </c>
      <c r="D2427" s="19">
        <f t="shared" si="100"/>
        <v>3500</v>
      </c>
    </row>
    <row r="2428" spans="1:4" x14ac:dyDescent="0.3">
      <c r="A2428" s="11" t="s">
        <v>8221</v>
      </c>
      <c r="B2428" s="11">
        <v>20000</v>
      </c>
      <c r="C2428" s="11" t="s">
        <v>8246</v>
      </c>
      <c r="D2428" s="19">
        <f t="shared" si="100"/>
        <v>20000</v>
      </c>
    </row>
    <row r="2429" spans="1:4" x14ac:dyDescent="0.3">
      <c r="A2429" s="11" t="s">
        <v>8221</v>
      </c>
      <c r="B2429" s="11">
        <v>50000</v>
      </c>
      <c r="C2429" s="11" t="s">
        <v>8246</v>
      </c>
      <c r="D2429" s="19">
        <f t="shared" si="100"/>
        <v>50000</v>
      </c>
    </row>
    <row r="2430" spans="1:4" x14ac:dyDescent="0.3">
      <c r="A2430" s="11" t="s">
        <v>8221</v>
      </c>
      <c r="B2430" s="11">
        <v>35000</v>
      </c>
      <c r="C2430" s="11" t="s">
        <v>8246</v>
      </c>
      <c r="D2430" s="19">
        <f t="shared" si="100"/>
        <v>35000</v>
      </c>
    </row>
    <row r="2431" spans="1:4" x14ac:dyDescent="0.3">
      <c r="A2431" s="11" t="s">
        <v>8221</v>
      </c>
      <c r="B2431" s="11">
        <v>140000</v>
      </c>
      <c r="C2431" s="11" t="s">
        <v>8254</v>
      </c>
      <c r="D2431" s="19">
        <f>B2431*0.11776131</f>
        <v>16486.5834</v>
      </c>
    </row>
    <row r="2432" spans="1:4" x14ac:dyDescent="0.3">
      <c r="A2432" s="11" t="s">
        <v>8221</v>
      </c>
      <c r="B2432" s="11">
        <v>3000</v>
      </c>
      <c r="C2432" s="11" t="s">
        <v>8246</v>
      </c>
      <c r="D2432" s="19">
        <f>B2432</f>
        <v>3000</v>
      </c>
    </row>
    <row r="2433" spans="1:4" x14ac:dyDescent="0.3">
      <c r="A2433" s="11" t="s">
        <v>8221</v>
      </c>
      <c r="B2433" s="11">
        <v>100000</v>
      </c>
      <c r="C2433" s="11" t="s">
        <v>8246</v>
      </c>
      <c r="D2433" s="19">
        <f>B2433</f>
        <v>100000</v>
      </c>
    </row>
    <row r="2434" spans="1:4" x14ac:dyDescent="0.3">
      <c r="A2434" s="11" t="s">
        <v>8221</v>
      </c>
      <c r="B2434" s="11">
        <v>14000</v>
      </c>
      <c r="C2434" s="11" t="s">
        <v>8246</v>
      </c>
      <c r="D2434" s="19">
        <f>B2434</f>
        <v>14000</v>
      </c>
    </row>
    <row r="2435" spans="1:4" x14ac:dyDescent="0.3">
      <c r="A2435" s="11" t="s">
        <v>8221</v>
      </c>
      <c r="B2435" s="11">
        <v>10000</v>
      </c>
      <c r="C2435" s="11" t="s">
        <v>8246</v>
      </c>
      <c r="D2435" s="19">
        <f>B2435</f>
        <v>10000</v>
      </c>
    </row>
    <row r="2436" spans="1:4" x14ac:dyDescent="0.3">
      <c r="A2436" s="11" t="s">
        <v>8221</v>
      </c>
      <c r="B2436" s="11">
        <v>20000</v>
      </c>
      <c r="C2436" s="11" t="s">
        <v>8246</v>
      </c>
      <c r="D2436" s="19">
        <f>B2436</f>
        <v>20000</v>
      </c>
    </row>
    <row r="2437" spans="1:4" x14ac:dyDescent="0.3">
      <c r="A2437" s="11" t="s">
        <v>8221</v>
      </c>
      <c r="B2437" s="11">
        <v>250000</v>
      </c>
      <c r="C2437" s="11" t="s">
        <v>8255</v>
      </c>
      <c r="D2437" s="19">
        <f>B2437*0.11661117</f>
        <v>29152.7925</v>
      </c>
    </row>
    <row r="2438" spans="1:4" x14ac:dyDescent="0.3">
      <c r="A2438" s="11" t="s">
        <v>8221</v>
      </c>
      <c r="B2438" s="11">
        <v>117000</v>
      </c>
      <c r="C2438" s="11" t="s">
        <v>8251</v>
      </c>
      <c r="D2438" s="19">
        <f>B2438*0.79435529</f>
        <v>92939.568930000009</v>
      </c>
    </row>
    <row r="2439" spans="1:4" x14ac:dyDescent="0.3">
      <c r="A2439" s="11" t="s">
        <v>8221</v>
      </c>
      <c r="B2439" s="11">
        <v>8000</v>
      </c>
      <c r="C2439" s="11" t="s">
        <v>8246</v>
      </c>
      <c r="D2439" s="19">
        <f>B2439</f>
        <v>8000</v>
      </c>
    </row>
    <row r="2440" spans="1:4" x14ac:dyDescent="0.3">
      <c r="A2440" s="11" t="s">
        <v>8221</v>
      </c>
      <c r="B2440" s="11">
        <v>15000</v>
      </c>
      <c r="C2440" s="11" t="s">
        <v>8246</v>
      </c>
      <c r="D2440" s="19">
        <f>B2440</f>
        <v>15000</v>
      </c>
    </row>
    <row r="2441" spans="1:4" x14ac:dyDescent="0.3">
      <c r="A2441" s="11" t="s">
        <v>8221</v>
      </c>
      <c r="B2441" s="11">
        <v>10000</v>
      </c>
      <c r="C2441" s="11" t="s">
        <v>8246</v>
      </c>
      <c r="D2441" s="19">
        <f>B2441</f>
        <v>10000</v>
      </c>
    </row>
    <row r="2442" spans="1:4" x14ac:dyDescent="0.3">
      <c r="A2442" s="11" t="s">
        <v>8221</v>
      </c>
      <c r="B2442" s="11">
        <v>5000</v>
      </c>
      <c r="C2442" s="11" t="s">
        <v>8249</v>
      </c>
      <c r="D2442" s="19">
        <f>B2442*1.18870458</f>
        <v>5943.5228999999999</v>
      </c>
    </row>
    <row r="2443" spans="1:4" x14ac:dyDescent="0.3">
      <c r="A2443" s="11" t="s">
        <v>8219</v>
      </c>
      <c r="B2443" s="11">
        <v>7500</v>
      </c>
      <c r="C2443" s="11" t="s">
        <v>8246</v>
      </c>
      <c r="D2443" s="19">
        <f t="shared" ref="D2443:D2465" si="101">B2443</f>
        <v>7500</v>
      </c>
    </row>
    <row r="2444" spans="1:4" x14ac:dyDescent="0.3">
      <c r="A2444" s="11" t="s">
        <v>8219</v>
      </c>
      <c r="B2444" s="11">
        <v>24000</v>
      </c>
      <c r="C2444" s="11" t="s">
        <v>8246</v>
      </c>
      <c r="D2444" s="19">
        <f t="shared" si="101"/>
        <v>24000</v>
      </c>
    </row>
    <row r="2445" spans="1:4" x14ac:dyDescent="0.3">
      <c r="A2445" s="11" t="s">
        <v>8219</v>
      </c>
      <c r="B2445" s="11">
        <v>20000</v>
      </c>
      <c r="C2445" s="11" t="s">
        <v>8246</v>
      </c>
      <c r="D2445" s="19">
        <f t="shared" si="101"/>
        <v>20000</v>
      </c>
    </row>
    <row r="2446" spans="1:4" x14ac:dyDescent="0.3">
      <c r="A2446" s="11" t="s">
        <v>8219</v>
      </c>
      <c r="B2446" s="11">
        <v>3000</v>
      </c>
      <c r="C2446" s="11" t="s">
        <v>8246</v>
      </c>
      <c r="D2446" s="19">
        <f t="shared" si="101"/>
        <v>3000</v>
      </c>
    </row>
    <row r="2447" spans="1:4" x14ac:dyDescent="0.3">
      <c r="A2447" s="11" t="s">
        <v>8219</v>
      </c>
      <c r="B2447" s="11">
        <v>5000</v>
      </c>
      <c r="C2447" s="11" t="s">
        <v>8246</v>
      </c>
      <c r="D2447" s="19">
        <f t="shared" si="101"/>
        <v>5000</v>
      </c>
    </row>
    <row r="2448" spans="1:4" x14ac:dyDescent="0.3">
      <c r="A2448" s="11" t="s">
        <v>8219</v>
      </c>
      <c r="B2448" s="11">
        <v>5000</v>
      </c>
      <c r="C2448" s="11" t="s">
        <v>8246</v>
      </c>
      <c r="D2448" s="19">
        <f t="shared" si="101"/>
        <v>5000</v>
      </c>
    </row>
    <row r="2449" spans="1:4" x14ac:dyDescent="0.3">
      <c r="A2449" s="11" t="s">
        <v>8219</v>
      </c>
      <c r="B2449" s="11">
        <v>2500</v>
      </c>
      <c r="C2449" s="11" t="s">
        <v>8246</v>
      </c>
      <c r="D2449" s="19">
        <f t="shared" si="101"/>
        <v>2500</v>
      </c>
    </row>
    <row r="2450" spans="1:4" x14ac:dyDescent="0.3">
      <c r="A2450" s="11" t="s">
        <v>8219</v>
      </c>
      <c r="B2450" s="11">
        <v>400</v>
      </c>
      <c r="C2450" s="11" t="s">
        <v>8246</v>
      </c>
      <c r="D2450" s="19">
        <f t="shared" si="101"/>
        <v>400</v>
      </c>
    </row>
    <row r="2451" spans="1:4" x14ac:dyDescent="0.3">
      <c r="A2451" s="11" t="s">
        <v>8219</v>
      </c>
      <c r="B2451" s="11">
        <v>10000</v>
      </c>
      <c r="C2451" s="11" t="s">
        <v>8246</v>
      </c>
      <c r="D2451" s="19">
        <f t="shared" si="101"/>
        <v>10000</v>
      </c>
    </row>
    <row r="2452" spans="1:4" x14ac:dyDescent="0.3">
      <c r="A2452" s="11" t="s">
        <v>8219</v>
      </c>
      <c r="B2452" s="11">
        <v>15000</v>
      </c>
      <c r="C2452" s="11" t="s">
        <v>8246</v>
      </c>
      <c r="D2452" s="19">
        <f t="shared" si="101"/>
        <v>15000</v>
      </c>
    </row>
    <row r="2453" spans="1:4" x14ac:dyDescent="0.3">
      <c r="A2453" s="11" t="s">
        <v>8219</v>
      </c>
      <c r="B2453" s="11">
        <v>10000</v>
      </c>
      <c r="C2453" s="11" t="s">
        <v>8246</v>
      </c>
      <c r="D2453" s="19">
        <f t="shared" si="101"/>
        <v>10000</v>
      </c>
    </row>
    <row r="2454" spans="1:4" x14ac:dyDescent="0.3">
      <c r="A2454" s="11" t="s">
        <v>8219</v>
      </c>
      <c r="B2454" s="11">
        <v>600</v>
      </c>
      <c r="C2454" s="11" t="s">
        <v>8246</v>
      </c>
      <c r="D2454" s="19">
        <f t="shared" si="101"/>
        <v>600</v>
      </c>
    </row>
    <row r="2455" spans="1:4" x14ac:dyDescent="0.3">
      <c r="A2455" s="11" t="s">
        <v>8219</v>
      </c>
      <c r="B2455" s="11">
        <v>3000</v>
      </c>
      <c r="C2455" s="11" t="s">
        <v>8246</v>
      </c>
      <c r="D2455" s="19">
        <f t="shared" si="101"/>
        <v>3000</v>
      </c>
    </row>
    <row r="2456" spans="1:4" x14ac:dyDescent="0.3">
      <c r="A2456" s="11" t="s">
        <v>8219</v>
      </c>
      <c r="B2456" s="11">
        <v>35000</v>
      </c>
      <c r="C2456" s="11" t="s">
        <v>8246</v>
      </c>
      <c r="D2456" s="19">
        <f t="shared" si="101"/>
        <v>35000</v>
      </c>
    </row>
    <row r="2457" spans="1:4" x14ac:dyDescent="0.3">
      <c r="A2457" s="11" t="s">
        <v>8219</v>
      </c>
      <c r="B2457" s="11">
        <v>300</v>
      </c>
      <c r="C2457" s="11" t="s">
        <v>8246</v>
      </c>
      <c r="D2457" s="19">
        <f t="shared" si="101"/>
        <v>300</v>
      </c>
    </row>
    <row r="2458" spans="1:4" x14ac:dyDescent="0.3">
      <c r="A2458" s="11" t="s">
        <v>8219</v>
      </c>
      <c r="B2458" s="11">
        <v>1500</v>
      </c>
      <c r="C2458" s="11" t="s">
        <v>8246</v>
      </c>
      <c r="D2458" s="19">
        <f t="shared" si="101"/>
        <v>1500</v>
      </c>
    </row>
    <row r="2459" spans="1:4" x14ac:dyDescent="0.3">
      <c r="A2459" s="11" t="s">
        <v>8219</v>
      </c>
      <c r="B2459" s="11">
        <v>23000</v>
      </c>
      <c r="C2459" s="11" t="s">
        <v>8246</v>
      </c>
      <c r="D2459" s="19">
        <f t="shared" si="101"/>
        <v>23000</v>
      </c>
    </row>
    <row r="2460" spans="1:4" x14ac:dyDescent="0.3">
      <c r="A2460" s="11" t="s">
        <v>8219</v>
      </c>
      <c r="B2460" s="11">
        <v>5000</v>
      </c>
      <c r="C2460" s="11" t="s">
        <v>8246</v>
      </c>
      <c r="D2460" s="19">
        <f t="shared" si="101"/>
        <v>5000</v>
      </c>
    </row>
    <row r="2461" spans="1:4" x14ac:dyDescent="0.3">
      <c r="A2461" s="11" t="s">
        <v>8219</v>
      </c>
      <c r="B2461" s="11">
        <v>30000</v>
      </c>
      <c r="C2461" s="11" t="s">
        <v>8246</v>
      </c>
      <c r="D2461" s="19">
        <f t="shared" si="101"/>
        <v>30000</v>
      </c>
    </row>
    <row r="2462" spans="1:4" x14ac:dyDescent="0.3">
      <c r="A2462" s="11" t="s">
        <v>8219</v>
      </c>
      <c r="B2462" s="11">
        <v>8500</v>
      </c>
      <c r="C2462" s="11" t="s">
        <v>8246</v>
      </c>
      <c r="D2462" s="19">
        <f t="shared" si="101"/>
        <v>8500</v>
      </c>
    </row>
    <row r="2463" spans="1:4" x14ac:dyDescent="0.3">
      <c r="A2463" s="11" t="s">
        <v>8219</v>
      </c>
      <c r="B2463" s="11">
        <v>7500</v>
      </c>
      <c r="C2463" s="11" t="s">
        <v>8246</v>
      </c>
      <c r="D2463" s="19">
        <f t="shared" si="101"/>
        <v>7500</v>
      </c>
    </row>
    <row r="2464" spans="1:4" x14ac:dyDescent="0.3">
      <c r="A2464" s="11" t="s">
        <v>8219</v>
      </c>
      <c r="B2464" s="11">
        <v>3000</v>
      </c>
      <c r="C2464" s="11" t="s">
        <v>8246</v>
      </c>
      <c r="D2464" s="19">
        <f t="shared" si="101"/>
        <v>3000</v>
      </c>
    </row>
    <row r="2465" spans="1:4" x14ac:dyDescent="0.3">
      <c r="A2465" s="11" t="s">
        <v>8219</v>
      </c>
      <c r="B2465" s="11">
        <v>2000</v>
      </c>
      <c r="C2465" s="11" t="s">
        <v>8246</v>
      </c>
      <c r="D2465" s="19">
        <f t="shared" si="101"/>
        <v>2000</v>
      </c>
    </row>
    <row r="2466" spans="1:4" x14ac:dyDescent="0.3">
      <c r="A2466" s="11" t="s">
        <v>8219</v>
      </c>
      <c r="B2466" s="11">
        <v>2000</v>
      </c>
      <c r="C2466" s="11" t="s">
        <v>8251</v>
      </c>
      <c r="D2466" s="19">
        <f>B2466*0.79435529</f>
        <v>1588.7105800000002</v>
      </c>
    </row>
    <row r="2467" spans="1:4" x14ac:dyDescent="0.3">
      <c r="A2467" s="11" t="s">
        <v>8219</v>
      </c>
      <c r="B2467" s="11">
        <v>700</v>
      </c>
      <c r="C2467" s="11" t="s">
        <v>8246</v>
      </c>
      <c r="D2467" s="19">
        <f t="shared" ref="D2467:D2502" si="102">B2467</f>
        <v>700</v>
      </c>
    </row>
    <row r="2468" spans="1:4" x14ac:dyDescent="0.3">
      <c r="A2468" s="11" t="s">
        <v>8219</v>
      </c>
      <c r="B2468" s="11">
        <v>2500</v>
      </c>
      <c r="C2468" s="11" t="s">
        <v>8246</v>
      </c>
      <c r="D2468" s="19">
        <f t="shared" si="102"/>
        <v>2500</v>
      </c>
    </row>
    <row r="2469" spans="1:4" x14ac:dyDescent="0.3">
      <c r="A2469" s="11" t="s">
        <v>8219</v>
      </c>
      <c r="B2469" s="11">
        <v>1000</v>
      </c>
      <c r="C2469" s="11" t="s">
        <v>8246</v>
      </c>
      <c r="D2469" s="19">
        <f t="shared" si="102"/>
        <v>1000</v>
      </c>
    </row>
    <row r="2470" spans="1:4" x14ac:dyDescent="0.3">
      <c r="A2470" s="11" t="s">
        <v>8219</v>
      </c>
      <c r="B2470" s="11">
        <v>2000</v>
      </c>
      <c r="C2470" s="11" t="s">
        <v>8246</v>
      </c>
      <c r="D2470" s="19">
        <f t="shared" si="102"/>
        <v>2000</v>
      </c>
    </row>
    <row r="2471" spans="1:4" x14ac:dyDescent="0.3">
      <c r="A2471" s="11" t="s">
        <v>8219</v>
      </c>
      <c r="B2471" s="11">
        <v>1200</v>
      </c>
      <c r="C2471" s="11" t="s">
        <v>8246</v>
      </c>
      <c r="D2471" s="19">
        <f t="shared" si="102"/>
        <v>1200</v>
      </c>
    </row>
    <row r="2472" spans="1:4" x14ac:dyDescent="0.3">
      <c r="A2472" s="11" t="s">
        <v>8219</v>
      </c>
      <c r="B2472" s="11">
        <v>1000</v>
      </c>
      <c r="C2472" s="11" t="s">
        <v>8246</v>
      </c>
      <c r="D2472" s="19">
        <f t="shared" si="102"/>
        <v>1000</v>
      </c>
    </row>
    <row r="2473" spans="1:4" x14ac:dyDescent="0.3">
      <c r="A2473" s="11" t="s">
        <v>8219</v>
      </c>
      <c r="B2473" s="11">
        <v>500</v>
      </c>
      <c r="C2473" s="11" t="s">
        <v>8246</v>
      </c>
      <c r="D2473" s="19">
        <f t="shared" si="102"/>
        <v>500</v>
      </c>
    </row>
    <row r="2474" spans="1:4" x14ac:dyDescent="0.3">
      <c r="A2474" s="11" t="s">
        <v>8219</v>
      </c>
      <c r="B2474" s="11">
        <v>7500</v>
      </c>
      <c r="C2474" s="11" t="s">
        <v>8246</v>
      </c>
      <c r="D2474" s="19">
        <f t="shared" si="102"/>
        <v>7500</v>
      </c>
    </row>
    <row r="2475" spans="1:4" x14ac:dyDescent="0.3">
      <c r="A2475" s="11" t="s">
        <v>8219</v>
      </c>
      <c r="B2475" s="11">
        <v>2000</v>
      </c>
      <c r="C2475" s="11" t="s">
        <v>8246</v>
      </c>
      <c r="D2475" s="19">
        <f t="shared" si="102"/>
        <v>2000</v>
      </c>
    </row>
    <row r="2476" spans="1:4" x14ac:dyDescent="0.3">
      <c r="A2476" s="11" t="s">
        <v>8219</v>
      </c>
      <c r="B2476" s="11">
        <v>5000</v>
      </c>
      <c r="C2476" s="11" t="s">
        <v>8246</v>
      </c>
      <c r="D2476" s="19">
        <f t="shared" si="102"/>
        <v>5000</v>
      </c>
    </row>
    <row r="2477" spans="1:4" x14ac:dyDescent="0.3">
      <c r="A2477" s="11" t="s">
        <v>8219</v>
      </c>
      <c r="B2477" s="11">
        <v>2500</v>
      </c>
      <c r="C2477" s="11" t="s">
        <v>8246</v>
      </c>
      <c r="D2477" s="19">
        <f t="shared" si="102"/>
        <v>2500</v>
      </c>
    </row>
    <row r="2478" spans="1:4" x14ac:dyDescent="0.3">
      <c r="A2478" s="11" t="s">
        <v>8219</v>
      </c>
      <c r="B2478" s="11">
        <v>3200</v>
      </c>
      <c r="C2478" s="11" t="s">
        <v>8246</v>
      </c>
      <c r="D2478" s="19">
        <f t="shared" si="102"/>
        <v>3200</v>
      </c>
    </row>
    <row r="2479" spans="1:4" x14ac:dyDescent="0.3">
      <c r="A2479" s="11" t="s">
        <v>8219</v>
      </c>
      <c r="B2479" s="11">
        <v>750</v>
      </c>
      <c r="C2479" s="11" t="s">
        <v>8246</v>
      </c>
      <c r="D2479" s="19">
        <f t="shared" si="102"/>
        <v>750</v>
      </c>
    </row>
    <row r="2480" spans="1:4" x14ac:dyDescent="0.3">
      <c r="A2480" s="11" t="s">
        <v>8219</v>
      </c>
      <c r="B2480" s="11">
        <v>8000</v>
      </c>
      <c r="C2480" s="11" t="s">
        <v>8246</v>
      </c>
      <c r="D2480" s="19">
        <f t="shared" si="102"/>
        <v>8000</v>
      </c>
    </row>
    <row r="2481" spans="1:4" x14ac:dyDescent="0.3">
      <c r="A2481" s="11" t="s">
        <v>8219</v>
      </c>
      <c r="B2481" s="11">
        <v>300</v>
      </c>
      <c r="C2481" s="11" t="s">
        <v>8246</v>
      </c>
      <c r="D2481" s="19">
        <f t="shared" si="102"/>
        <v>300</v>
      </c>
    </row>
    <row r="2482" spans="1:4" x14ac:dyDescent="0.3">
      <c r="A2482" s="11" t="s">
        <v>8219</v>
      </c>
      <c r="B2482" s="11">
        <v>2000</v>
      </c>
      <c r="C2482" s="11" t="s">
        <v>8246</v>
      </c>
      <c r="D2482" s="19">
        <f t="shared" si="102"/>
        <v>2000</v>
      </c>
    </row>
    <row r="2483" spans="1:4" x14ac:dyDescent="0.3">
      <c r="A2483" s="11" t="s">
        <v>8219</v>
      </c>
      <c r="B2483" s="11">
        <v>4000</v>
      </c>
      <c r="C2483" s="11" t="s">
        <v>8246</v>
      </c>
      <c r="D2483" s="19">
        <f t="shared" si="102"/>
        <v>4000</v>
      </c>
    </row>
    <row r="2484" spans="1:4" x14ac:dyDescent="0.3">
      <c r="A2484" s="11" t="s">
        <v>8219</v>
      </c>
      <c r="B2484" s="11">
        <v>1000</v>
      </c>
      <c r="C2484" s="11" t="s">
        <v>8246</v>
      </c>
      <c r="D2484" s="19">
        <f t="shared" si="102"/>
        <v>1000</v>
      </c>
    </row>
    <row r="2485" spans="1:4" x14ac:dyDescent="0.3">
      <c r="A2485" s="11" t="s">
        <v>8219</v>
      </c>
      <c r="B2485" s="11">
        <v>1100</v>
      </c>
      <c r="C2485" s="11" t="s">
        <v>8246</v>
      </c>
      <c r="D2485" s="19">
        <f t="shared" si="102"/>
        <v>1100</v>
      </c>
    </row>
    <row r="2486" spans="1:4" x14ac:dyDescent="0.3">
      <c r="A2486" s="11" t="s">
        <v>8219</v>
      </c>
      <c r="B2486" s="11">
        <v>3500</v>
      </c>
      <c r="C2486" s="11" t="s">
        <v>8246</v>
      </c>
      <c r="D2486" s="19">
        <f t="shared" si="102"/>
        <v>3500</v>
      </c>
    </row>
    <row r="2487" spans="1:4" x14ac:dyDescent="0.3">
      <c r="A2487" s="11" t="s">
        <v>8219</v>
      </c>
      <c r="B2487" s="11">
        <v>2000</v>
      </c>
      <c r="C2487" s="11" t="s">
        <v>8246</v>
      </c>
      <c r="D2487" s="19">
        <f t="shared" si="102"/>
        <v>2000</v>
      </c>
    </row>
    <row r="2488" spans="1:4" x14ac:dyDescent="0.3">
      <c r="A2488" s="11" t="s">
        <v>8219</v>
      </c>
      <c r="B2488" s="11">
        <v>300</v>
      </c>
      <c r="C2488" s="11" t="s">
        <v>8246</v>
      </c>
      <c r="D2488" s="19">
        <f t="shared" si="102"/>
        <v>300</v>
      </c>
    </row>
    <row r="2489" spans="1:4" x14ac:dyDescent="0.3">
      <c r="A2489" s="11" t="s">
        <v>8219</v>
      </c>
      <c r="B2489" s="11">
        <v>1500</v>
      </c>
      <c r="C2489" s="11" t="s">
        <v>8246</v>
      </c>
      <c r="D2489" s="19">
        <f t="shared" si="102"/>
        <v>1500</v>
      </c>
    </row>
    <row r="2490" spans="1:4" x14ac:dyDescent="0.3">
      <c r="A2490" s="11" t="s">
        <v>8219</v>
      </c>
      <c r="B2490" s="11">
        <v>3000</v>
      </c>
      <c r="C2490" s="11" t="s">
        <v>8246</v>
      </c>
      <c r="D2490" s="19">
        <f t="shared" si="102"/>
        <v>3000</v>
      </c>
    </row>
    <row r="2491" spans="1:4" x14ac:dyDescent="0.3">
      <c r="A2491" s="11" t="s">
        <v>8219</v>
      </c>
      <c r="B2491" s="11">
        <v>3500</v>
      </c>
      <c r="C2491" s="11" t="s">
        <v>8246</v>
      </c>
      <c r="D2491" s="19">
        <f t="shared" si="102"/>
        <v>3500</v>
      </c>
    </row>
    <row r="2492" spans="1:4" x14ac:dyDescent="0.3">
      <c r="A2492" s="11" t="s">
        <v>8219</v>
      </c>
      <c r="B2492" s="11">
        <v>500</v>
      </c>
      <c r="C2492" s="11" t="s">
        <v>8246</v>
      </c>
      <c r="D2492" s="19">
        <f t="shared" si="102"/>
        <v>500</v>
      </c>
    </row>
    <row r="2493" spans="1:4" x14ac:dyDescent="0.3">
      <c r="A2493" s="11" t="s">
        <v>8219</v>
      </c>
      <c r="B2493" s="11">
        <v>500</v>
      </c>
      <c r="C2493" s="11" t="s">
        <v>8246</v>
      </c>
      <c r="D2493" s="19">
        <f t="shared" si="102"/>
        <v>500</v>
      </c>
    </row>
    <row r="2494" spans="1:4" x14ac:dyDescent="0.3">
      <c r="A2494" s="11" t="s">
        <v>8219</v>
      </c>
      <c r="B2494" s="11">
        <v>600</v>
      </c>
      <c r="C2494" s="11" t="s">
        <v>8246</v>
      </c>
      <c r="D2494" s="19">
        <f t="shared" si="102"/>
        <v>600</v>
      </c>
    </row>
    <row r="2495" spans="1:4" x14ac:dyDescent="0.3">
      <c r="A2495" s="11" t="s">
        <v>8219</v>
      </c>
      <c r="B2495" s="11">
        <v>20000</v>
      </c>
      <c r="C2495" s="11" t="s">
        <v>8246</v>
      </c>
      <c r="D2495" s="19">
        <f t="shared" si="102"/>
        <v>20000</v>
      </c>
    </row>
    <row r="2496" spans="1:4" x14ac:dyDescent="0.3">
      <c r="A2496" s="11" t="s">
        <v>8219</v>
      </c>
      <c r="B2496" s="11">
        <v>1500</v>
      </c>
      <c r="C2496" s="11" t="s">
        <v>8246</v>
      </c>
      <c r="D2496" s="19">
        <f t="shared" si="102"/>
        <v>1500</v>
      </c>
    </row>
    <row r="2497" spans="1:4" x14ac:dyDescent="0.3">
      <c r="A2497" s="11" t="s">
        <v>8219</v>
      </c>
      <c r="B2497" s="11">
        <v>1500</v>
      </c>
      <c r="C2497" s="11" t="s">
        <v>8246</v>
      </c>
      <c r="D2497" s="19">
        <f t="shared" si="102"/>
        <v>1500</v>
      </c>
    </row>
    <row r="2498" spans="1:4" x14ac:dyDescent="0.3">
      <c r="A2498" s="11" t="s">
        <v>8219</v>
      </c>
      <c r="B2498" s="11">
        <v>6000</v>
      </c>
      <c r="C2498" s="11" t="s">
        <v>8246</v>
      </c>
      <c r="D2498" s="19">
        <f t="shared" si="102"/>
        <v>6000</v>
      </c>
    </row>
    <row r="2499" spans="1:4" x14ac:dyDescent="0.3">
      <c r="A2499" s="11" t="s">
        <v>8219</v>
      </c>
      <c r="B2499" s="11">
        <v>4000</v>
      </c>
      <c r="C2499" s="11" t="s">
        <v>8246</v>
      </c>
      <c r="D2499" s="19">
        <f t="shared" si="102"/>
        <v>4000</v>
      </c>
    </row>
    <row r="2500" spans="1:4" x14ac:dyDescent="0.3">
      <c r="A2500" s="11" t="s">
        <v>8219</v>
      </c>
      <c r="B2500" s="11">
        <v>1000</v>
      </c>
      <c r="C2500" s="11" t="s">
        <v>8246</v>
      </c>
      <c r="D2500" s="19">
        <f t="shared" si="102"/>
        <v>1000</v>
      </c>
    </row>
    <row r="2501" spans="1:4" x14ac:dyDescent="0.3">
      <c r="A2501" s="11" t="s">
        <v>8219</v>
      </c>
      <c r="B2501" s="11">
        <v>4000</v>
      </c>
      <c r="C2501" s="11" t="s">
        <v>8246</v>
      </c>
      <c r="D2501" s="19">
        <f t="shared" si="102"/>
        <v>4000</v>
      </c>
    </row>
    <row r="2502" spans="1:4" x14ac:dyDescent="0.3">
      <c r="A2502" s="11" t="s">
        <v>8219</v>
      </c>
      <c r="B2502" s="11">
        <v>600</v>
      </c>
      <c r="C2502" s="11" t="s">
        <v>8246</v>
      </c>
      <c r="D2502" s="19">
        <f t="shared" si="102"/>
        <v>600</v>
      </c>
    </row>
    <row r="2503" spans="1:4" x14ac:dyDescent="0.3">
      <c r="A2503" s="11" t="s">
        <v>8221</v>
      </c>
      <c r="B2503" s="11">
        <v>11000</v>
      </c>
      <c r="C2503" s="11" t="s">
        <v>8251</v>
      </c>
      <c r="D2503" s="19">
        <f>B2503*0.79435529</f>
        <v>8737.9081900000001</v>
      </c>
    </row>
    <row r="2504" spans="1:4" x14ac:dyDescent="0.3">
      <c r="A2504" s="11" t="s">
        <v>8221</v>
      </c>
      <c r="B2504" s="11">
        <v>110000</v>
      </c>
      <c r="C2504" s="11" t="s">
        <v>8246</v>
      </c>
      <c r="D2504" s="19">
        <f>B2504</f>
        <v>110000</v>
      </c>
    </row>
    <row r="2505" spans="1:4" x14ac:dyDescent="0.3">
      <c r="A2505" s="11" t="s">
        <v>8221</v>
      </c>
      <c r="B2505" s="11">
        <v>10000</v>
      </c>
      <c r="C2505" s="11" t="s">
        <v>8246</v>
      </c>
      <c r="D2505" s="19">
        <f>B2505</f>
        <v>10000</v>
      </c>
    </row>
    <row r="2506" spans="1:4" x14ac:dyDescent="0.3">
      <c r="A2506" s="11" t="s">
        <v>8221</v>
      </c>
      <c r="B2506" s="11">
        <v>35000</v>
      </c>
      <c r="C2506" s="11" t="s">
        <v>8246</v>
      </c>
      <c r="D2506" s="19">
        <f>B2506</f>
        <v>35000</v>
      </c>
    </row>
    <row r="2507" spans="1:4" x14ac:dyDescent="0.3">
      <c r="A2507" s="11" t="s">
        <v>8221</v>
      </c>
      <c r="B2507" s="11">
        <v>7000</v>
      </c>
      <c r="C2507" s="11" t="s">
        <v>8246</v>
      </c>
      <c r="D2507" s="19">
        <f>B2507</f>
        <v>7000</v>
      </c>
    </row>
    <row r="2508" spans="1:4" x14ac:dyDescent="0.3">
      <c r="A2508" s="11" t="s">
        <v>8221</v>
      </c>
      <c r="B2508" s="11">
        <v>5000</v>
      </c>
      <c r="C2508" s="11" t="s">
        <v>8247</v>
      </c>
      <c r="D2508" s="19">
        <f>B2508*1.37298792</f>
        <v>6864.9395999999997</v>
      </c>
    </row>
    <row r="2509" spans="1:4" x14ac:dyDescent="0.3">
      <c r="A2509" s="11" t="s">
        <v>8221</v>
      </c>
      <c r="B2509" s="11">
        <v>42850</v>
      </c>
      <c r="C2509" s="11" t="s">
        <v>8246</v>
      </c>
      <c r="D2509" s="19">
        <f>B2509</f>
        <v>42850</v>
      </c>
    </row>
    <row r="2510" spans="1:4" x14ac:dyDescent="0.3">
      <c r="A2510" s="11" t="s">
        <v>8221</v>
      </c>
      <c r="B2510" s="11">
        <v>20000</v>
      </c>
      <c r="C2510" s="11" t="s">
        <v>8246</v>
      </c>
      <c r="D2510" s="19">
        <f>B2510</f>
        <v>20000</v>
      </c>
    </row>
    <row r="2511" spans="1:4" x14ac:dyDescent="0.3">
      <c r="A2511" s="11" t="s">
        <v>8221</v>
      </c>
      <c r="B2511" s="11">
        <v>95000</v>
      </c>
      <c r="C2511" s="11" t="s">
        <v>8247</v>
      </c>
      <c r="D2511" s="19">
        <f>B2511*1.37298792</f>
        <v>130433.85239999999</v>
      </c>
    </row>
    <row r="2512" spans="1:4" x14ac:dyDescent="0.3">
      <c r="A2512" s="11" t="s">
        <v>8221</v>
      </c>
      <c r="B2512" s="11">
        <v>50000</v>
      </c>
      <c r="C2512" s="11" t="s">
        <v>8246</v>
      </c>
      <c r="D2512" s="19">
        <f>B2512</f>
        <v>50000</v>
      </c>
    </row>
    <row r="2513" spans="1:4" x14ac:dyDescent="0.3">
      <c r="A2513" s="11" t="s">
        <v>8221</v>
      </c>
      <c r="B2513" s="11">
        <v>100000</v>
      </c>
      <c r="C2513" s="11" t="s">
        <v>8247</v>
      </c>
      <c r="D2513" s="19">
        <f>B2513*1.37298792</f>
        <v>137298.79199999999</v>
      </c>
    </row>
    <row r="2514" spans="1:4" x14ac:dyDescent="0.3">
      <c r="A2514" s="11" t="s">
        <v>8221</v>
      </c>
      <c r="B2514" s="11">
        <v>1150</v>
      </c>
      <c r="C2514" s="11" t="s">
        <v>8246</v>
      </c>
      <c r="D2514" s="19">
        <f>B2514</f>
        <v>1150</v>
      </c>
    </row>
    <row r="2515" spans="1:4" x14ac:dyDescent="0.3">
      <c r="A2515" s="11" t="s">
        <v>8221</v>
      </c>
      <c r="B2515" s="11">
        <v>180000</v>
      </c>
      <c r="C2515" s="11" t="s">
        <v>8249</v>
      </c>
      <c r="D2515" s="19">
        <f>B2515*1.18870458</f>
        <v>213966.82440000001</v>
      </c>
    </row>
    <row r="2516" spans="1:4" x14ac:dyDescent="0.3">
      <c r="A2516" s="11" t="s">
        <v>8221</v>
      </c>
      <c r="B2516" s="11">
        <v>12000</v>
      </c>
      <c r="C2516" s="11" t="s">
        <v>8246</v>
      </c>
      <c r="D2516" s="19">
        <f>B2516</f>
        <v>12000</v>
      </c>
    </row>
    <row r="2517" spans="1:4" x14ac:dyDescent="0.3">
      <c r="A2517" s="11" t="s">
        <v>8221</v>
      </c>
      <c r="B2517" s="11">
        <v>5000</v>
      </c>
      <c r="C2517" s="11" t="s">
        <v>8246</v>
      </c>
      <c r="D2517" s="19">
        <f>B2517</f>
        <v>5000</v>
      </c>
    </row>
    <row r="2518" spans="1:4" x14ac:dyDescent="0.3">
      <c r="A2518" s="11" t="s">
        <v>8221</v>
      </c>
      <c r="B2518" s="11">
        <v>22000</v>
      </c>
      <c r="C2518" s="11" t="s">
        <v>8246</v>
      </c>
      <c r="D2518" s="19">
        <f>B2518</f>
        <v>22000</v>
      </c>
    </row>
    <row r="2519" spans="1:4" x14ac:dyDescent="0.3">
      <c r="A2519" s="11" t="s">
        <v>8221</v>
      </c>
      <c r="B2519" s="11">
        <v>18000</v>
      </c>
      <c r="C2519" s="11" t="s">
        <v>8251</v>
      </c>
      <c r="D2519" s="19">
        <f>B2519*0.79435529</f>
        <v>14298.39522</v>
      </c>
    </row>
    <row r="2520" spans="1:4" x14ac:dyDescent="0.3">
      <c r="A2520" s="11" t="s">
        <v>8221</v>
      </c>
      <c r="B2520" s="11">
        <v>5000</v>
      </c>
      <c r="C2520" s="11" t="s">
        <v>8246</v>
      </c>
      <c r="D2520" s="19">
        <f t="shared" ref="D2520:D2529" si="103">B2520</f>
        <v>5000</v>
      </c>
    </row>
    <row r="2521" spans="1:4" x14ac:dyDescent="0.3">
      <c r="A2521" s="11" t="s">
        <v>8221</v>
      </c>
      <c r="B2521" s="11">
        <v>150000</v>
      </c>
      <c r="C2521" s="11" t="s">
        <v>8246</v>
      </c>
      <c r="D2521" s="19">
        <f t="shared" si="103"/>
        <v>150000</v>
      </c>
    </row>
    <row r="2522" spans="1:4" x14ac:dyDescent="0.3">
      <c r="A2522" s="11" t="s">
        <v>8221</v>
      </c>
      <c r="B2522" s="11">
        <v>100000</v>
      </c>
      <c r="C2522" s="11" t="s">
        <v>8246</v>
      </c>
      <c r="D2522" s="19">
        <f t="shared" si="103"/>
        <v>100000</v>
      </c>
    </row>
    <row r="2523" spans="1:4" x14ac:dyDescent="0.3">
      <c r="A2523" s="11" t="s">
        <v>8219</v>
      </c>
      <c r="B2523" s="11">
        <v>12500</v>
      </c>
      <c r="C2523" s="11" t="s">
        <v>8246</v>
      </c>
      <c r="D2523" s="19">
        <f t="shared" si="103"/>
        <v>12500</v>
      </c>
    </row>
    <row r="2524" spans="1:4" x14ac:dyDescent="0.3">
      <c r="A2524" s="11" t="s">
        <v>8219</v>
      </c>
      <c r="B2524" s="11">
        <v>5000</v>
      </c>
      <c r="C2524" s="11" t="s">
        <v>8246</v>
      </c>
      <c r="D2524" s="19">
        <f t="shared" si="103"/>
        <v>5000</v>
      </c>
    </row>
    <row r="2525" spans="1:4" x14ac:dyDescent="0.3">
      <c r="A2525" s="11" t="s">
        <v>8219</v>
      </c>
      <c r="B2525" s="11">
        <v>900</v>
      </c>
      <c r="C2525" s="11" t="s">
        <v>8246</v>
      </c>
      <c r="D2525" s="19">
        <f t="shared" si="103"/>
        <v>900</v>
      </c>
    </row>
    <row r="2526" spans="1:4" x14ac:dyDescent="0.3">
      <c r="A2526" s="11" t="s">
        <v>8219</v>
      </c>
      <c r="B2526" s="11">
        <v>7500</v>
      </c>
      <c r="C2526" s="11" t="s">
        <v>8246</v>
      </c>
      <c r="D2526" s="19">
        <f t="shared" si="103"/>
        <v>7500</v>
      </c>
    </row>
    <row r="2527" spans="1:4" x14ac:dyDescent="0.3">
      <c r="A2527" s="11" t="s">
        <v>8219</v>
      </c>
      <c r="B2527" s="11">
        <v>8000</v>
      </c>
      <c r="C2527" s="11" t="s">
        <v>8246</v>
      </c>
      <c r="D2527" s="19">
        <f t="shared" si="103"/>
        <v>8000</v>
      </c>
    </row>
    <row r="2528" spans="1:4" x14ac:dyDescent="0.3">
      <c r="A2528" s="11" t="s">
        <v>8219</v>
      </c>
      <c r="B2528" s="11">
        <v>4000</v>
      </c>
      <c r="C2528" s="11" t="s">
        <v>8246</v>
      </c>
      <c r="D2528" s="19">
        <f t="shared" si="103"/>
        <v>4000</v>
      </c>
    </row>
    <row r="2529" spans="1:4" x14ac:dyDescent="0.3">
      <c r="A2529" s="11" t="s">
        <v>8219</v>
      </c>
      <c r="B2529" s="11">
        <v>4000</v>
      </c>
      <c r="C2529" s="11" t="s">
        <v>8246</v>
      </c>
      <c r="D2529" s="19">
        <f t="shared" si="103"/>
        <v>4000</v>
      </c>
    </row>
    <row r="2530" spans="1:4" x14ac:dyDescent="0.3">
      <c r="A2530" s="11" t="s">
        <v>8219</v>
      </c>
      <c r="B2530" s="11">
        <v>4000</v>
      </c>
      <c r="C2530" s="11" t="s">
        <v>8247</v>
      </c>
      <c r="D2530" s="19">
        <f>B2530*1.37298792</f>
        <v>5491.9516800000001</v>
      </c>
    </row>
    <row r="2531" spans="1:4" x14ac:dyDescent="0.3">
      <c r="A2531" s="11" t="s">
        <v>8219</v>
      </c>
      <c r="B2531" s="11">
        <v>6000</v>
      </c>
      <c r="C2531" s="11" t="s">
        <v>8246</v>
      </c>
      <c r="D2531" s="19">
        <f t="shared" ref="D2531:D2542" si="104">B2531</f>
        <v>6000</v>
      </c>
    </row>
    <row r="2532" spans="1:4" x14ac:dyDescent="0.3">
      <c r="A2532" s="11" t="s">
        <v>8219</v>
      </c>
      <c r="B2532" s="11">
        <v>6500</v>
      </c>
      <c r="C2532" s="11" t="s">
        <v>8246</v>
      </c>
      <c r="D2532" s="19">
        <f t="shared" si="104"/>
        <v>6500</v>
      </c>
    </row>
    <row r="2533" spans="1:4" x14ac:dyDescent="0.3">
      <c r="A2533" s="11" t="s">
        <v>8219</v>
      </c>
      <c r="B2533" s="11">
        <v>4500</v>
      </c>
      <c r="C2533" s="11" t="s">
        <v>8246</v>
      </c>
      <c r="D2533" s="19">
        <f t="shared" si="104"/>
        <v>4500</v>
      </c>
    </row>
    <row r="2534" spans="1:4" x14ac:dyDescent="0.3">
      <c r="A2534" s="11" t="s">
        <v>8219</v>
      </c>
      <c r="B2534" s="11">
        <v>4000</v>
      </c>
      <c r="C2534" s="11" t="s">
        <v>8246</v>
      </c>
      <c r="D2534" s="19">
        <f t="shared" si="104"/>
        <v>4000</v>
      </c>
    </row>
    <row r="2535" spans="1:4" x14ac:dyDescent="0.3">
      <c r="A2535" s="11" t="s">
        <v>8219</v>
      </c>
      <c r="B2535" s="11">
        <v>7500</v>
      </c>
      <c r="C2535" s="11" t="s">
        <v>8246</v>
      </c>
      <c r="D2535" s="19">
        <f t="shared" si="104"/>
        <v>7500</v>
      </c>
    </row>
    <row r="2536" spans="1:4" x14ac:dyDescent="0.3">
      <c r="A2536" s="11" t="s">
        <v>8219</v>
      </c>
      <c r="B2536" s="11">
        <v>2000</v>
      </c>
      <c r="C2536" s="11" t="s">
        <v>8246</v>
      </c>
      <c r="D2536" s="19">
        <f t="shared" si="104"/>
        <v>2000</v>
      </c>
    </row>
    <row r="2537" spans="1:4" x14ac:dyDescent="0.3">
      <c r="A2537" s="11" t="s">
        <v>8219</v>
      </c>
      <c r="B2537" s="11">
        <v>20000</v>
      </c>
      <c r="C2537" s="11" t="s">
        <v>8246</v>
      </c>
      <c r="D2537" s="19">
        <f t="shared" si="104"/>
        <v>20000</v>
      </c>
    </row>
    <row r="2538" spans="1:4" x14ac:dyDescent="0.3">
      <c r="A2538" s="11" t="s">
        <v>8219</v>
      </c>
      <c r="B2538" s="11">
        <v>25</v>
      </c>
      <c r="C2538" s="11" t="s">
        <v>8246</v>
      </c>
      <c r="D2538" s="19">
        <f t="shared" si="104"/>
        <v>25</v>
      </c>
    </row>
    <row r="2539" spans="1:4" x14ac:dyDescent="0.3">
      <c r="A2539" s="11" t="s">
        <v>8219</v>
      </c>
      <c r="B2539" s="11">
        <v>1000</v>
      </c>
      <c r="C2539" s="11" t="s">
        <v>8246</v>
      </c>
      <c r="D2539" s="19">
        <f t="shared" si="104"/>
        <v>1000</v>
      </c>
    </row>
    <row r="2540" spans="1:4" x14ac:dyDescent="0.3">
      <c r="A2540" s="11" t="s">
        <v>8219</v>
      </c>
      <c r="B2540" s="11">
        <v>18000</v>
      </c>
      <c r="C2540" s="11" t="s">
        <v>8246</v>
      </c>
      <c r="D2540" s="19">
        <f t="shared" si="104"/>
        <v>18000</v>
      </c>
    </row>
    <row r="2541" spans="1:4" x14ac:dyDescent="0.3">
      <c r="A2541" s="11" t="s">
        <v>8219</v>
      </c>
      <c r="B2541" s="11">
        <v>10000</v>
      </c>
      <c r="C2541" s="11" t="s">
        <v>8246</v>
      </c>
      <c r="D2541" s="19">
        <f t="shared" si="104"/>
        <v>10000</v>
      </c>
    </row>
    <row r="2542" spans="1:4" x14ac:dyDescent="0.3">
      <c r="A2542" s="11" t="s">
        <v>8219</v>
      </c>
      <c r="B2542" s="11">
        <v>2500</v>
      </c>
      <c r="C2542" s="11" t="s">
        <v>8246</v>
      </c>
      <c r="D2542" s="19">
        <f t="shared" si="104"/>
        <v>2500</v>
      </c>
    </row>
    <row r="2543" spans="1:4" x14ac:dyDescent="0.3">
      <c r="A2543" s="11" t="s">
        <v>8219</v>
      </c>
      <c r="B2543" s="11">
        <v>3500</v>
      </c>
      <c r="C2543" s="11" t="s">
        <v>8247</v>
      </c>
      <c r="D2543" s="19">
        <f>B2543*1.37298792</f>
        <v>4805.4577199999994</v>
      </c>
    </row>
    <row r="2544" spans="1:4" x14ac:dyDescent="0.3">
      <c r="A2544" s="11" t="s">
        <v>8219</v>
      </c>
      <c r="B2544" s="11">
        <v>700</v>
      </c>
      <c r="C2544" s="11" t="s">
        <v>8246</v>
      </c>
      <c r="D2544" s="19">
        <f t="shared" ref="D2544:D2549" si="105">B2544</f>
        <v>700</v>
      </c>
    </row>
    <row r="2545" spans="1:4" x14ac:dyDescent="0.3">
      <c r="A2545" s="11" t="s">
        <v>8219</v>
      </c>
      <c r="B2545" s="11">
        <v>250</v>
      </c>
      <c r="C2545" s="11" t="s">
        <v>8246</v>
      </c>
      <c r="D2545" s="19">
        <f t="shared" si="105"/>
        <v>250</v>
      </c>
    </row>
    <row r="2546" spans="1:4" x14ac:dyDescent="0.3">
      <c r="A2546" s="11" t="s">
        <v>8219</v>
      </c>
      <c r="B2546" s="11">
        <v>5000</v>
      </c>
      <c r="C2546" s="11" t="s">
        <v>8246</v>
      </c>
      <c r="D2546" s="19">
        <f t="shared" si="105"/>
        <v>5000</v>
      </c>
    </row>
    <row r="2547" spans="1:4" x14ac:dyDescent="0.3">
      <c r="A2547" s="11" t="s">
        <v>8219</v>
      </c>
      <c r="B2547" s="11">
        <v>2000</v>
      </c>
      <c r="C2547" s="11" t="s">
        <v>8246</v>
      </c>
      <c r="D2547" s="19">
        <f t="shared" si="105"/>
        <v>2000</v>
      </c>
    </row>
    <row r="2548" spans="1:4" x14ac:dyDescent="0.3">
      <c r="A2548" s="11" t="s">
        <v>8219</v>
      </c>
      <c r="B2548" s="11">
        <v>3500</v>
      </c>
      <c r="C2548" s="11" t="s">
        <v>8246</v>
      </c>
      <c r="D2548" s="19">
        <f t="shared" si="105"/>
        <v>3500</v>
      </c>
    </row>
    <row r="2549" spans="1:4" x14ac:dyDescent="0.3">
      <c r="A2549" s="11" t="s">
        <v>8219</v>
      </c>
      <c r="B2549" s="11">
        <v>5500</v>
      </c>
      <c r="C2549" s="11" t="s">
        <v>8246</v>
      </c>
      <c r="D2549" s="19">
        <f t="shared" si="105"/>
        <v>5500</v>
      </c>
    </row>
    <row r="2550" spans="1:4" x14ac:dyDescent="0.3">
      <c r="A2550" s="11" t="s">
        <v>8219</v>
      </c>
      <c r="B2550" s="11">
        <v>6000</v>
      </c>
      <c r="C2550" s="11" t="s">
        <v>8249</v>
      </c>
      <c r="D2550" s="19">
        <f>B2550*1.18870458</f>
        <v>7132.2274800000005</v>
      </c>
    </row>
    <row r="2551" spans="1:4" x14ac:dyDescent="0.3">
      <c r="A2551" s="11" t="s">
        <v>8219</v>
      </c>
      <c r="B2551" s="11">
        <v>1570</v>
      </c>
      <c r="C2551" s="11" t="s">
        <v>8247</v>
      </c>
      <c r="D2551" s="19">
        <f>B2551*1.37298792</f>
        <v>2155.5910343999999</v>
      </c>
    </row>
    <row r="2552" spans="1:4" x14ac:dyDescent="0.3">
      <c r="A2552" s="11" t="s">
        <v>8219</v>
      </c>
      <c r="B2552" s="11">
        <v>6500</v>
      </c>
      <c r="C2552" s="11" t="s">
        <v>8246</v>
      </c>
      <c r="D2552" s="19">
        <f t="shared" ref="D2552:D2558" si="106">B2552</f>
        <v>6500</v>
      </c>
    </row>
    <row r="2553" spans="1:4" x14ac:dyDescent="0.3">
      <c r="A2553" s="11" t="s">
        <v>8219</v>
      </c>
      <c r="B2553" s="11">
        <v>3675</v>
      </c>
      <c r="C2553" s="11" t="s">
        <v>8246</v>
      </c>
      <c r="D2553" s="19">
        <f t="shared" si="106"/>
        <v>3675</v>
      </c>
    </row>
    <row r="2554" spans="1:4" x14ac:dyDescent="0.3">
      <c r="A2554" s="11" t="s">
        <v>8219</v>
      </c>
      <c r="B2554" s="11">
        <v>3000</v>
      </c>
      <c r="C2554" s="11" t="s">
        <v>8246</v>
      </c>
      <c r="D2554" s="19">
        <f t="shared" si="106"/>
        <v>3000</v>
      </c>
    </row>
    <row r="2555" spans="1:4" x14ac:dyDescent="0.3">
      <c r="A2555" s="11" t="s">
        <v>8219</v>
      </c>
      <c r="B2555" s="11">
        <v>1500</v>
      </c>
      <c r="C2555" s="11" t="s">
        <v>8246</v>
      </c>
      <c r="D2555" s="19">
        <f t="shared" si="106"/>
        <v>1500</v>
      </c>
    </row>
    <row r="2556" spans="1:4" x14ac:dyDescent="0.3">
      <c r="A2556" s="11" t="s">
        <v>8219</v>
      </c>
      <c r="B2556" s="11">
        <v>3000</v>
      </c>
      <c r="C2556" s="11" t="s">
        <v>8246</v>
      </c>
      <c r="D2556" s="19">
        <f t="shared" si="106"/>
        <v>3000</v>
      </c>
    </row>
    <row r="2557" spans="1:4" x14ac:dyDescent="0.3">
      <c r="A2557" s="11" t="s">
        <v>8219</v>
      </c>
      <c r="B2557" s="11">
        <v>2000</v>
      </c>
      <c r="C2557" s="11" t="s">
        <v>8246</v>
      </c>
      <c r="D2557" s="19">
        <f t="shared" si="106"/>
        <v>2000</v>
      </c>
    </row>
    <row r="2558" spans="1:4" x14ac:dyDescent="0.3">
      <c r="A2558" s="11" t="s">
        <v>8219</v>
      </c>
      <c r="B2558" s="11">
        <v>745</v>
      </c>
      <c r="C2558" s="11" t="s">
        <v>8246</v>
      </c>
      <c r="D2558" s="19">
        <f t="shared" si="106"/>
        <v>745</v>
      </c>
    </row>
    <row r="2559" spans="1:4" x14ac:dyDescent="0.3">
      <c r="A2559" s="11" t="s">
        <v>8219</v>
      </c>
      <c r="B2559" s="11">
        <v>900</v>
      </c>
      <c r="C2559" s="11" t="s">
        <v>8247</v>
      </c>
      <c r="D2559" s="19">
        <f>B2559*1.37298792</f>
        <v>1235.689128</v>
      </c>
    </row>
    <row r="2560" spans="1:4" x14ac:dyDescent="0.3">
      <c r="A2560" s="11" t="s">
        <v>8219</v>
      </c>
      <c r="B2560" s="11">
        <v>1250</v>
      </c>
      <c r="C2560" s="11" t="s">
        <v>8248</v>
      </c>
      <c r="D2560" s="19">
        <f>B2560*0.76304884</f>
        <v>953.81104999999991</v>
      </c>
    </row>
    <row r="2561" spans="1:4" x14ac:dyDescent="0.3">
      <c r="A2561" s="11" t="s">
        <v>8219</v>
      </c>
      <c r="B2561" s="11">
        <v>800</v>
      </c>
      <c r="C2561" s="11" t="s">
        <v>8246</v>
      </c>
      <c r="D2561" s="19">
        <f>B2561</f>
        <v>800</v>
      </c>
    </row>
    <row r="2562" spans="1:4" x14ac:dyDescent="0.3">
      <c r="A2562" s="11" t="s">
        <v>8219</v>
      </c>
      <c r="B2562" s="11">
        <v>3000</v>
      </c>
      <c r="C2562" s="11" t="s">
        <v>8247</v>
      </c>
      <c r="D2562" s="19">
        <f>B2562*1.37298792</f>
        <v>4118.9637599999996</v>
      </c>
    </row>
    <row r="2563" spans="1:4" x14ac:dyDescent="0.3">
      <c r="A2563" s="11" t="s">
        <v>8220</v>
      </c>
      <c r="B2563" s="11">
        <v>100000</v>
      </c>
      <c r="C2563" s="11" t="s">
        <v>8251</v>
      </c>
      <c r="D2563" s="19">
        <f>B2563*0.79435529</f>
        <v>79435.52900000001</v>
      </c>
    </row>
    <row r="2564" spans="1:4" x14ac:dyDescent="0.3">
      <c r="A2564" s="11" t="s">
        <v>8220</v>
      </c>
      <c r="B2564" s="11">
        <v>10000</v>
      </c>
      <c r="C2564" s="11" t="s">
        <v>8249</v>
      </c>
      <c r="D2564" s="19">
        <f>B2564*1.18870458</f>
        <v>11887.0458</v>
      </c>
    </row>
    <row r="2565" spans="1:4" x14ac:dyDescent="0.3">
      <c r="A2565" s="11" t="s">
        <v>8220</v>
      </c>
      <c r="B2565" s="11">
        <v>20000</v>
      </c>
      <c r="C2565" s="11" t="s">
        <v>8246</v>
      </c>
      <c r="D2565" s="19">
        <f>B2565</f>
        <v>20000</v>
      </c>
    </row>
    <row r="2566" spans="1:4" x14ac:dyDescent="0.3">
      <c r="A2566" s="11" t="s">
        <v>8220</v>
      </c>
      <c r="B2566" s="11">
        <v>40000</v>
      </c>
      <c r="C2566" s="11" t="s">
        <v>8251</v>
      </c>
      <c r="D2566" s="19">
        <f>B2566*0.79435529</f>
        <v>31774.211600000002</v>
      </c>
    </row>
    <row r="2567" spans="1:4" x14ac:dyDescent="0.3">
      <c r="A2567" s="11" t="s">
        <v>8220</v>
      </c>
      <c r="B2567" s="11">
        <v>10000</v>
      </c>
      <c r="C2567" s="11" t="s">
        <v>8246</v>
      </c>
      <c r="D2567" s="19">
        <f>B2567</f>
        <v>10000</v>
      </c>
    </row>
    <row r="2568" spans="1:4" x14ac:dyDescent="0.3">
      <c r="A2568" s="11" t="s">
        <v>8220</v>
      </c>
      <c r="B2568" s="11">
        <v>35000</v>
      </c>
      <c r="C2568" s="11" t="s">
        <v>8246</v>
      </c>
      <c r="D2568" s="19">
        <f>B2568</f>
        <v>35000</v>
      </c>
    </row>
    <row r="2569" spans="1:4" x14ac:dyDescent="0.3">
      <c r="A2569" s="11" t="s">
        <v>8220</v>
      </c>
      <c r="B2569" s="11">
        <v>45000</v>
      </c>
      <c r="C2569" s="11" t="s">
        <v>8246</v>
      </c>
      <c r="D2569" s="19">
        <f>B2569</f>
        <v>45000</v>
      </c>
    </row>
    <row r="2570" spans="1:4" x14ac:dyDescent="0.3">
      <c r="A2570" s="11" t="s">
        <v>8220</v>
      </c>
      <c r="B2570" s="11">
        <v>10000</v>
      </c>
      <c r="C2570" s="11" t="s">
        <v>8247</v>
      </c>
      <c r="D2570" s="19">
        <f>B2570*1.37298792</f>
        <v>13729.879199999999</v>
      </c>
    </row>
    <row r="2571" spans="1:4" x14ac:dyDescent="0.3">
      <c r="A2571" s="11" t="s">
        <v>8220</v>
      </c>
      <c r="B2571" s="11">
        <v>6500</v>
      </c>
      <c r="C2571" s="11" t="s">
        <v>8246</v>
      </c>
      <c r="D2571" s="19">
        <f>B2571</f>
        <v>6500</v>
      </c>
    </row>
    <row r="2572" spans="1:4" x14ac:dyDescent="0.3">
      <c r="A2572" s="11" t="s">
        <v>8220</v>
      </c>
      <c r="B2572" s="11">
        <v>7000</v>
      </c>
      <c r="C2572" s="11" t="s">
        <v>8246</v>
      </c>
      <c r="D2572" s="19">
        <f>B2572</f>
        <v>7000</v>
      </c>
    </row>
    <row r="2573" spans="1:4" x14ac:dyDescent="0.3">
      <c r="A2573" s="11" t="s">
        <v>8220</v>
      </c>
      <c r="B2573" s="11">
        <v>100000</v>
      </c>
      <c r="C2573" s="11" t="s">
        <v>8248</v>
      </c>
      <c r="D2573" s="19">
        <f>B2573*0.76304884</f>
        <v>76304.883999999991</v>
      </c>
    </row>
    <row r="2574" spans="1:4" x14ac:dyDescent="0.3">
      <c r="A2574" s="11" t="s">
        <v>8220</v>
      </c>
      <c r="B2574" s="11">
        <v>30000</v>
      </c>
      <c r="C2574" s="11" t="s">
        <v>8246</v>
      </c>
      <c r="D2574" s="19">
        <f t="shared" ref="D2574:D2587" si="107">B2574</f>
        <v>30000</v>
      </c>
    </row>
    <row r="2575" spans="1:4" x14ac:dyDescent="0.3">
      <c r="A2575" s="11" t="s">
        <v>8220</v>
      </c>
      <c r="B2575" s="11">
        <v>8000</v>
      </c>
      <c r="C2575" s="11" t="s">
        <v>8246</v>
      </c>
      <c r="D2575" s="19">
        <f t="shared" si="107"/>
        <v>8000</v>
      </c>
    </row>
    <row r="2576" spans="1:4" x14ac:dyDescent="0.3">
      <c r="A2576" s="11" t="s">
        <v>8220</v>
      </c>
      <c r="B2576" s="11">
        <v>10000</v>
      </c>
      <c r="C2576" s="11" t="s">
        <v>8246</v>
      </c>
      <c r="D2576" s="19">
        <f t="shared" si="107"/>
        <v>10000</v>
      </c>
    </row>
    <row r="2577" spans="1:4" x14ac:dyDescent="0.3">
      <c r="A2577" s="11" t="s">
        <v>8220</v>
      </c>
      <c r="B2577" s="11">
        <v>85000</v>
      </c>
      <c r="C2577" s="11" t="s">
        <v>8246</v>
      </c>
      <c r="D2577" s="19">
        <f t="shared" si="107"/>
        <v>85000</v>
      </c>
    </row>
    <row r="2578" spans="1:4" x14ac:dyDescent="0.3">
      <c r="A2578" s="11" t="s">
        <v>8220</v>
      </c>
      <c r="B2578" s="11">
        <v>10000</v>
      </c>
      <c r="C2578" s="11" t="s">
        <v>8246</v>
      </c>
      <c r="D2578" s="19">
        <f t="shared" si="107"/>
        <v>10000</v>
      </c>
    </row>
    <row r="2579" spans="1:4" x14ac:dyDescent="0.3">
      <c r="A2579" s="11" t="s">
        <v>8220</v>
      </c>
      <c r="B2579" s="11">
        <v>15000</v>
      </c>
      <c r="C2579" s="11" t="s">
        <v>8246</v>
      </c>
      <c r="D2579" s="19">
        <f t="shared" si="107"/>
        <v>15000</v>
      </c>
    </row>
    <row r="2580" spans="1:4" x14ac:dyDescent="0.3">
      <c r="A2580" s="11" t="s">
        <v>8220</v>
      </c>
      <c r="B2580" s="11">
        <v>6000</v>
      </c>
      <c r="C2580" s="11" t="s">
        <v>8246</v>
      </c>
      <c r="D2580" s="19">
        <f t="shared" si="107"/>
        <v>6000</v>
      </c>
    </row>
    <row r="2581" spans="1:4" x14ac:dyDescent="0.3">
      <c r="A2581" s="11" t="s">
        <v>8220</v>
      </c>
      <c r="B2581" s="11">
        <v>200000</v>
      </c>
      <c r="C2581" s="11" t="s">
        <v>8246</v>
      </c>
      <c r="D2581" s="19">
        <f t="shared" si="107"/>
        <v>200000</v>
      </c>
    </row>
    <row r="2582" spans="1:4" x14ac:dyDescent="0.3">
      <c r="A2582" s="11" t="s">
        <v>8220</v>
      </c>
      <c r="B2582" s="11">
        <v>8500</v>
      </c>
      <c r="C2582" s="11" t="s">
        <v>8246</v>
      </c>
      <c r="D2582" s="19">
        <f t="shared" si="107"/>
        <v>8500</v>
      </c>
    </row>
    <row r="2583" spans="1:4" x14ac:dyDescent="0.3">
      <c r="A2583" s="11" t="s">
        <v>8221</v>
      </c>
      <c r="B2583" s="11">
        <v>5000</v>
      </c>
      <c r="C2583" s="11" t="s">
        <v>8246</v>
      </c>
      <c r="D2583" s="19">
        <f t="shared" si="107"/>
        <v>5000</v>
      </c>
    </row>
    <row r="2584" spans="1:4" x14ac:dyDescent="0.3">
      <c r="A2584" s="11" t="s">
        <v>8221</v>
      </c>
      <c r="B2584" s="11">
        <v>90000</v>
      </c>
      <c r="C2584" s="11" t="s">
        <v>8246</v>
      </c>
      <c r="D2584" s="19">
        <f t="shared" si="107"/>
        <v>90000</v>
      </c>
    </row>
    <row r="2585" spans="1:4" x14ac:dyDescent="0.3">
      <c r="A2585" s="11" t="s">
        <v>8221</v>
      </c>
      <c r="B2585" s="11">
        <v>1000</v>
      </c>
      <c r="C2585" s="11" t="s">
        <v>8246</v>
      </c>
      <c r="D2585" s="19">
        <f t="shared" si="107"/>
        <v>1000</v>
      </c>
    </row>
    <row r="2586" spans="1:4" x14ac:dyDescent="0.3">
      <c r="A2586" s="11" t="s">
        <v>8221</v>
      </c>
      <c r="B2586" s="11">
        <v>10000</v>
      </c>
      <c r="C2586" s="11" t="s">
        <v>8246</v>
      </c>
      <c r="D2586" s="19">
        <f t="shared" si="107"/>
        <v>10000</v>
      </c>
    </row>
    <row r="2587" spans="1:4" x14ac:dyDescent="0.3">
      <c r="A2587" s="11" t="s">
        <v>8221</v>
      </c>
      <c r="B2587" s="11">
        <v>30000</v>
      </c>
      <c r="C2587" s="11" t="s">
        <v>8246</v>
      </c>
      <c r="D2587" s="19">
        <f t="shared" si="107"/>
        <v>30000</v>
      </c>
    </row>
    <row r="2588" spans="1:4" x14ac:dyDescent="0.3">
      <c r="A2588" s="11" t="s">
        <v>8221</v>
      </c>
      <c r="B2588" s="11">
        <v>3000</v>
      </c>
      <c r="C2588" s="11" t="s">
        <v>8247</v>
      </c>
      <c r="D2588" s="19">
        <f>B2588*1.37298792</f>
        <v>4118.9637599999996</v>
      </c>
    </row>
    <row r="2589" spans="1:4" x14ac:dyDescent="0.3">
      <c r="A2589" s="11" t="s">
        <v>8221</v>
      </c>
      <c r="B2589" s="11">
        <v>50000</v>
      </c>
      <c r="C2589" s="11" t="s">
        <v>8246</v>
      </c>
      <c r="D2589" s="19">
        <f>B2589</f>
        <v>50000</v>
      </c>
    </row>
    <row r="2590" spans="1:4" x14ac:dyDescent="0.3">
      <c r="A2590" s="11" t="s">
        <v>8221</v>
      </c>
      <c r="B2590" s="11">
        <v>6000</v>
      </c>
      <c r="C2590" s="11" t="s">
        <v>8246</v>
      </c>
      <c r="D2590" s="19">
        <f>B2590</f>
        <v>6000</v>
      </c>
    </row>
    <row r="2591" spans="1:4" x14ac:dyDescent="0.3">
      <c r="A2591" s="11" t="s">
        <v>8221</v>
      </c>
      <c r="B2591" s="11">
        <v>50000</v>
      </c>
      <c r="C2591" s="11" t="s">
        <v>8253</v>
      </c>
      <c r="D2591" s="19">
        <f>B2591*0.159721</f>
        <v>7986.05</v>
      </c>
    </row>
    <row r="2592" spans="1:4" x14ac:dyDescent="0.3">
      <c r="A2592" s="11" t="s">
        <v>8221</v>
      </c>
      <c r="B2592" s="11">
        <v>3000</v>
      </c>
      <c r="C2592" s="11" t="s">
        <v>8248</v>
      </c>
      <c r="D2592" s="19">
        <f>B2592*0.76304884</f>
        <v>2289.1465199999998</v>
      </c>
    </row>
    <row r="2593" spans="1:4" x14ac:dyDescent="0.3">
      <c r="A2593" s="11" t="s">
        <v>8221</v>
      </c>
      <c r="B2593" s="11">
        <v>1500</v>
      </c>
      <c r="C2593" s="11" t="s">
        <v>8246</v>
      </c>
      <c r="D2593" s="19">
        <f>B2593</f>
        <v>1500</v>
      </c>
    </row>
    <row r="2594" spans="1:4" x14ac:dyDescent="0.3">
      <c r="A2594" s="11" t="s">
        <v>8221</v>
      </c>
      <c r="B2594" s="11">
        <v>30000</v>
      </c>
      <c r="C2594" s="11" t="s">
        <v>8246</v>
      </c>
      <c r="D2594" s="19">
        <f>B2594</f>
        <v>30000</v>
      </c>
    </row>
    <row r="2595" spans="1:4" x14ac:dyDescent="0.3">
      <c r="A2595" s="11" t="s">
        <v>8221</v>
      </c>
      <c r="B2595" s="11">
        <v>10000</v>
      </c>
      <c r="C2595" s="11" t="s">
        <v>8246</v>
      </c>
      <c r="D2595" s="19">
        <f>B2595</f>
        <v>10000</v>
      </c>
    </row>
    <row r="2596" spans="1:4" x14ac:dyDescent="0.3">
      <c r="A2596" s="11" t="s">
        <v>8221</v>
      </c>
      <c r="B2596" s="11">
        <v>80000</v>
      </c>
      <c r="C2596" s="11" t="s">
        <v>8246</v>
      </c>
      <c r="D2596" s="19">
        <f>B2596</f>
        <v>80000</v>
      </c>
    </row>
    <row r="2597" spans="1:4" x14ac:dyDescent="0.3">
      <c r="A2597" s="11" t="s">
        <v>8221</v>
      </c>
      <c r="B2597" s="11">
        <v>15000</v>
      </c>
      <c r="C2597" s="11" t="s">
        <v>8246</v>
      </c>
      <c r="D2597" s="19">
        <f>B2597</f>
        <v>15000</v>
      </c>
    </row>
    <row r="2598" spans="1:4" x14ac:dyDescent="0.3">
      <c r="A2598" s="11" t="s">
        <v>8221</v>
      </c>
      <c r="B2598" s="11">
        <v>35000</v>
      </c>
      <c r="C2598" s="11" t="s">
        <v>8251</v>
      </c>
      <c r="D2598" s="19">
        <f>B2598*0.79435529</f>
        <v>27802.435150000001</v>
      </c>
    </row>
    <row r="2599" spans="1:4" x14ac:dyDescent="0.3">
      <c r="A2599" s="11" t="s">
        <v>8221</v>
      </c>
      <c r="B2599" s="11">
        <v>1500</v>
      </c>
      <c r="C2599" s="11" t="s">
        <v>8247</v>
      </c>
      <c r="D2599" s="19">
        <f>B2599*1.37298792</f>
        <v>2059.4818799999998</v>
      </c>
    </row>
    <row r="2600" spans="1:4" x14ac:dyDescent="0.3">
      <c r="A2600" s="11" t="s">
        <v>8221</v>
      </c>
      <c r="B2600" s="11">
        <v>3000</v>
      </c>
      <c r="C2600" s="11" t="s">
        <v>8246</v>
      </c>
      <c r="D2600" s="19">
        <f t="shared" ref="D2600:D2612" si="108">B2600</f>
        <v>3000</v>
      </c>
    </row>
    <row r="2601" spans="1:4" x14ac:dyDescent="0.3">
      <c r="A2601" s="11" t="s">
        <v>8221</v>
      </c>
      <c r="B2601" s="11">
        <v>9041</v>
      </c>
      <c r="C2601" s="11" t="s">
        <v>8246</v>
      </c>
      <c r="D2601" s="19">
        <f t="shared" si="108"/>
        <v>9041</v>
      </c>
    </row>
    <row r="2602" spans="1:4" x14ac:dyDescent="0.3">
      <c r="A2602" s="11" t="s">
        <v>8221</v>
      </c>
      <c r="B2602" s="11">
        <v>50000</v>
      </c>
      <c r="C2602" s="11" t="s">
        <v>8246</v>
      </c>
      <c r="D2602" s="19">
        <f t="shared" si="108"/>
        <v>50000</v>
      </c>
    </row>
    <row r="2603" spans="1:4" x14ac:dyDescent="0.3">
      <c r="A2603" s="11" t="s">
        <v>8219</v>
      </c>
      <c r="B2603" s="11">
        <v>500</v>
      </c>
      <c r="C2603" s="11" t="s">
        <v>8246</v>
      </c>
      <c r="D2603" s="19">
        <f t="shared" si="108"/>
        <v>500</v>
      </c>
    </row>
    <row r="2604" spans="1:4" x14ac:dyDescent="0.3">
      <c r="A2604" s="11" t="s">
        <v>8219</v>
      </c>
      <c r="B2604" s="11">
        <v>12000</v>
      </c>
      <c r="C2604" s="11" t="s">
        <v>8246</v>
      </c>
      <c r="D2604" s="19">
        <f t="shared" si="108"/>
        <v>12000</v>
      </c>
    </row>
    <row r="2605" spans="1:4" x14ac:dyDescent="0.3">
      <c r="A2605" s="11" t="s">
        <v>8219</v>
      </c>
      <c r="B2605" s="11">
        <v>1750</v>
      </c>
      <c r="C2605" s="11" t="s">
        <v>8246</v>
      </c>
      <c r="D2605" s="19">
        <f t="shared" si="108"/>
        <v>1750</v>
      </c>
    </row>
    <row r="2606" spans="1:4" x14ac:dyDescent="0.3">
      <c r="A2606" s="11" t="s">
        <v>8219</v>
      </c>
      <c r="B2606" s="11">
        <v>20000</v>
      </c>
      <c r="C2606" s="11" t="s">
        <v>8246</v>
      </c>
      <c r="D2606" s="19">
        <f t="shared" si="108"/>
        <v>20000</v>
      </c>
    </row>
    <row r="2607" spans="1:4" x14ac:dyDescent="0.3">
      <c r="A2607" s="11" t="s">
        <v>8219</v>
      </c>
      <c r="B2607" s="11">
        <v>100000</v>
      </c>
      <c r="C2607" s="11" t="s">
        <v>8246</v>
      </c>
      <c r="D2607" s="19">
        <f t="shared" si="108"/>
        <v>100000</v>
      </c>
    </row>
    <row r="2608" spans="1:4" x14ac:dyDescent="0.3">
      <c r="A2608" s="11" t="s">
        <v>8219</v>
      </c>
      <c r="B2608" s="11">
        <v>11000</v>
      </c>
      <c r="C2608" s="11" t="s">
        <v>8246</v>
      </c>
      <c r="D2608" s="19">
        <f t="shared" si="108"/>
        <v>11000</v>
      </c>
    </row>
    <row r="2609" spans="1:4" x14ac:dyDescent="0.3">
      <c r="A2609" s="11" t="s">
        <v>8219</v>
      </c>
      <c r="B2609" s="11">
        <v>8000</v>
      </c>
      <c r="C2609" s="11" t="s">
        <v>8246</v>
      </c>
      <c r="D2609" s="19">
        <f t="shared" si="108"/>
        <v>8000</v>
      </c>
    </row>
    <row r="2610" spans="1:4" x14ac:dyDescent="0.3">
      <c r="A2610" s="11" t="s">
        <v>8219</v>
      </c>
      <c r="B2610" s="11">
        <v>8000</v>
      </c>
      <c r="C2610" s="11" t="s">
        <v>8246</v>
      </c>
      <c r="D2610" s="19">
        <f t="shared" si="108"/>
        <v>8000</v>
      </c>
    </row>
    <row r="2611" spans="1:4" x14ac:dyDescent="0.3">
      <c r="A2611" s="11" t="s">
        <v>8219</v>
      </c>
      <c r="B2611" s="11">
        <v>35000</v>
      </c>
      <c r="C2611" s="11" t="s">
        <v>8246</v>
      </c>
      <c r="D2611" s="19">
        <f t="shared" si="108"/>
        <v>35000</v>
      </c>
    </row>
    <row r="2612" spans="1:4" x14ac:dyDescent="0.3">
      <c r="A2612" s="11" t="s">
        <v>8219</v>
      </c>
      <c r="B2612" s="11">
        <v>22765</v>
      </c>
      <c r="C2612" s="11" t="s">
        <v>8246</v>
      </c>
      <c r="D2612" s="19">
        <f t="shared" si="108"/>
        <v>22765</v>
      </c>
    </row>
    <row r="2613" spans="1:4" x14ac:dyDescent="0.3">
      <c r="A2613" s="11" t="s">
        <v>8219</v>
      </c>
      <c r="B2613" s="11">
        <v>11000</v>
      </c>
      <c r="C2613" s="11" t="s">
        <v>8249</v>
      </c>
      <c r="D2613" s="19">
        <f>B2613*1.18870458</f>
        <v>13075.750379999999</v>
      </c>
    </row>
    <row r="2614" spans="1:4" x14ac:dyDescent="0.3">
      <c r="A2614" s="11" t="s">
        <v>8219</v>
      </c>
      <c r="B2614" s="11">
        <v>10000</v>
      </c>
      <c r="C2614" s="11" t="s">
        <v>8246</v>
      </c>
      <c r="D2614" s="19">
        <f>B2614</f>
        <v>10000</v>
      </c>
    </row>
    <row r="2615" spans="1:4" x14ac:dyDescent="0.3">
      <c r="A2615" s="11" t="s">
        <v>8219</v>
      </c>
      <c r="B2615" s="11">
        <v>7500</v>
      </c>
      <c r="C2615" s="11" t="s">
        <v>8246</v>
      </c>
      <c r="D2615" s="19">
        <f>B2615</f>
        <v>7500</v>
      </c>
    </row>
    <row r="2616" spans="1:4" x14ac:dyDescent="0.3">
      <c r="A2616" s="11" t="s">
        <v>8219</v>
      </c>
      <c r="B2616" s="11">
        <v>10500</v>
      </c>
      <c r="C2616" s="11" t="s">
        <v>8246</v>
      </c>
      <c r="D2616" s="19">
        <f>B2616</f>
        <v>10500</v>
      </c>
    </row>
    <row r="2617" spans="1:4" x14ac:dyDescent="0.3">
      <c r="A2617" s="11" t="s">
        <v>8219</v>
      </c>
      <c r="B2617" s="11">
        <v>2001</v>
      </c>
      <c r="C2617" s="11" t="s">
        <v>8247</v>
      </c>
      <c r="D2617" s="19">
        <f>B2617*1.37298792</f>
        <v>2747.3488279199996</v>
      </c>
    </row>
    <row r="2618" spans="1:4" x14ac:dyDescent="0.3">
      <c r="A2618" s="11" t="s">
        <v>8219</v>
      </c>
      <c r="B2618" s="11">
        <v>25000</v>
      </c>
      <c r="C2618" s="11" t="s">
        <v>8246</v>
      </c>
      <c r="D2618" s="19">
        <f>B2618</f>
        <v>25000</v>
      </c>
    </row>
    <row r="2619" spans="1:4" x14ac:dyDescent="0.3">
      <c r="A2619" s="11" t="s">
        <v>8219</v>
      </c>
      <c r="B2619" s="11">
        <v>500</v>
      </c>
      <c r="C2619" s="11" t="s">
        <v>8246</v>
      </c>
      <c r="D2619" s="19">
        <f>B2619</f>
        <v>500</v>
      </c>
    </row>
    <row r="2620" spans="1:4" x14ac:dyDescent="0.3">
      <c r="A2620" s="11" t="s">
        <v>8219</v>
      </c>
      <c r="B2620" s="11">
        <v>15000</v>
      </c>
      <c r="C2620" s="11" t="s">
        <v>8246</v>
      </c>
      <c r="D2620" s="19">
        <f>B2620</f>
        <v>15000</v>
      </c>
    </row>
    <row r="2621" spans="1:4" x14ac:dyDescent="0.3">
      <c r="A2621" s="11" t="s">
        <v>8219</v>
      </c>
      <c r="B2621" s="11">
        <v>1000</v>
      </c>
      <c r="C2621" s="11" t="s">
        <v>8246</v>
      </c>
      <c r="D2621" s="19">
        <f>B2621</f>
        <v>1000</v>
      </c>
    </row>
    <row r="2622" spans="1:4" x14ac:dyDescent="0.3">
      <c r="A2622" s="11" t="s">
        <v>8219</v>
      </c>
      <c r="B2622" s="11">
        <v>65000</v>
      </c>
      <c r="C2622" s="11" t="s">
        <v>8248</v>
      </c>
      <c r="D2622" s="19">
        <f>B2622*0.76304884</f>
        <v>49598.174599999998</v>
      </c>
    </row>
    <row r="2623" spans="1:4" x14ac:dyDescent="0.3">
      <c r="A2623" s="11" t="s">
        <v>8219</v>
      </c>
      <c r="B2623" s="11">
        <v>15000</v>
      </c>
      <c r="C2623" s="11" t="s">
        <v>8246</v>
      </c>
      <c r="D2623" s="19">
        <f>B2623</f>
        <v>15000</v>
      </c>
    </row>
    <row r="2624" spans="1:4" x14ac:dyDescent="0.3">
      <c r="A2624" s="11" t="s">
        <v>8219</v>
      </c>
      <c r="B2624" s="11">
        <v>1500</v>
      </c>
      <c r="C2624" s="11" t="s">
        <v>8249</v>
      </c>
      <c r="D2624" s="19">
        <f>B2624*1.18870458</f>
        <v>1783.0568700000001</v>
      </c>
    </row>
    <row r="2625" spans="1:4" x14ac:dyDescent="0.3">
      <c r="A2625" s="11" t="s">
        <v>8219</v>
      </c>
      <c r="B2625" s="11">
        <v>2000</v>
      </c>
      <c r="C2625" s="11" t="s">
        <v>8246</v>
      </c>
      <c r="D2625" s="19">
        <f>B2625</f>
        <v>2000</v>
      </c>
    </row>
    <row r="2626" spans="1:4" x14ac:dyDescent="0.3">
      <c r="A2626" s="11" t="s">
        <v>8219</v>
      </c>
      <c r="B2626" s="11">
        <v>8000</v>
      </c>
      <c r="C2626" s="11" t="s">
        <v>8246</v>
      </c>
      <c r="D2626" s="19">
        <f>B2626</f>
        <v>8000</v>
      </c>
    </row>
    <row r="2627" spans="1:4" x14ac:dyDescent="0.3">
      <c r="A2627" s="11" t="s">
        <v>8219</v>
      </c>
      <c r="B2627" s="11">
        <v>150</v>
      </c>
      <c r="C2627" s="11" t="s">
        <v>8249</v>
      </c>
      <c r="D2627" s="19">
        <f>B2627*1.18870458</f>
        <v>178.30568700000001</v>
      </c>
    </row>
    <row r="2628" spans="1:4" x14ac:dyDescent="0.3">
      <c r="A2628" s="11" t="s">
        <v>8219</v>
      </c>
      <c r="B2628" s="11">
        <v>2500</v>
      </c>
      <c r="C2628" s="11" t="s">
        <v>8246</v>
      </c>
      <c r="D2628" s="19">
        <f>B2628</f>
        <v>2500</v>
      </c>
    </row>
    <row r="2629" spans="1:4" x14ac:dyDescent="0.3">
      <c r="A2629" s="11" t="s">
        <v>8219</v>
      </c>
      <c r="B2629" s="11">
        <v>150</v>
      </c>
      <c r="C2629" s="11" t="s">
        <v>8246</v>
      </c>
      <c r="D2629" s="19">
        <f>B2629</f>
        <v>150</v>
      </c>
    </row>
    <row r="2630" spans="1:4" x14ac:dyDescent="0.3">
      <c r="A2630" s="11" t="s">
        <v>8219</v>
      </c>
      <c r="B2630" s="11">
        <v>839</v>
      </c>
      <c r="C2630" s="11" t="s">
        <v>8246</v>
      </c>
      <c r="D2630" s="19">
        <f>B2630</f>
        <v>839</v>
      </c>
    </row>
    <row r="2631" spans="1:4" x14ac:dyDescent="0.3">
      <c r="A2631" s="11" t="s">
        <v>8219</v>
      </c>
      <c r="B2631" s="11">
        <v>5000</v>
      </c>
      <c r="C2631" s="11" t="s">
        <v>8247</v>
      </c>
      <c r="D2631" s="19">
        <f>B2631*1.37298792</f>
        <v>6864.9395999999997</v>
      </c>
    </row>
    <row r="2632" spans="1:4" x14ac:dyDescent="0.3">
      <c r="A2632" s="11" t="s">
        <v>8219</v>
      </c>
      <c r="B2632" s="11">
        <v>2000</v>
      </c>
      <c r="C2632" s="11" t="s">
        <v>8248</v>
      </c>
      <c r="D2632" s="19">
        <f>B2632*0.76304884</f>
        <v>1526.0976799999999</v>
      </c>
    </row>
    <row r="2633" spans="1:4" x14ac:dyDescent="0.3">
      <c r="A2633" s="11" t="s">
        <v>8219</v>
      </c>
      <c r="B2633" s="11">
        <v>20000</v>
      </c>
      <c r="C2633" s="11" t="s">
        <v>8246</v>
      </c>
      <c r="D2633" s="19">
        <f>B2633</f>
        <v>20000</v>
      </c>
    </row>
    <row r="2634" spans="1:4" x14ac:dyDescent="0.3">
      <c r="A2634" s="11" t="s">
        <v>8219</v>
      </c>
      <c r="B2634" s="11">
        <v>1070</v>
      </c>
      <c r="C2634" s="11" t="s">
        <v>8246</v>
      </c>
      <c r="D2634" s="19">
        <f>B2634</f>
        <v>1070</v>
      </c>
    </row>
    <row r="2635" spans="1:4" x14ac:dyDescent="0.3">
      <c r="A2635" s="11" t="s">
        <v>8219</v>
      </c>
      <c r="B2635" s="11">
        <v>5000</v>
      </c>
      <c r="C2635" s="11" t="s">
        <v>8246</v>
      </c>
      <c r="D2635" s="19">
        <f>B2635</f>
        <v>5000</v>
      </c>
    </row>
    <row r="2636" spans="1:4" x14ac:dyDescent="0.3">
      <c r="A2636" s="11" t="s">
        <v>8219</v>
      </c>
      <c r="B2636" s="11">
        <v>930</v>
      </c>
      <c r="C2636" s="11" t="s">
        <v>8246</v>
      </c>
      <c r="D2636" s="19">
        <f>B2636</f>
        <v>930</v>
      </c>
    </row>
    <row r="2637" spans="1:4" x14ac:dyDescent="0.3">
      <c r="A2637" s="11" t="s">
        <v>8219</v>
      </c>
      <c r="B2637" s="11">
        <v>11500</v>
      </c>
      <c r="C2637" s="11" t="s">
        <v>8251</v>
      </c>
      <c r="D2637" s="19">
        <f>B2637*0.79435529</f>
        <v>9135.0858349999999</v>
      </c>
    </row>
    <row r="2638" spans="1:4" x14ac:dyDescent="0.3">
      <c r="A2638" s="11" t="s">
        <v>8219</v>
      </c>
      <c r="B2638" s="11">
        <v>1000</v>
      </c>
      <c r="C2638" s="11" t="s">
        <v>8246</v>
      </c>
      <c r="D2638" s="19">
        <f>B2638</f>
        <v>1000</v>
      </c>
    </row>
    <row r="2639" spans="1:4" x14ac:dyDescent="0.3">
      <c r="A2639" s="11" t="s">
        <v>8219</v>
      </c>
      <c r="B2639" s="11">
        <v>500</v>
      </c>
      <c r="C2639" s="11" t="s">
        <v>8246</v>
      </c>
      <c r="D2639" s="19">
        <f>B2639</f>
        <v>500</v>
      </c>
    </row>
    <row r="2640" spans="1:4" x14ac:dyDescent="0.3">
      <c r="A2640" s="11" t="s">
        <v>8219</v>
      </c>
      <c r="B2640" s="11">
        <v>347</v>
      </c>
      <c r="C2640" s="11" t="s">
        <v>8246</v>
      </c>
      <c r="D2640" s="19">
        <f>B2640</f>
        <v>347</v>
      </c>
    </row>
    <row r="2641" spans="1:4" x14ac:dyDescent="0.3">
      <c r="A2641" s="11" t="s">
        <v>8219</v>
      </c>
      <c r="B2641" s="11">
        <v>300</v>
      </c>
      <c r="C2641" s="11" t="s">
        <v>8247</v>
      </c>
      <c r="D2641" s="19">
        <f>B2641*1.37298792</f>
        <v>411.89637599999998</v>
      </c>
    </row>
    <row r="2642" spans="1:4" x14ac:dyDescent="0.3">
      <c r="A2642" s="11" t="s">
        <v>8219</v>
      </c>
      <c r="B2642" s="11">
        <v>3000</v>
      </c>
      <c r="C2642" s="11" t="s">
        <v>8246</v>
      </c>
      <c r="D2642" s="19">
        <f>B2642</f>
        <v>3000</v>
      </c>
    </row>
    <row r="2643" spans="1:4" x14ac:dyDescent="0.3">
      <c r="A2643" s="11" t="s">
        <v>8221</v>
      </c>
      <c r="B2643" s="11">
        <v>1500</v>
      </c>
      <c r="C2643" s="11" t="s">
        <v>8246</v>
      </c>
      <c r="D2643" s="19">
        <f>B2643</f>
        <v>1500</v>
      </c>
    </row>
    <row r="2644" spans="1:4" x14ac:dyDescent="0.3">
      <c r="A2644" s="11" t="s">
        <v>8221</v>
      </c>
      <c r="B2644" s="11">
        <v>500000</v>
      </c>
      <c r="C2644" s="11" t="s">
        <v>8249</v>
      </c>
      <c r="D2644" s="19">
        <f>B2644*1.18870458</f>
        <v>594352.29</v>
      </c>
    </row>
    <row r="2645" spans="1:4" x14ac:dyDescent="0.3">
      <c r="A2645" s="11" t="s">
        <v>8220</v>
      </c>
      <c r="B2645" s="11">
        <v>1000000</v>
      </c>
      <c r="C2645" s="11" t="s">
        <v>8246</v>
      </c>
      <c r="D2645" s="19">
        <f>B2645</f>
        <v>1000000</v>
      </c>
    </row>
    <row r="2646" spans="1:4" x14ac:dyDescent="0.3">
      <c r="A2646" s="11" t="s">
        <v>8220</v>
      </c>
      <c r="B2646" s="11">
        <v>100000</v>
      </c>
      <c r="C2646" s="11" t="s">
        <v>8246</v>
      </c>
      <c r="D2646" s="19">
        <f>B2646</f>
        <v>100000</v>
      </c>
    </row>
    <row r="2647" spans="1:4" x14ac:dyDescent="0.3">
      <c r="A2647" s="11" t="s">
        <v>8220</v>
      </c>
      <c r="B2647" s="11">
        <v>20000</v>
      </c>
      <c r="C2647" s="11" t="s">
        <v>8248</v>
      </c>
      <c r="D2647" s="19">
        <f>B2647*0.76304884</f>
        <v>15260.976799999999</v>
      </c>
    </row>
    <row r="2648" spans="1:4" x14ac:dyDescent="0.3">
      <c r="A2648" s="11" t="s">
        <v>8220</v>
      </c>
      <c r="B2648" s="11">
        <v>500000</v>
      </c>
      <c r="C2648" s="11" t="s">
        <v>8246</v>
      </c>
      <c r="D2648" s="19">
        <f>B2648</f>
        <v>500000</v>
      </c>
    </row>
    <row r="2649" spans="1:4" x14ac:dyDescent="0.3">
      <c r="A2649" s="11" t="s">
        <v>8220</v>
      </c>
      <c r="B2649" s="11">
        <v>2500</v>
      </c>
      <c r="C2649" s="11" t="s">
        <v>8251</v>
      </c>
      <c r="D2649" s="19">
        <f>B2649*0.79435529</f>
        <v>1985.8882250000001</v>
      </c>
    </row>
    <row r="2650" spans="1:4" x14ac:dyDescent="0.3">
      <c r="A2650" s="11" t="s">
        <v>8220</v>
      </c>
      <c r="B2650" s="11">
        <v>12000</v>
      </c>
      <c r="C2650" s="11" t="s">
        <v>8246</v>
      </c>
      <c r="D2650" s="19">
        <f>B2650</f>
        <v>12000</v>
      </c>
    </row>
    <row r="2651" spans="1:4" x14ac:dyDescent="0.3">
      <c r="A2651" s="11" t="s">
        <v>8220</v>
      </c>
      <c r="B2651" s="11">
        <v>125000</v>
      </c>
      <c r="C2651" s="11" t="s">
        <v>8246</v>
      </c>
      <c r="D2651" s="19">
        <f>B2651</f>
        <v>125000</v>
      </c>
    </row>
    <row r="2652" spans="1:4" x14ac:dyDescent="0.3">
      <c r="A2652" s="11" t="s">
        <v>8220</v>
      </c>
      <c r="B2652" s="11">
        <v>60000</v>
      </c>
      <c r="C2652" s="11" t="s">
        <v>8246</v>
      </c>
      <c r="D2652" s="19">
        <f>B2652</f>
        <v>60000</v>
      </c>
    </row>
    <row r="2653" spans="1:4" x14ac:dyDescent="0.3">
      <c r="A2653" s="11" t="s">
        <v>8220</v>
      </c>
      <c r="B2653" s="11">
        <v>280000</v>
      </c>
      <c r="C2653" s="11" t="s">
        <v>8246</v>
      </c>
      <c r="D2653" s="19">
        <f>B2653</f>
        <v>280000</v>
      </c>
    </row>
    <row r="2654" spans="1:4" x14ac:dyDescent="0.3">
      <c r="A2654" s="11" t="s">
        <v>8220</v>
      </c>
      <c r="B2654" s="11">
        <v>100000</v>
      </c>
      <c r="C2654" s="11" t="s">
        <v>8248</v>
      </c>
      <c r="D2654" s="19">
        <f>B2654*0.76304884</f>
        <v>76304.883999999991</v>
      </c>
    </row>
    <row r="2655" spans="1:4" x14ac:dyDescent="0.3">
      <c r="A2655" s="11" t="s">
        <v>8220</v>
      </c>
      <c r="B2655" s="11">
        <v>51000</v>
      </c>
      <c r="C2655" s="11" t="s">
        <v>8246</v>
      </c>
      <c r="D2655" s="19">
        <f t="shared" ref="D2655:D2664" si="109">B2655</f>
        <v>51000</v>
      </c>
    </row>
    <row r="2656" spans="1:4" x14ac:dyDescent="0.3">
      <c r="A2656" s="11" t="s">
        <v>8220</v>
      </c>
      <c r="B2656" s="11">
        <v>100000</v>
      </c>
      <c r="C2656" s="11" t="s">
        <v>8246</v>
      </c>
      <c r="D2656" s="19">
        <f t="shared" si="109"/>
        <v>100000</v>
      </c>
    </row>
    <row r="2657" spans="1:4" x14ac:dyDescent="0.3">
      <c r="A2657" s="11" t="s">
        <v>8220</v>
      </c>
      <c r="B2657" s="11">
        <v>15000</v>
      </c>
      <c r="C2657" s="11" t="s">
        <v>8246</v>
      </c>
      <c r="D2657" s="19">
        <f t="shared" si="109"/>
        <v>15000</v>
      </c>
    </row>
    <row r="2658" spans="1:4" x14ac:dyDescent="0.3">
      <c r="A2658" s="11" t="s">
        <v>8220</v>
      </c>
      <c r="B2658" s="11">
        <v>150000</v>
      </c>
      <c r="C2658" s="11" t="s">
        <v>8246</v>
      </c>
      <c r="D2658" s="19">
        <f t="shared" si="109"/>
        <v>150000</v>
      </c>
    </row>
    <row r="2659" spans="1:4" x14ac:dyDescent="0.3">
      <c r="A2659" s="11" t="s">
        <v>8220</v>
      </c>
      <c r="B2659" s="11">
        <v>30000</v>
      </c>
      <c r="C2659" s="11" t="s">
        <v>8246</v>
      </c>
      <c r="D2659" s="19">
        <f t="shared" si="109"/>
        <v>30000</v>
      </c>
    </row>
    <row r="2660" spans="1:4" x14ac:dyDescent="0.3">
      <c r="A2660" s="11" t="s">
        <v>8220</v>
      </c>
      <c r="B2660" s="11">
        <v>98000</v>
      </c>
      <c r="C2660" s="11" t="s">
        <v>8246</v>
      </c>
      <c r="D2660" s="19">
        <f t="shared" si="109"/>
        <v>98000</v>
      </c>
    </row>
    <row r="2661" spans="1:4" x14ac:dyDescent="0.3">
      <c r="A2661" s="11" t="s">
        <v>8220</v>
      </c>
      <c r="B2661" s="11">
        <v>49000</v>
      </c>
      <c r="C2661" s="11" t="s">
        <v>8246</v>
      </c>
      <c r="D2661" s="19">
        <f t="shared" si="109"/>
        <v>49000</v>
      </c>
    </row>
    <row r="2662" spans="1:4" x14ac:dyDescent="0.3">
      <c r="A2662" s="11" t="s">
        <v>8220</v>
      </c>
      <c r="B2662" s="11">
        <v>20000</v>
      </c>
      <c r="C2662" s="11" t="s">
        <v>8246</v>
      </c>
      <c r="D2662" s="19">
        <f t="shared" si="109"/>
        <v>20000</v>
      </c>
    </row>
    <row r="2663" spans="1:4" x14ac:dyDescent="0.3">
      <c r="A2663" s="11" t="s">
        <v>8219</v>
      </c>
      <c r="B2663" s="11">
        <v>5000</v>
      </c>
      <c r="C2663" s="11" t="s">
        <v>8246</v>
      </c>
      <c r="D2663" s="19">
        <f t="shared" si="109"/>
        <v>5000</v>
      </c>
    </row>
    <row r="2664" spans="1:4" x14ac:dyDescent="0.3">
      <c r="A2664" s="11" t="s">
        <v>8219</v>
      </c>
      <c r="B2664" s="11">
        <v>20000</v>
      </c>
      <c r="C2664" s="11" t="s">
        <v>8246</v>
      </c>
      <c r="D2664" s="19">
        <f t="shared" si="109"/>
        <v>20000</v>
      </c>
    </row>
    <row r="2665" spans="1:4" x14ac:dyDescent="0.3">
      <c r="A2665" s="11" t="s">
        <v>8219</v>
      </c>
      <c r="B2665" s="11">
        <v>20000</v>
      </c>
      <c r="C2665" s="11" t="s">
        <v>8251</v>
      </c>
      <c r="D2665" s="19">
        <f>B2665*0.79435529</f>
        <v>15887.105800000001</v>
      </c>
    </row>
    <row r="2666" spans="1:4" x14ac:dyDescent="0.3">
      <c r="A2666" s="11" t="s">
        <v>8219</v>
      </c>
      <c r="B2666" s="11">
        <v>17500</v>
      </c>
      <c r="C2666" s="11" t="s">
        <v>8246</v>
      </c>
      <c r="D2666" s="19">
        <f>B2666</f>
        <v>17500</v>
      </c>
    </row>
    <row r="2667" spans="1:4" x14ac:dyDescent="0.3">
      <c r="A2667" s="11" t="s">
        <v>8219</v>
      </c>
      <c r="B2667" s="11">
        <v>3500</v>
      </c>
      <c r="C2667" s="11" t="s">
        <v>8246</v>
      </c>
      <c r="D2667" s="19">
        <f>B2667</f>
        <v>3500</v>
      </c>
    </row>
    <row r="2668" spans="1:4" x14ac:dyDescent="0.3">
      <c r="A2668" s="11" t="s">
        <v>8219</v>
      </c>
      <c r="B2668" s="11">
        <v>10000</v>
      </c>
      <c r="C2668" s="11" t="s">
        <v>8246</v>
      </c>
      <c r="D2668" s="19">
        <f>B2668</f>
        <v>10000</v>
      </c>
    </row>
    <row r="2669" spans="1:4" x14ac:dyDescent="0.3">
      <c r="A2669" s="11" t="s">
        <v>8219</v>
      </c>
      <c r="B2669" s="11">
        <v>1500</v>
      </c>
      <c r="C2669" s="11" t="s">
        <v>8246</v>
      </c>
      <c r="D2669" s="19">
        <f>B2669</f>
        <v>1500</v>
      </c>
    </row>
    <row r="2670" spans="1:4" x14ac:dyDescent="0.3">
      <c r="A2670" s="11" t="s">
        <v>8219</v>
      </c>
      <c r="B2670" s="11">
        <v>1000</v>
      </c>
      <c r="C2670" s="11" t="s">
        <v>8251</v>
      </c>
      <c r="D2670" s="19">
        <f>B2670*0.79435529</f>
        <v>794.35529000000008</v>
      </c>
    </row>
    <row r="2671" spans="1:4" x14ac:dyDescent="0.3">
      <c r="A2671" s="11" t="s">
        <v>8219</v>
      </c>
      <c r="B2671" s="11">
        <v>800</v>
      </c>
      <c r="C2671" s="11" t="s">
        <v>8246</v>
      </c>
      <c r="D2671" s="19">
        <f>B2671</f>
        <v>800</v>
      </c>
    </row>
    <row r="2672" spans="1:4" x14ac:dyDescent="0.3">
      <c r="A2672" s="11" t="s">
        <v>8221</v>
      </c>
      <c r="B2672" s="11">
        <v>38888</v>
      </c>
      <c r="C2672" s="11" t="s">
        <v>8248</v>
      </c>
      <c r="D2672" s="19">
        <f>B2672*0.76304884</f>
        <v>29673.443289919996</v>
      </c>
    </row>
    <row r="2673" spans="1:4" x14ac:dyDescent="0.3">
      <c r="A2673" s="11" t="s">
        <v>8221</v>
      </c>
      <c r="B2673" s="11">
        <v>25000</v>
      </c>
      <c r="C2673" s="11" t="s">
        <v>8246</v>
      </c>
      <c r="D2673" s="19">
        <f>B2673</f>
        <v>25000</v>
      </c>
    </row>
    <row r="2674" spans="1:4" x14ac:dyDescent="0.3">
      <c r="A2674" s="11" t="s">
        <v>8221</v>
      </c>
      <c r="B2674" s="11">
        <v>10000</v>
      </c>
      <c r="C2674" s="11" t="s">
        <v>8246</v>
      </c>
      <c r="D2674" s="19">
        <f>B2674</f>
        <v>10000</v>
      </c>
    </row>
    <row r="2675" spans="1:4" x14ac:dyDescent="0.3">
      <c r="A2675" s="11" t="s">
        <v>8221</v>
      </c>
      <c r="B2675" s="11">
        <v>40000</v>
      </c>
      <c r="C2675" s="11" t="s">
        <v>8246</v>
      </c>
      <c r="D2675" s="19">
        <f>B2675</f>
        <v>40000</v>
      </c>
    </row>
    <row r="2676" spans="1:4" x14ac:dyDescent="0.3">
      <c r="A2676" s="11" t="s">
        <v>8221</v>
      </c>
      <c r="B2676" s="11">
        <v>35000</v>
      </c>
      <c r="C2676" s="11" t="s">
        <v>8246</v>
      </c>
      <c r="D2676" s="19">
        <f>B2676</f>
        <v>35000</v>
      </c>
    </row>
    <row r="2677" spans="1:4" x14ac:dyDescent="0.3">
      <c r="A2677" s="11" t="s">
        <v>8221</v>
      </c>
      <c r="B2677" s="11">
        <v>25000</v>
      </c>
      <c r="C2677" s="11" t="s">
        <v>8246</v>
      </c>
      <c r="D2677" s="19">
        <f>B2677</f>
        <v>25000</v>
      </c>
    </row>
    <row r="2678" spans="1:4" x14ac:dyDescent="0.3">
      <c r="A2678" s="11" t="s">
        <v>8221</v>
      </c>
      <c r="B2678" s="11">
        <v>2100</v>
      </c>
      <c r="C2678" s="11" t="s">
        <v>8251</v>
      </c>
      <c r="D2678" s="19">
        <f>B2678*0.79435529</f>
        <v>1668.146109</v>
      </c>
    </row>
    <row r="2679" spans="1:4" x14ac:dyDescent="0.3">
      <c r="A2679" s="11" t="s">
        <v>8221</v>
      </c>
      <c r="B2679" s="11">
        <v>19500</v>
      </c>
      <c r="C2679" s="11" t="s">
        <v>8246</v>
      </c>
      <c r="D2679" s="19">
        <f>B2679</f>
        <v>19500</v>
      </c>
    </row>
    <row r="2680" spans="1:4" x14ac:dyDescent="0.3">
      <c r="A2680" s="11" t="s">
        <v>8221</v>
      </c>
      <c r="B2680" s="11">
        <v>8000000</v>
      </c>
      <c r="C2680" s="11" t="s">
        <v>8249</v>
      </c>
      <c r="D2680" s="19">
        <f>B2680*1.18870458</f>
        <v>9509636.6400000006</v>
      </c>
    </row>
    <row r="2681" spans="1:4" x14ac:dyDescent="0.3">
      <c r="A2681" s="11" t="s">
        <v>8221</v>
      </c>
      <c r="B2681" s="11">
        <v>40000</v>
      </c>
      <c r="C2681" s="11" t="s">
        <v>8246</v>
      </c>
      <c r="D2681" s="19">
        <f>B2681</f>
        <v>40000</v>
      </c>
    </row>
    <row r="2682" spans="1:4" x14ac:dyDescent="0.3">
      <c r="A2682" s="11" t="s">
        <v>8221</v>
      </c>
      <c r="B2682" s="11">
        <v>32000</v>
      </c>
      <c r="C2682" s="11" t="s">
        <v>8249</v>
      </c>
      <c r="D2682" s="19">
        <f>B2682*1.18870458</f>
        <v>38038.546560000003</v>
      </c>
    </row>
    <row r="2683" spans="1:4" x14ac:dyDescent="0.3">
      <c r="A2683" s="11" t="s">
        <v>8221</v>
      </c>
      <c r="B2683" s="11">
        <v>8000</v>
      </c>
      <c r="C2683" s="11" t="s">
        <v>8246</v>
      </c>
      <c r="D2683" s="19">
        <f t="shared" ref="D2683:D2692" si="110">B2683</f>
        <v>8000</v>
      </c>
    </row>
    <row r="2684" spans="1:4" x14ac:dyDescent="0.3">
      <c r="A2684" s="11" t="s">
        <v>8221</v>
      </c>
      <c r="B2684" s="11">
        <v>6000</v>
      </c>
      <c r="C2684" s="11" t="s">
        <v>8246</v>
      </c>
      <c r="D2684" s="19">
        <f t="shared" si="110"/>
        <v>6000</v>
      </c>
    </row>
    <row r="2685" spans="1:4" x14ac:dyDescent="0.3">
      <c r="A2685" s="11" t="s">
        <v>8221</v>
      </c>
      <c r="B2685" s="11">
        <v>15000</v>
      </c>
      <c r="C2685" s="11" t="s">
        <v>8246</v>
      </c>
      <c r="D2685" s="19">
        <f t="shared" si="110"/>
        <v>15000</v>
      </c>
    </row>
    <row r="2686" spans="1:4" x14ac:dyDescent="0.3">
      <c r="A2686" s="11" t="s">
        <v>8221</v>
      </c>
      <c r="B2686" s="11">
        <v>70000</v>
      </c>
      <c r="C2686" s="11" t="s">
        <v>8246</v>
      </c>
      <c r="D2686" s="19">
        <f t="shared" si="110"/>
        <v>70000</v>
      </c>
    </row>
    <row r="2687" spans="1:4" x14ac:dyDescent="0.3">
      <c r="A2687" s="11" t="s">
        <v>8221</v>
      </c>
      <c r="B2687" s="11">
        <v>50000</v>
      </c>
      <c r="C2687" s="11" t="s">
        <v>8246</v>
      </c>
      <c r="D2687" s="19">
        <f t="shared" si="110"/>
        <v>50000</v>
      </c>
    </row>
    <row r="2688" spans="1:4" x14ac:dyDescent="0.3">
      <c r="A2688" s="11" t="s">
        <v>8221</v>
      </c>
      <c r="B2688" s="11">
        <v>30000</v>
      </c>
      <c r="C2688" s="11" t="s">
        <v>8246</v>
      </c>
      <c r="D2688" s="19">
        <f t="shared" si="110"/>
        <v>30000</v>
      </c>
    </row>
    <row r="2689" spans="1:4" x14ac:dyDescent="0.3">
      <c r="A2689" s="11" t="s">
        <v>8221</v>
      </c>
      <c r="B2689" s="11">
        <v>15000</v>
      </c>
      <c r="C2689" s="11" t="s">
        <v>8246</v>
      </c>
      <c r="D2689" s="19">
        <f t="shared" si="110"/>
        <v>15000</v>
      </c>
    </row>
    <row r="2690" spans="1:4" x14ac:dyDescent="0.3">
      <c r="A2690" s="11" t="s">
        <v>8221</v>
      </c>
      <c r="B2690" s="11">
        <v>50000</v>
      </c>
      <c r="C2690" s="11" t="s">
        <v>8246</v>
      </c>
      <c r="D2690" s="19">
        <f t="shared" si="110"/>
        <v>50000</v>
      </c>
    </row>
    <row r="2691" spans="1:4" x14ac:dyDescent="0.3">
      <c r="A2691" s="11" t="s">
        <v>8221</v>
      </c>
      <c r="B2691" s="11">
        <v>35000</v>
      </c>
      <c r="C2691" s="11" t="s">
        <v>8246</v>
      </c>
      <c r="D2691" s="19">
        <f t="shared" si="110"/>
        <v>35000</v>
      </c>
    </row>
    <row r="2692" spans="1:4" x14ac:dyDescent="0.3">
      <c r="A2692" s="11" t="s">
        <v>8221</v>
      </c>
      <c r="B2692" s="11">
        <v>80000</v>
      </c>
      <c r="C2692" s="11" t="s">
        <v>8246</v>
      </c>
      <c r="D2692" s="19">
        <f t="shared" si="110"/>
        <v>80000</v>
      </c>
    </row>
    <row r="2693" spans="1:4" x14ac:dyDescent="0.3">
      <c r="A2693" s="11" t="s">
        <v>8221</v>
      </c>
      <c r="B2693" s="11">
        <v>65000</v>
      </c>
      <c r="C2693" s="11" t="s">
        <v>8251</v>
      </c>
      <c r="D2693" s="19">
        <f>B2693*0.79435529</f>
        <v>51633.093850000005</v>
      </c>
    </row>
    <row r="2694" spans="1:4" x14ac:dyDescent="0.3">
      <c r="A2694" s="11" t="s">
        <v>8221</v>
      </c>
      <c r="B2694" s="11">
        <v>3500</v>
      </c>
      <c r="C2694" s="11" t="s">
        <v>8246</v>
      </c>
      <c r="D2694" s="19">
        <f t="shared" ref="D2694:D2700" si="111">B2694</f>
        <v>3500</v>
      </c>
    </row>
    <row r="2695" spans="1:4" x14ac:dyDescent="0.3">
      <c r="A2695" s="11" t="s">
        <v>8221</v>
      </c>
      <c r="B2695" s="11">
        <v>5000</v>
      </c>
      <c r="C2695" s="11" t="s">
        <v>8246</v>
      </c>
      <c r="D2695" s="19">
        <f t="shared" si="111"/>
        <v>5000</v>
      </c>
    </row>
    <row r="2696" spans="1:4" x14ac:dyDescent="0.3">
      <c r="A2696" s="11" t="s">
        <v>8221</v>
      </c>
      <c r="B2696" s="11">
        <v>30000</v>
      </c>
      <c r="C2696" s="11" t="s">
        <v>8246</v>
      </c>
      <c r="D2696" s="19">
        <f t="shared" si="111"/>
        <v>30000</v>
      </c>
    </row>
    <row r="2697" spans="1:4" x14ac:dyDescent="0.3">
      <c r="A2697" s="11" t="s">
        <v>8221</v>
      </c>
      <c r="B2697" s="11">
        <v>15000</v>
      </c>
      <c r="C2697" s="11" t="s">
        <v>8246</v>
      </c>
      <c r="D2697" s="19">
        <f t="shared" si="111"/>
        <v>15000</v>
      </c>
    </row>
    <row r="2698" spans="1:4" x14ac:dyDescent="0.3">
      <c r="A2698" s="11" t="s">
        <v>8221</v>
      </c>
      <c r="B2698" s="11">
        <v>60000</v>
      </c>
      <c r="C2698" s="11" t="s">
        <v>8246</v>
      </c>
      <c r="D2698" s="19">
        <f t="shared" si="111"/>
        <v>60000</v>
      </c>
    </row>
    <row r="2699" spans="1:4" x14ac:dyDescent="0.3">
      <c r="A2699" s="11" t="s">
        <v>8221</v>
      </c>
      <c r="B2699" s="11">
        <v>23000</v>
      </c>
      <c r="C2699" s="11" t="s">
        <v>8246</v>
      </c>
      <c r="D2699" s="19">
        <f t="shared" si="111"/>
        <v>23000</v>
      </c>
    </row>
    <row r="2700" spans="1:4" x14ac:dyDescent="0.3">
      <c r="A2700" s="11" t="s">
        <v>8221</v>
      </c>
      <c r="B2700" s="11">
        <v>8000</v>
      </c>
      <c r="C2700" s="11" t="s">
        <v>8246</v>
      </c>
      <c r="D2700" s="19">
        <f t="shared" si="111"/>
        <v>8000</v>
      </c>
    </row>
    <row r="2701" spans="1:4" x14ac:dyDescent="0.3">
      <c r="A2701" s="11" t="s">
        <v>8221</v>
      </c>
      <c r="B2701" s="11">
        <v>2</v>
      </c>
      <c r="C2701" s="11" t="s">
        <v>8251</v>
      </c>
      <c r="D2701" s="19">
        <f>B2701*0.79435529</f>
        <v>1.5887105800000001</v>
      </c>
    </row>
    <row r="2702" spans="1:4" x14ac:dyDescent="0.3">
      <c r="A2702" s="11" t="s">
        <v>8221</v>
      </c>
      <c r="B2702" s="11">
        <v>9999</v>
      </c>
      <c r="C2702" s="11" t="s">
        <v>8246</v>
      </c>
      <c r="D2702" s="19">
        <f>B2702</f>
        <v>9999</v>
      </c>
    </row>
    <row r="2703" spans="1:4" x14ac:dyDescent="0.3">
      <c r="A2703" s="11" t="s">
        <v>8222</v>
      </c>
      <c r="B2703" s="11">
        <v>3400</v>
      </c>
      <c r="C2703" s="11" t="s">
        <v>8249</v>
      </c>
      <c r="D2703" s="19">
        <f>B2703*1.18870458</f>
        <v>4041.5955720000002</v>
      </c>
    </row>
    <row r="2704" spans="1:4" x14ac:dyDescent="0.3">
      <c r="A2704" s="11" t="s">
        <v>8222</v>
      </c>
      <c r="B2704" s="11">
        <v>10000</v>
      </c>
      <c r="C2704" s="11" t="s">
        <v>8246</v>
      </c>
      <c r="D2704" s="19">
        <f>B2704</f>
        <v>10000</v>
      </c>
    </row>
    <row r="2705" spans="1:4" x14ac:dyDescent="0.3">
      <c r="A2705" s="11" t="s">
        <v>8222</v>
      </c>
      <c r="B2705" s="11">
        <v>40000</v>
      </c>
      <c r="C2705" s="11" t="s">
        <v>8256</v>
      </c>
      <c r="D2705" s="19">
        <f>B2705*0.0496491</f>
        <v>1985.9640000000002</v>
      </c>
    </row>
    <row r="2706" spans="1:4" x14ac:dyDescent="0.3">
      <c r="A2706" s="11" t="s">
        <v>8222</v>
      </c>
      <c r="B2706" s="11">
        <v>19000</v>
      </c>
      <c r="C2706" s="11" t="s">
        <v>8246</v>
      </c>
      <c r="D2706" s="19">
        <f>B2706</f>
        <v>19000</v>
      </c>
    </row>
    <row r="2707" spans="1:4" x14ac:dyDescent="0.3">
      <c r="A2707" s="11" t="s">
        <v>8222</v>
      </c>
      <c r="B2707" s="11">
        <v>16500</v>
      </c>
      <c r="C2707" s="11" t="s">
        <v>8246</v>
      </c>
      <c r="D2707" s="19">
        <f>B2707</f>
        <v>16500</v>
      </c>
    </row>
    <row r="2708" spans="1:4" x14ac:dyDescent="0.3">
      <c r="A2708" s="11" t="s">
        <v>8219</v>
      </c>
      <c r="B2708" s="11">
        <v>35000</v>
      </c>
      <c r="C2708" s="11" t="s">
        <v>8246</v>
      </c>
      <c r="D2708" s="19">
        <f>B2708</f>
        <v>35000</v>
      </c>
    </row>
    <row r="2709" spans="1:4" x14ac:dyDescent="0.3">
      <c r="A2709" s="11" t="s">
        <v>8219</v>
      </c>
      <c r="B2709" s="11">
        <v>8000</v>
      </c>
      <c r="C2709" s="11" t="s">
        <v>8246</v>
      </c>
      <c r="D2709" s="19">
        <f>B2709</f>
        <v>8000</v>
      </c>
    </row>
    <row r="2710" spans="1:4" x14ac:dyDescent="0.3">
      <c r="A2710" s="11" t="s">
        <v>8219</v>
      </c>
      <c r="B2710" s="11">
        <v>20000</v>
      </c>
      <c r="C2710" s="11" t="s">
        <v>8247</v>
      </c>
      <c r="D2710" s="19">
        <f>B2710*1.37298792</f>
        <v>27459.758399999999</v>
      </c>
    </row>
    <row r="2711" spans="1:4" x14ac:dyDescent="0.3">
      <c r="A2711" s="11" t="s">
        <v>8219</v>
      </c>
      <c r="B2711" s="11">
        <v>50000</v>
      </c>
      <c r="C2711" s="11" t="s">
        <v>8246</v>
      </c>
      <c r="D2711" s="19">
        <f>B2711</f>
        <v>50000</v>
      </c>
    </row>
    <row r="2712" spans="1:4" x14ac:dyDescent="0.3">
      <c r="A2712" s="11" t="s">
        <v>8219</v>
      </c>
      <c r="B2712" s="11">
        <v>60000</v>
      </c>
      <c r="C2712" s="11" t="s">
        <v>8246</v>
      </c>
      <c r="D2712" s="19">
        <f>B2712</f>
        <v>60000</v>
      </c>
    </row>
    <row r="2713" spans="1:4" x14ac:dyDescent="0.3">
      <c r="A2713" s="11" t="s">
        <v>8219</v>
      </c>
      <c r="B2713" s="11">
        <v>3910</v>
      </c>
      <c r="C2713" s="11" t="s">
        <v>8247</v>
      </c>
      <c r="D2713" s="19">
        <f>B2713*1.37298792</f>
        <v>5368.3827671999998</v>
      </c>
    </row>
    <row r="2714" spans="1:4" x14ac:dyDescent="0.3">
      <c r="A2714" s="11" t="s">
        <v>8219</v>
      </c>
      <c r="B2714" s="11">
        <v>5500</v>
      </c>
      <c r="C2714" s="11" t="s">
        <v>8246</v>
      </c>
      <c r="D2714" s="19">
        <f>B2714</f>
        <v>5500</v>
      </c>
    </row>
    <row r="2715" spans="1:4" x14ac:dyDescent="0.3">
      <c r="A2715" s="11" t="s">
        <v>8219</v>
      </c>
      <c r="B2715" s="11">
        <v>150000</v>
      </c>
      <c r="C2715" s="11" t="s">
        <v>8246</v>
      </c>
      <c r="D2715" s="19">
        <f>B2715</f>
        <v>150000</v>
      </c>
    </row>
    <row r="2716" spans="1:4" x14ac:dyDescent="0.3">
      <c r="A2716" s="11" t="s">
        <v>8219</v>
      </c>
      <c r="B2716" s="11">
        <v>25000</v>
      </c>
      <c r="C2716" s="11" t="s">
        <v>8246</v>
      </c>
      <c r="D2716" s="19">
        <f>B2716</f>
        <v>25000</v>
      </c>
    </row>
    <row r="2717" spans="1:4" x14ac:dyDescent="0.3">
      <c r="A2717" s="11" t="s">
        <v>8219</v>
      </c>
      <c r="B2717" s="11">
        <v>12000</v>
      </c>
      <c r="C2717" s="11" t="s">
        <v>8246</v>
      </c>
      <c r="D2717" s="19">
        <f>B2717</f>
        <v>12000</v>
      </c>
    </row>
    <row r="2718" spans="1:4" x14ac:dyDescent="0.3">
      <c r="A2718" s="11" t="s">
        <v>8219</v>
      </c>
      <c r="B2718" s="11">
        <v>10000</v>
      </c>
      <c r="C2718" s="11" t="s">
        <v>8249</v>
      </c>
      <c r="D2718" s="19">
        <f>B2718*1.18870458</f>
        <v>11887.0458</v>
      </c>
    </row>
    <row r="2719" spans="1:4" x14ac:dyDescent="0.3">
      <c r="A2719" s="11" t="s">
        <v>8219</v>
      </c>
      <c r="B2719" s="11">
        <v>25000</v>
      </c>
      <c r="C2719" s="11" t="s">
        <v>8246</v>
      </c>
      <c r="D2719" s="19">
        <f>B2719</f>
        <v>25000</v>
      </c>
    </row>
    <row r="2720" spans="1:4" x14ac:dyDescent="0.3">
      <c r="A2720" s="11" t="s">
        <v>8219</v>
      </c>
      <c r="B2720" s="11">
        <v>18000</v>
      </c>
      <c r="C2720" s="11" t="s">
        <v>8246</v>
      </c>
      <c r="D2720" s="19">
        <f>B2720</f>
        <v>18000</v>
      </c>
    </row>
    <row r="2721" spans="1:4" x14ac:dyDescent="0.3">
      <c r="A2721" s="11" t="s">
        <v>8219</v>
      </c>
      <c r="B2721" s="11">
        <v>6000</v>
      </c>
      <c r="C2721" s="11" t="s">
        <v>8246</v>
      </c>
      <c r="D2721" s="19">
        <f>B2721</f>
        <v>6000</v>
      </c>
    </row>
    <row r="2722" spans="1:4" x14ac:dyDescent="0.3">
      <c r="A2722" s="11" t="s">
        <v>8219</v>
      </c>
      <c r="B2722" s="11">
        <v>25000</v>
      </c>
      <c r="C2722" s="11" t="s">
        <v>8246</v>
      </c>
      <c r="D2722" s="19">
        <f>B2722</f>
        <v>25000</v>
      </c>
    </row>
    <row r="2723" spans="1:4" x14ac:dyDescent="0.3">
      <c r="A2723" s="11" t="s">
        <v>8219</v>
      </c>
      <c r="B2723" s="11">
        <v>750</v>
      </c>
      <c r="C2723" s="11" t="s">
        <v>8247</v>
      </c>
      <c r="D2723" s="19">
        <f>B2723*1.37298792</f>
        <v>1029.7409399999999</v>
      </c>
    </row>
    <row r="2724" spans="1:4" x14ac:dyDescent="0.3">
      <c r="A2724" s="11" t="s">
        <v>8219</v>
      </c>
      <c r="B2724" s="11">
        <v>5000</v>
      </c>
      <c r="C2724" s="11" t="s">
        <v>8246</v>
      </c>
      <c r="D2724" s="19">
        <f>B2724</f>
        <v>5000</v>
      </c>
    </row>
    <row r="2725" spans="1:4" x14ac:dyDescent="0.3">
      <c r="A2725" s="11" t="s">
        <v>8219</v>
      </c>
      <c r="B2725" s="11">
        <v>12000</v>
      </c>
      <c r="C2725" s="11" t="s">
        <v>8246</v>
      </c>
      <c r="D2725" s="19">
        <f>B2725</f>
        <v>12000</v>
      </c>
    </row>
    <row r="2726" spans="1:4" x14ac:dyDescent="0.3">
      <c r="A2726" s="11" t="s">
        <v>8219</v>
      </c>
      <c r="B2726" s="11">
        <v>2468</v>
      </c>
      <c r="C2726" s="11" t="s">
        <v>8247</v>
      </c>
      <c r="D2726" s="19">
        <f>B2726*1.37298792</f>
        <v>3388.5341865599999</v>
      </c>
    </row>
    <row r="2727" spans="1:4" x14ac:dyDescent="0.3">
      <c r="A2727" s="11" t="s">
        <v>8219</v>
      </c>
      <c r="B2727" s="11">
        <v>40000</v>
      </c>
      <c r="C2727" s="11" t="s">
        <v>8251</v>
      </c>
      <c r="D2727" s="19">
        <f>B2727*0.79435529</f>
        <v>31774.211600000002</v>
      </c>
    </row>
    <row r="2728" spans="1:4" x14ac:dyDescent="0.3">
      <c r="A2728" s="11" t="s">
        <v>8219</v>
      </c>
      <c r="B2728" s="11">
        <v>100000</v>
      </c>
      <c r="C2728" s="11" t="s">
        <v>8246</v>
      </c>
      <c r="D2728" s="19">
        <f t="shared" ref="D2728:D2736" si="112">B2728</f>
        <v>100000</v>
      </c>
    </row>
    <row r="2729" spans="1:4" x14ac:dyDescent="0.3">
      <c r="A2729" s="11" t="s">
        <v>8219</v>
      </c>
      <c r="B2729" s="11">
        <v>10000</v>
      </c>
      <c r="C2729" s="11" t="s">
        <v>8246</v>
      </c>
      <c r="D2729" s="19">
        <f t="shared" si="112"/>
        <v>10000</v>
      </c>
    </row>
    <row r="2730" spans="1:4" x14ac:dyDescent="0.3">
      <c r="A2730" s="11" t="s">
        <v>8219</v>
      </c>
      <c r="B2730" s="11">
        <v>15000</v>
      </c>
      <c r="C2730" s="11" t="s">
        <v>8246</v>
      </c>
      <c r="D2730" s="19">
        <f t="shared" si="112"/>
        <v>15000</v>
      </c>
    </row>
    <row r="2731" spans="1:4" x14ac:dyDescent="0.3">
      <c r="A2731" s="11" t="s">
        <v>8219</v>
      </c>
      <c r="B2731" s="11">
        <v>7500</v>
      </c>
      <c r="C2731" s="11" t="s">
        <v>8246</v>
      </c>
      <c r="D2731" s="19">
        <f t="shared" si="112"/>
        <v>7500</v>
      </c>
    </row>
    <row r="2732" spans="1:4" x14ac:dyDescent="0.3">
      <c r="A2732" s="11" t="s">
        <v>8219</v>
      </c>
      <c r="B2732" s="11">
        <v>27000</v>
      </c>
      <c r="C2732" s="11" t="s">
        <v>8246</v>
      </c>
      <c r="D2732" s="19">
        <f t="shared" si="112"/>
        <v>27000</v>
      </c>
    </row>
    <row r="2733" spans="1:4" x14ac:dyDescent="0.3">
      <c r="A2733" s="11" t="s">
        <v>8219</v>
      </c>
      <c r="B2733" s="11">
        <v>30000</v>
      </c>
      <c r="C2733" s="11" t="s">
        <v>8246</v>
      </c>
      <c r="D2733" s="19">
        <f t="shared" si="112"/>
        <v>30000</v>
      </c>
    </row>
    <row r="2734" spans="1:4" x14ac:dyDescent="0.3">
      <c r="A2734" s="11" t="s">
        <v>8219</v>
      </c>
      <c r="B2734" s="11">
        <v>12000</v>
      </c>
      <c r="C2734" s="11" t="s">
        <v>8246</v>
      </c>
      <c r="D2734" s="19">
        <f t="shared" si="112"/>
        <v>12000</v>
      </c>
    </row>
    <row r="2735" spans="1:4" x14ac:dyDescent="0.3">
      <c r="A2735" s="11" t="s">
        <v>8219</v>
      </c>
      <c r="B2735" s="11">
        <v>50000</v>
      </c>
      <c r="C2735" s="11" t="s">
        <v>8246</v>
      </c>
      <c r="D2735" s="19">
        <f t="shared" si="112"/>
        <v>50000</v>
      </c>
    </row>
    <row r="2736" spans="1:4" x14ac:dyDescent="0.3">
      <c r="A2736" s="11" t="s">
        <v>8219</v>
      </c>
      <c r="B2736" s="11">
        <v>1</v>
      </c>
      <c r="C2736" s="11" t="s">
        <v>8246</v>
      </c>
      <c r="D2736" s="19">
        <f t="shared" si="112"/>
        <v>1</v>
      </c>
    </row>
    <row r="2737" spans="1:4" x14ac:dyDescent="0.3">
      <c r="A2737" s="11" t="s">
        <v>8219</v>
      </c>
      <c r="B2737" s="11">
        <v>750</v>
      </c>
      <c r="C2737" s="11" t="s">
        <v>8247</v>
      </c>
      <c r="D2737" s="19">
        <f>B2737*1.37298792</f>
        <v>1029.7409399999999</v>
      </c>
    </row>
    <row r="2738" spans="1:4" x14ac:dyDescent="0.3">
      <c r="A2738" s="11" t="s">
        <v>8219</v>
      </c>
      <c r="B2738" s="11">
        <v>8000</v>
      </c>
      <c r="C2738" s="11" t="s">
        <v>8251</v>
      </c>
      <c r="D2738" s="19">
        <f>B2738*0.79435529</f>
        <v>6354.8423200000007</v>
      </c>
    </row>
    <row r="2739" spans="1:4" x14ac:dyDescent="0.3">
      <c r="A2739" s="11" t="s">
        <v>8219</v>
      </c>
      <c r="B2739" s="11">
        <v>30000</v>
      </c>
      <c r="C2739" s="11" t="s">
        <v>8246</v>
      </c>
      <c r="D2739" s="19">
        <f>B2739</f>
        <v>30000</v>
      </c>
    </row>
    <row r="2740" spans="1:4" x14ac:dyDescent="0.3">
      <c r="A2740" s="11" t="s">
        <v>8219</v>
      </c>
      <c r="B2740" s="11">
        <v>5000</v>
      </c>
      <c r="C2740" s="11" t="s">
        <v>8246</v>
      </c>
      <c r="D2740" s="19">
        <f>B2740</f>
        <v>5000</v>
      </c>
    </row>
    <row r="2741" spans="1:4" x14ac:dyDescent="0.3">
      <c r="A2741" s="11" t="s">
        <v>8219</v>
      </c>
      <c r="B2741" s="11">
        <v>1100</v>
      </c>
      <c r="C2741" s="11" t="s">
        <v>8247</v>
      </c>
      <c r="D2741" s="19">
        <f>B2741*1.37298792</f>
        <v>1510.2867119999999</v>
      </c>
    </row>
    <row r="2742" spans="1:4" x14ac:dyDescent="0.3">
      <c r="A2742" s="11" t="s">
        <v>8219</v>
      </c>
      <c r="B2742" s="11">
        <v>300</v>
      </c>
      <c r="C2742" s="11" t="s">
        <v>8246</v>
      </c>
      <c r="D2742" s="19">
        <f t="shared" ref="D2742:D2756" si="113">B2742</f>
        <v>300</v>
      </c>
    </row>
    <row r="2743" spans="1:4" x14ac:dyDescent="0.3">
      <c r="A2743" s="11" t="s">
        <v>8221</v>
      </c>
      <c r="B2743" s="11">
        <v>8000</v>
      </c>
      <c r="C2743" s="11" t="s">
        <v>8246</v>
      </c>
      <c r="D2743" s="19">
        <f t="shared" si="113"/>
        <v>8000</v>
      </c>
    </row>
    <row r="2744" spans="1:4" x14ac:dyDescent="0.3">
      <c r="A2744" s="11" t="s">
        <v>8221</v>
      </c>
      <c r="B2744" s="11">
        <v>2500</v>
      </c>
      <c r="C2744" s="11" t="s">
        <v>8246</v>
      </c>
      <c r="D2744" s="19">
        <f t="shared" si="113"/>
        <v>2500</v>
      </c>
    </row>
    <row r="2745" spans="1:4" x14ac:dyDescent="0.3">
      <c r="A2745" s="11" t="s">
        <v>8221</v>
      </c>
      <c r="B2745" s="11">
        <v>5999</v>
      </c>
      <c r="C2745" s="11" t="s">
        <v>8246</v>
      </c>
      <c r="D2745" s="19">
        <f t="shared" si="113"/>
        <v>5999</v>
      </c>
    </row>
    <row r="2746" spans="1:4" x14ac:dyDescent="0.3">
      <c r="A2746" s="11" t="s">
        <v>8221</v>
      </c>
      <c r="B2746" s="11">
        <v>16000</v>
      </c>
      <c r="C2746" s="11" t="s">
        <v>8246</v>
      </c>
      <c r="D2746" s="19">
        <f t="shared" si="113"/>
        <v>16000</v>
      </c>
    </row>
    <row r="2747" spans="1:4" x14ac:dyDescent="0.3">
      <c r="A2747" s="11" t="s">
        <v>8221</v>
      </c>
      <c r="B2747" s="11">
        <v>8000</v>
      </c>
      <c r="C2747" s="11" t="s">
        <v>8246</v>
      </c>
      <c r="D2747" s="19">
        <f t="shared" si="113"/>
        <v>8000</v>
      </c>
    </row>
    <row r="2748" spans="1:4" x14ac:dyDescent="0.3">
      <c r="A2748" s="11" t="s">
        <v>8221</v>
      </c>
      <c r="B2748" s="11">
        <v>3000</v>
      </c>
      <c r="C2748" s="11" t="s">
        <v>8246</v>
      </c>
      <c r="D2748" s="19">
        <f t="shared" si="113"/>
        <v>3000</v>
      </c>
    </row>
    <row r="2749" spans="1:4" x14ac:dyDescent="0.3">
      <c r="A2749" s="11" t="s">
        <v>8221</v>
      </c>
      <c r="B2749" s="11">
        <v>500</v>
      </c>
      <c r="C2749" s="11" t="s">
        <v>8246</v>
      </c>
      <c r="D2749" s="19">
        <f t="shared" si="113"/>
        <v>500</v>
      </c>
    </row>
    <row r="2750" spans="1:4" x14ac:dyDescent="0.3">
      <c r="A2750" s="11" t="s">
        <v>8221</v>
      </c>
      <c r="B2750" s="11">
        <v>5000</v>
      </c>
      <c r="C2750" s="11" t="s">
        <v>8246</v>
      </c>
      <c r="D2750" s="19">
        <f t="shared" si="113"/>
        <v>5000</v>
      </c>
    </row>
    <row r="2751" spans="1:4" x14ac:dyDescent="0.3">
      <c r="A2751" s="11" t="s">
        <v>8221</v>
      </c>
      <c r="B2751" s="11">
        <v>10000</v>
      </c>
      <c r="C2751" s="11" t="s">
        <v>8246</v>
      </c>
      <c r="D2751" s="19">
        <f t="shared" si="113"/>
        <v>10000</v>
      </c>
    </row>
    <row r="2752" spans="1:4" x14ac:dyDescent="0.3">
      <c r="A2752" s="11" t="s">
        <v>8221</v>
      </c>
      <c r="B2752" s="11">
        <v>1999</v>
      </c>
      <c r="C2752" s="11" t="s">
        <v>8246</v>
      </c>
      <c r="D2752" s="19">
        <f t="shared" si="113"/>
        <v>1999</v>
      </c>
    </row>
    <row r="2753" spans="1:4" x14ac:dyDescent="0.3">
      <c r="A2753" s="11" t="s">
        <v>8221</v>
      </c>
      <c r="B2753" s="11">
        <v>3274</v>
      </c>
      <c r="C2753" s="11" t="s">
        <v>8246</v>
      </c>
      <c r="D2753" s="19">
        <f t="shared" si="113"/>
        <v>3274</v>
      </c>
    </row>
    <row r="2754" spans="1:4" x14ac:dyDescent="0.3">
      <c r="A2754" s="11" t="s">
        <v>8221</v>
      </c>
      <c r="B2754" s="11">
        <v>4800</v>
      </c>
      <c r="C2754" s="11" t="s">
        <v>8246</v>
      </c>
      <c r="D2754" s="19">
        <f t="shared" si="113"/>
        <v>4800</v>
      </c>
    </row>
    <row r="2755" spans="1:4" x14ac:dyDescent="0.3">
      <c r="A2755" s="11" t="s">
        <v>8221</v>
      </c>
      <c r="B2755" s="11">
        <v>2000</v>
      </c>
      <c r="C2755" s="11" t="s">
        <v>8246</v>
      </c>
      <c r="D2755" s="19">
        <f t="shared" si="113"/>
        <v>2000</v>
      </c>
    </row>
    <row r="2756" spans="1:4" x14ac:dyDescent="0.3">
      <c r="A2756" s="11" t="s">
        <v>8221</v>
      </c>
      <c r="B2756" s="11">
        <v>10000</v>
      </c>
      <c r="C2756" s="11" t="s">
        <v>8246</v>
      </c>
      <c r="D2756" s="19">
        <f t="shared" si="113"/>
        <v>10000</v>
      </c>
    </row>
    <row r="2757" spans="1:4" x14ac:dyDescent="0.3">
      <c r="A2757" s="11" t="s">
        <v>8221</v>
      </c>
      <c r="B2757" s="11">
        <v>500</v>
      </c>
      <c r="C2757" s="11" t="s">
        <v>8249</v>
      </c>
      <c r="D2757" s="19">
        <f>B2757*1.18870458</f>
        <v>594.35229000000004</v>
      </c>
    </row>
    <row r="2758" spans="1:4" x14ac:dyDescent="0.3">
      <c r="A2758" s="11" t="s">
        <v>8221</v>
      </c>
      <c r="B2758" s="11">
        <v>10000</v>
      </c>
      <c r="C2758" s="11" t="s">
        <v>8246</v>
      </c>
      <c r="D2758" s="19">
        <f>B2758</f>
        <v>10000</v>
      </c>
    </row>
    <row r="2759" spans="1:4" x14ac:dyDescent="0.3">
      <c r="A2759" s="11" t="s">
        <v>8221</v>
      </c>
      <c r="B2759" s="11">
        <v>1500</v>
      </c>
      <c r="C2759" s="11" t="s">
        <v>8246</v>
      </c>
      <c r="D2759" s="19">
        <f>B2759</f>
        <v>1500</v>
      </c>
    </row>
    <row r="2760" spans="1:4" x14ac:dyDescent="0.3">
      <c r="A2760" s="11" t="s">
        <v>8221</v>
      </c>
      <c r="B2760" s="11">
        <v>2000</v>
      </c>
      <c r="C2760" s="11" t="s">
        <v>8248</v>
      </c>
      <c r="D2760" s="19">
        <f>B2760*0.76304884</f>
        <v>1526.0976799999999</v>
      </c>
    </row>
    <row r="2761" spans="1:4" x14ac:dyDescent="0.3">
      <c r="A2761" s="11" t="s">
        <v>8221</v>
      </c>
      <c r="B2761" s="11">
        <v>1000</v>
      </c>
      <c r="C2761" s="11" t="s">
        <v>8248</v>
      </c>
      <c r="D2761" s="19">
        <f>B2761*0.76304884</f>
        <v>763.04883999999993</v>
      </c>
    </row>
    <row r="2762" spans="1:4" x14ac:dyDescent="0.3">
      <c r="A2762" s="11" t="s">
        <v>8221</v>
      </c>
      <c r="B2762" s="11">
        <v>5000</v>
      </c>
      <c r="C2762" s="11" t="s">
        <v>8247</v>
      </c>
      <c r="D2762" s="19">
        <f>B2762*1.37298792</f>
        <v>6864.9395999999997</v>
      </c>
    </row>
    <row r="2763" spans="1:4" x14ac:dyDescent="0.3">
      <c r="A2763" s="11" t="s">
        <v>8221</v>
      </c>
      <c r="B2763" s="11">
        <v>5000</v>
      </c>
      <c r="C2763" s="11" t="s">
        <v>8246</v>
      </c>
      <c r="D2763" s="19">
        <f t="shared" ref="D2763:D2768" si="114">B2763</f>
        <v>5000</v>
      </c>
    </row>
    <row r="2764" spans="1:4" x14ac:dyDescent="0.3">
      <c r="A2764" s="11" t="s">
        <v>8221</v>
      </c>
      <c r="B2764" s="11">
        <v>3250</v>
      </c>
      <c r="C2764" s="11" t="s">
        <v>8246</v>
      </c>
      <c r="D2764" s="19">
        <f t="shared" si="114"/>
        <v>3250</v>
      </c>
    </row>
    <row r="2765" spans="1:4" x14ac:dyDescent="0.3">
      <c r="A2765" s="11" t="s">
        <v>8221</v>
      </c>
      <c r="B2765" s="11">
        <v>39400</v>
      </c>
      <c r="C2765" s="11" t="s">
        <v>8246</v>
      </c>
      <c r="D2765" s="19">
        <f t="shared" si="114"/>
        <v>39400</v>
      </c>
    </row>
    <row r="2766" spans="1:4" x14ac:dyDescent="0.3">
      <c r="A2766" s="11" t="s">
        <v>8221</v>
      </c>
      <c r="B2766" s="11">
        <v>4000</v>
      </c>
      <c r="C2766" s="11" t="s">
        <v>8246</v>
      </c>
      <c r="D2766" s="19">
        <f t="shared" si="114"/>
        <v>4000</v>
      </c>
    </row>
    <row r="2767" spans="1:4" x14ac:dyDescent="0.3">
      <c r="A2767" s="11" t="s">
        <v>8221</v>
      </c>
      <c r="B2767" s="11">
        <v>4000</v>
      </c>
      <c r="C2767" s="11" t="s">
        <v>8246</v>
      </c>
      <c r="D2767" s="19">
        <f t="shared" si="114"/>
        <v>4000</v>
      </c>
    </row>
    <row r="2768" spans="1:4" x14ac:dyDescent="0.3">
      <c r="A2768" s="11" t="s">
        <v>8221</v>
      </c>
      <c r="B2768" s="11">
        <v>5000</v>
      </c>
      <c r="C2768" s="11" t="s">
        <v>8246</v>
      </c>
      <c r="D2768" s="19">
        <f t="shared" si="114"/>
        <v>5000</v>
      </c>
    </row>
    <row r="2769" spans="1:4" x14ac:dyDescent="0.3">
      <c r="A2769" s="11" t="s">
        <v>8221</v>
      </c>
      <c r="B2769" s="11">
        <v>4000</v>
      </c>
      <c r="C2769" s="11" t="s">
        <v>8251</v>
      </c>
      <c r="D2769" s="19">
        <f>B2769*0.79435529</f>
        <v>3177.4211600000003</v>
      </c>
    </row>
    <row r="2770" spans="1:4" x14ac:dyDescent="0.3">
      <c r="A2770" s="11" t="s">
        <v>8221</v>
      </c>
      <c r="B2770" s="11">
        <v>7000</v>
      </c>
      <c r="C2770" s="11" t="s">
        <v>8246</v>
      </c>
      <c r="D2770" s="19">
        <f>B2770</f>
        <v>7000</v>
      </c>
    </row>
    <row r="2771" spans="1:4" x14ac:dyDescent="0.3">
      <c r="A2771" s="11" t="s">
        <v>8221</v>
      </c>
      <c r="B2771" s="11">
        <v>800</v>
      </c>
      <c r="C2771" s="11" t="s">
        <v>8247</v>
      </c>
      <c r="D2771" s="19">
        <f>B2771*1.37298792</f>
        <v>1098.3903359999999</v>
      </c>
    </row>
    <row r="2772" spans="1:4" x14ac:dyDescent="0.3">
      <c r="A2772" s="11" t="s">
        <v>8221</v>
      </c>
      <c r="B2772" s="11">
        <v>20000</v>
      </c>
      <c r="C2772" s="11" t="s">
        <v>8246</v>
      </c>
      <c r="D2772" s="19">
        <f>B2772</f>
        <v>20000</v>
      </c>
    </row>
    <row r="2773" spans="1:4" x14ac:dyDescent="0.3">
      <c r="A2773" s="11" t="s">
        <v>8221</v>
      </c>
      <c r="B2773" s="11">
        <v>19980</v>
      </c>
      <c r="C2773" s="11" t="s">
        <v>8246</v>
      </c>
      <c r="D2773" s="19">
        <f>B2773</f>
        <v>19980</v>
      </c>
    </row>
    <row r="2774" spans="1:4" x14ac:dyDescent="0.3">
      <c r="A2774" s="11" t="s">
        <v>8221</v>
      </c>
      <c r="B2774" s="11">
        <v>8000</v>
      </c>
      <c r="C2774" s="11" t="s">
        <v>8246</v>
      </c>
      <c r="D2774" s="19">
        <f>B2774</f>
        <v>8000</v>
      </c>
    </row>
    <row r="2775" spans="1:4" x14ac:dyDescent="0.3">
      <c r="A2775" s="11" t="s">
        <v>8221</v>
      </c>
      <c r="B2775" s="11">
        <v>530</v>
      </c>
      <c r="C2775" s="11" t="s">
        <v>8251</v>
      </c>
      <c r="D2775" s="19">
        <f>B2775*0.79435529</f>
        <v>421.0083037</v>
      </c>
    </row>
    <row r="2776" spans="1:4" x14ac:dyDescent="0.3">
      <c r="A2776" s="11" t="s">
        <v>8221</v>
      </c>
      <c r="B2776" s="11">
        <v>4000</v>
      </c>
      <c r="C2776" s="11" t="s">
        <v>8246</v>
      </c>
      <c r="D2776" s="19">
        <f t="shared" ref="D2776:D2781" si="115">B2776</f>
        <v>4000</v>
      </c>
    </row>
    <row r="2777" spans="1:4" x14ac:dyDescent="0.3">
      <c r="A2777" s="11" t="s">
        <v>8221</v>
      </c>
      <c r="B2777" s="11">
        <v>5000</v>
      </c>
      <c r="C2777" s="11" t="s">
        <v>8246</v>
      </c>
      <c r="D2777" s="19">
        <f t="shared" si="115"/>
        <v>5000</v>
      </c>
    </row>
    <row r="2778" spans="1:4" x14ac:dyDescent="0.3">
      <c r="A2778" s="11" t="s">
        <v>8221</v>
      </c>
      <c r="B2778" s="11">
        <v>21000</v>
      </c>
      <c r="C2778" s="11" t="s">
        <v>8246</v>
      </c>
      <c r="D2778" s="19">
        <f t="shared" si="115"/>
        <v>21000</v>
      </c>
    </row>
    <row r="2779" spans="1:4" x14ac:dyDescent="0.3">
      <c r="A2779" s="11" t="s">
        <v>8221</v>
      </c>
      <c r="B2779" s="11">
        <v>3000</v>
      </c>
      <c r="C2779" s="11" t="s">
        <v>8246</v>
      </c>
      <c r="D2779" s="19">
        <f t="shared" si="115"/>
        <v>3000</v>
      </c>
    </row>
    <row r="2780" spans="1:4" x14ac:dyDescent="0.3">
      <c r="A2780" s="11" t="s">
        <v>8221</v>
      </c>
      <c r="B2780" s="11">
        <v>5500</v>
      </c>
      <c r="C2780" s="11" t="s">
        <v>8246</v>
      </c>
      <c r="D2780" s="19">
        <f t="shared" si="115"/>
        <v>5500</v>
      </c>
    </row>
    <row r="2781" spans="1:4" x14ac:dyDescent="0.3">
      <c r="A2781" s="11" t="s">
        <v>8221</v>
      </c>
      <c r="B2781" s="11">
        <v>2500</v>
      </c>
      <c r="C2781" s="11" t="s">
        <v>8246</v>
      </c>
      <c r="D2781" s="19">
        <f t="shared" si="115"/>
        <v>2500</v>
      </c>
    </row>
    <row r="2782" spans="1:4" x14ac:dyDescent="0.3">
      <c r="A2782" s="11" t="s">
        <v>8221</v>
      </c>
      <c r="B2782" s="11">
        <v>100000</v>
      </c>
      <c r="C2782" s="11" t="s">
        <v>8249</v>
      </c>
      <c r="D2782" s="19">
        <f>B2782*1.18870458</f>
        <v>118870.458</v>
      </c>
    </row>
    <row r="2783" spans="1:4" x14ac:dyDescent="0.3">
      <c r="A2783" s="11" t="s">
        <v>8219</v>
      </c>
      <c r="B2783" s="11">
        <v>1250</v>
      </c>
      <c r="C2783" s="11" t="s">
        <v>8246</v>
      </c>
      <c r="D2783" s="19">
        <f>B2783</f>
        <v>1250</v>
      </c>
    </row>
    <row r="2784" spans="1:4" x14ac:dyDescent="0.3">
      <c r="A2784" s="11" t="s">
        <v>8219</v>
      </c>
      <c r="B2784" s="11">
        <v>1000</v>
      </c>
      <c r="C2784" s="11" t="s">
        <v>8246</v>
      </c>
      <c r="D2784" s="19">
        <f>B2784</f>
        <v>1000</v>
      </c>
    </row>
    <row r="2785" spans="1:4" x14ac:dyDescent="0.3">
      <c r="A2785" s="11" t="s">
        <v>8219</v>
      </c>
      <c r="B2785" s="11">
        <v>1000</v>
      </c>
      <c r="C2785" s="11" t="s">
        <v>8247</v>
      </c>
      <c r="D2785" s="19">
        <f>B2785*1.37298792</f>
        <v>1372.98792</v>
      </c>
    </row>
    <row r="2786" spans="1:4" x14ac:dyDescent="0.3">
      <c r="A2786" s="11" t="s">
        <v>8219</v>
      </c>
      <c r="B2786" s="11">
        <v>6000</v>
      </c>
      <c r="C2786" s="11" t="s">
        <v>8246</v>
      </c>
      <c r="D2786" s="19">
        <f>B2786</f>
        <v>6000</v>
      </c>
    </row>
    <row r="2787" spans="1:4" x14ac:dyDescent="0.3">
      <c r="A2787" s="11" t="s">
        <v>8219</v>
      </c>
      <c r="B2787" s="11">
        <v>5000</v>
      </c>
      <c r="C2787" s="11" t="s">
        <v>8246</v>
      </c>
      <c r="D2787" s="19">
        <f>B2787</f>
        <v>5000</v>
      </c>
    </row>
    <row r="2788" spans="1:4" x14ac:dyDescent="0.3">
      <c r="A2788" s="11" t="s">
        <v>8219</v>
      </c>
      <c r="B2788" s="11">
        <v>2500</v>
      </c>
      <c r="C2788" s="11" t="s">
        <v>8247</v>
      </c>
      <c r="D2788" s="19">
        <f>B2788*1.37298792</f>
        <v>3432.4697999999999</v>
      </c>
    </row>
    <row r="2789" spans="1:4" x14ac:dyDescent="0.3">
      <c r="A2789" s="11" t="s">
        <v>8219</v>
      </c>
      <c r="B2789" s="11">
        <v>1000</v>
      </c>
      <c r="C2789" s="11" t="s">
        <v>8246</v>
      </c>
      <c r="D2789" s="19">
        <f t="shared" ref="D2789:D2794" si="116">B2789</f>
        <v>1000</v>
      </c>
    </row>
    <row r="2790" spans="1:4" x14ac:dyDescent="0.3">
      <c r="A2790" s="11" t="s">
        <v>8219</v>
      </c>
      <c r="B2790" s="11">
        <v>2000</v>
      </c>
      <c r="C2790" s="11" t="s">
        <v>8246</v>
      </c>
      <c r="D2790" s="19">
        <f t="shared" si="116"/>
        <v>2000</v>
      </c>
    </row>
    <row r="2791" spans="1:4" x14ac:dyDescent="0.3">
      <c r="A2791" s="11" t="s">
        <v>8219</v>
      </c>
      <c r="B2791" s="11">
        <v>3000</v>
      </c>
      <c r="C2791" s="11" t="s">
        <v>8246</v>
      </c>
      <c r="D2791" s="19">
        <f t="shared" si="116"/>
        <v>3000</v>
      </c>
    </row>
    <row r="2792" spans="1:4" x14ac:dyDescent="0.3">
      <c r="A2792" s="11" t="s">
        <v>8219</v>
      </c>
      <c r="B2792" s="11">
        <v>3000</v>
      </c>
      <c r="C2792" s="11" t="s">
        <v>8246</v>
      </c>
      <c r="D2792" s="19">
        <f t="shared" si="116"/>
        <v>3000</v>
      </c>
    </row>
    <row r="2793" spans="1:4" x14ac:dyDescent="0.3">
      <c r="A2793" s="11" t="s">
        <v>8219</v>
      </c>
      <c r="B2793" s="11">
        <v>2000</v>
      </c>
      <c r="C2793" s="11" t="s">
        <v>8246</v>
      </c>
      <c r="D2793" s="19">
        <f t="shared" si="116"/>
        <v>2000</v>
      </c>
    </row>
    <row r="2794" spans="1:4" x14ac:dyDescent="0.3">
      <c r="A2794" s="11" t="s">
        <v>8219</v>
      </c>
      <c r="B2794" s="11">
        <v>2000</v>
      </c>
      <c r="C2794" s="11" t="s">
        <v>8246</v>
      </c>
      <c r="D2794" s="19">
        <f t="shared" si="116"/>
        <v>2000</v>
      </c>
    </row>
    <row r="2795" spans="1:4" x14ac:dyDescent="0.3">
      <c r="A2795" s="11" t="s">
        <v>8219</v>
      </c>
      <c r="B2795" s="11">
        <v>10000</v>
      </c>
      <c r="C2795" s="11" t="s">
        <v>8248</v>
      </c>
      <c r="D2795" s="19">
        <f>B2795*0.76304884</f>
        <v>7630.4883999999993</v>
      </c>
    </row>
    <row r="2796" spans="1:4" x14ac:dyDescent="0.3">
      <c r="A2796" s="11" t="s">
        <v>8219</v>
      </c>
      <c r="B2796" s="11">
        <v>50</v>
      </c>
      <c r="C2796" s="11" t="s">
        <v>8247</v>
      </c>
      <c r="D2796" s="19">
        <f>B2796*1.37298792</f>
        <v>68.649395999999996</v>
      </c>
    </row>
    <row r="2797" spans="1:4" x14ac:dyDescent="0.3">
      <c r="A2797" s="11" t="s">
        <v>8219</v>
      </c>
      <c r="B2797" s="11">
        <v>700</v>
      </c>
      <c r="C2797" s="11" t="s">
        <v>8246</v>
      </c>
      <c r="D2797" s="19">
        <f>B2797</f>
        <v>700</v>
      </c>
    </row>
    <row r="2798" spans="1:4" x14ac:dyDescent="0.3">
      <c r="A2798" s="11" t="s">
        <v>8219</v>
      </c>
      <c r="B2798" s="11">
        <v>800</v>
      </c>
      <c r="C2798" s="11" t="s">
        <v>8247</v>
      </c>
      <c r="D2798" s="19">
        <f>B2798*1.37298792</f>
        <v>1098.3903359999999</v>
      </c>
    </row>
    <row r="2799" spans="1:4" x14ac:dyDescent="0.3">
      <c r="A2799" s="11" t="s">
        <v>8219</v>
      </c>
      <c r="B2799" s="11">
        <v>8000</v>
      </c>
      <c r="C2799" s="11" t="s">
        <v>8247</v>
      </c>
      <c r="D2799" s="19">
        <f>B2799*1.37298792</f>
        <v>10983.90336</v>
      </c>
    </row>
    <row r="2800" spans="1:4" x14ac:dyDescent="0.3">
      <c r="A2800" s="11" t="s">
        <v>8219</v>
      </c>
      <c r="B2800" s="11">
        <v>5000</v>
      </c>
      <c r="C2800" s="11" t="s">
        <v>8247</v>
      </c>
      <c r="D2800" s="19">
        <f>B2800*1.37298792</f>
        <v>6864.9395999999997</v>
      </c>
    </row>
    <row r="2801" spans="1:4" x14ac:dyDescent="0.3">
      <c r="A2801" s="11" t="s">
        <v>8219</v>
      </c>
      <c r="B2801" s="11">
        <v>5000</v>
      </c>
      <c r="C2801" s="11" t="s">
        <v>8247</v>
      </c>
      <c r="D2801" s="19">
        <f>B2801*1.37298792</f>
        <v>6864.9395999999997</v>
      </c>
    </row>
    <row r="2802" spans="1:4" x14ac:dyDescent="0.3">
      <c r="A2802" s="11" t="s">
        <v>8219</v>
      </c>
      <c r="B2802" s="11">
        <v>1000</v>
      </c>
      <c r="C2802" s="11" t="s">
        <v>8247</v>
      </c>
      <c r="D2802" s="19">
        <f>B2802*1.37298792</f>
        <v>1372.98792</v>
      </c>
    </row>
    <row r="2803" spans="1:4" x14ac:dyDescent="0.3">
      <c r="A2803" s="11" t="s">
        <v>8219</v>
      </c>
      <c r="B2803" s="11">
        <v>500</v>
      </c>
      <c r="C2803" s="11" t="s">
        <v>8248</v>
      </c>
      <c r="D2803" s="19">
        <f>B2803*0.76304884</f>
        <v>381.52441999999996</v>
      </c>
    </row>
    <row r="2804" spans="1:4" x14ac:dyDescent="0.3">
      <c r="A2804" s="11" t="s">
        <v>8219</v>
      </c>
      <c r="B2804" s="11">
        <v>3000</v>
      </c>
      <c r="C2804" s="11" t="s">
        <v>8247</v>
      </c>
      <c r="D2804" s="19">
        <f>B2804*1.37298792</f>
        <v>4118.9637599999996</v>
      </c>
    </row>
    <row r="2805" spans="1:4" x14ac:dyDescent="0.3">
      <c r="A2805" s="11" t="s">
        <v>8219</v>
      </c>
      <c r="B2805" s="11">
        <v>10000</v>
      </c>
      <c r="C2805" s="11" t="s">
        <v>8246</v>
      </c>
      <c r="D2805" s="19">
        <f>B2805</f>
        <v>10000</v>
      </c>
    </row>
    <row r="2806" spans="1:4" x14ac:dyDescent="0.3">
      <c r="A2806" s="11" t="s">
        <v>8219</v>
      </c>
      <c r="B2806" s="11">
        <v>1000</v>
      </c>
      <c r="C2806" s="11" t="s">
        <v>8247</v>
      </c>
      <c r="D2806" s="19">
        <f>B2806*1.37298792</f>
        <v>1372.98792</v>
      </c>
    </row>
    <row r="2807" spans="1:4" x14ac:dyDescent="0.3">
      <c r="A2807" s="11" t="s">
        <v>8219</v>
      </c>
      <c r="B2807" s="11">
        <v>400</v>
      </c>
      <c r="C2807" s="11" t="s">
        <v>8247</v>
      </c>
      <c r="D2807" s="19">
        <f>B2807*1.37298792</f>
        <v>549.19516799999997</v>
      </c>
    </row>
    <row r="2808" spans="1:4" x14ac:dyDescent="0.3">
      <c r="A2808" s="11" t="s">
        <v>8219</v>
      </c>
      <c r="B2808" s="11">
        <v>3000</v>
      </c>
      <c r="C2808" s="11" t="s">
        <v>8247</v>
      </c>
      <c r="D2808" s="19">
        <f>B2808*1.37298792</f>
        <v>4118.9637599999996</v>
      </c>
    </row>
    <row r="2809" spans="1:4" x14ac:dyDescent="0.3">
      <c r="A2809" s="11" t="s">
        <v>8219</v>
      </c>
      <c r="B2809" s="11">
        <v>5000</v>
      </c>
      <c r="C2809" s="11" t="s">
        <v>8246</v>
      </c>
      <c r="D2809" s="19">
        <f>B2809</f>
        <v>5000</v>
      </c>
    </row>
    <row r="2810" spans="1:4" x14ac:dyDescent="0.3">
      <c r="A2810" s="11" t="s">
        <v>8219</v>
      </c>
      <c r="B2810" s="11">
        <v>4500</v>
      </c>
      <c r="C2810" s="11" t="s">
        <v>8246</v>
      </c>
      <c r="D2810" s="19">
        <f>B2810</f>
        <v>4500</v>
      </c>
    </row>
    <row r="2811" spans="1:4" x14ac:dyDescent="0.3">
      <c r="A2811" s="11" t="s">
        <v>8219</v>
      </c>
      <c r="B2811" s="11">
        <v>2500</v>
      </c>
      <c r="C2811" s="11" t="s">
        <v>8246</v>
      </c>
      <c r="D2811" s="19">
        <f>B2811</f>
        <v>2500</v>
      </c>
    </row>
    <row r="2812" spans="1:4" x14ac:dyDescent="0.3">
      <c r="A2812" s="11" t="s">
        <v>8219</v>
      </c>
      <c r="B2812" s="11">
        <v>2500</v>
      </c>
      <c r="C2812" s="11" t="s">
        <v>8246</v>
      </c>
      <c r="D2812" s="19">
        <f>B2812</f>
        <v>2500</v>
      </c>
    </row>
    <row r="2813" spans="1:4" x14ac:dyDescent="0.3">
      <c r="A2813" s="11" t="s">
        <v>8219</v>
      </c>
      <c r="B2813" s="11">
        <v>10000</v>
      </c>
      <c r="C2813" s="11" t="s">
        <v>8247</v>
      </c>
      <c r="D2813" s="19">
        <f>B2813*1.37298792</f>
        <v>13729.879199999999</v>
      </c>
    </row>
    <row r="2814" spans="1:4" x14ac:dyDescent="0.3">
      <c r="A2814" s="11" t="s">
        <v>8219</v>
      </c>
      <c r="B2814" s="11">
        <v>5000</v>
      </c>
      <c r="C2814" s="11" t="s">
        <v>8251</v>
      </c>
      <c r="D2814" s="19">
        <f>B2814*0.79435529</f>
        <v>3971.7764500000003</v>
      </c>
    </row>
    <row r="2815" spans="1:4" x14ac:dyDescent="0.3">
      <c r="A2815" s="11" t="s">
        <v>8219</v>
      </c>
      <c r="B2815" s="11">
        <v>2800</v>
      </c>
      <c r="C2815" s="11" t="s">
        <v>8246</v>
      </c>
      <c r="D2815" s="19">
        <f>B2815</f>
        <v>2800</v>
      </c>
    </row>
    <row r="2816" spans="1:4" x14ac:dyDescent="0.3">
      <c r="A2816" s="11" t="s">
        <v>8219</v>
      </c>
      <c r="B2816" s="11">
        <v>1500</v>
      </c>
      <c r="C2816" s="11" t="s">
        <v>8247</v>
      </c>
      <c r="D2816" s="19">
        <f>B2816*1.37298792</f>
        <v>2059.4818799999998</v>
      </c>
    </row>
    <row r="2817" spans="1:4" x14ac:dyDescent="0.3">
      <c r="A2817" s="11" t="s">
        <v>8219</v>
      </c>
      <c r="B2817" s="11">
        <v>250</v>
      </c>
      <c r="C2817" s="11" t="s">
        <v>8251</v>
      </c>
      <c r="D2817" s="19">
        <f>B2817*0.79435529</f>
        <v>198.58882250000002</v>
      </c>
    </row>
    <row r="2818" spans="1:4" x14ac:dyDescent="0.3">
      <c r="A2818" s="11" t="s">
        <v>8219</v>
      </c>
      <c r="B2818" s="11">
        <v>3000</v>
      </c>
      <c r="C2818" s="11" t="s">
        <v>8247</v>
      </c>
      <c r="D2818" s="19">
        <f>B2818*1.37298792</f>
        <v>4118.9637599999996</v>
      </c>
    </row>
    <row r="2819" spans="1:4" x14ac:dyDescent="0.3">
      <c r="A2819" s="11" t="s">
        <v>8219</v>
      </c>
      <c r="B2819" s="11">
        <v>600</v>
      </c>
      <c r="C2819" s="11" t="s">
        <v>8247</v>
      </c>
      <c r="D2819" s="19">
        <f>B2819*1.37298792</f>
        <v>823.79275199999995</v>
      </c>
    </row>
    <row r="2820" spans="1:4" x14ac:dyDescent="0.3">
      <c r="A2820" s="11" t="s">
        <v>8219</v>
      </c>
      <c r="B2820" s="11">
        <v>10000</v>
      </c>
      <c r="C2820" s="11" t="s">
        <v>8246</v>
      </c>
      <c r="D2820" s="19">
        <f>B2820</f>
        <v>10000</v>
      </c>
    </row>
    <row r="2821" spans="1:4" x14ac:dyDescent="0.3">
      <c r="A2821" s="11" t="s">
        <v>8219</v>
      </c>
      <c r="B2821" s="11">
        <v>5000</v>
      </c>
      <c r="C2821" s="11" t="s">
        <v>8247</v>
      </c>
      <c r="D2821" s="19">
        <f>B2821*1.37298792</f>
        <v>6864.9395999999997</v>
      </c>
    </row>
    <row r="2822" spans="1:4" x14ac:dyDescent="0.3">
      <c r="A2822" s="11" t="s">
        <v>8219</v>
      </c>
      <c r="B2822" s="11">
        <v>200</v>
      </c>
      <c r="C2822" s="11" t="s">
        <v>8247</v>
      </c>
      <c r="D2822" s="19">
        <f>B2822*1.37298792</f>
        <v>274.59758399999998</v>
      </c>
    </row>
    <row r="2823" spans="1:4" x14ac:dyDescent="0.3">
      <c r="A2823" s="11" t="s">
        <v>8219</v>
      </c>
      <c r="B2823" s="11">
        <v>1000</v>
      </c>
      <c r="C2823" s="11" t="s">
        <v>8247</v>
      </c>
      <c r="D2823" s="19">
        <f>B2823*1.37298792</f>
        <v>1372.98792</v>
      </c>
    </row>
    <row r="2824" spans="1:4" x14ac:dyDescent="0.3">
      <c r="A2824" s="11" t="s">
        <v>8219</v>
      </c>
      <c r="B2824" s="11">
        <v>6000</v>
      </c>
      <c r="C2824" s="11" t="s">
        <v>8246</v>
      </c>
      <c r="D2824" s="19">
        <f>B2824</f>
        <v>6000</v>
      </c>
    </row>
    <row r="2825" spans="1:4" x14ac:dyDescent="0.3">
      <c r="A2825" s="11" t="s">
        <v>8219</v>
      </c>
      <c r="B2825" s="11">
        <v>100</v>
      </c>
      <c r="C2825" s="11" t="s">
        <v>8247</v>
      </c>
      <c r="D2825" s="19">
        <f>B2825*1.37298792</f>
        <v>137.29879199999999</v>
      </c>
    </row>
    <row r="2826" spans="1:4" x14ac:dyDescent="0.3">
      <c r="A2826" s="11" t="s">
        <v>8219</v>
      </c>
      <c r="B2826" s="11">
        <v>650</v>
      </c>
      <c r="C2826" s="11" t="s">
        <v>8246</v>
      </c>
      <c r="D2826" s="19">
        <f>B2826</f>
        <v>650</v>
      </c>
    </row>
    <row r="2827" spans="1:4" x14ac:dyDescent="0.3">
      <c r="A2827" s="11" t="s">
        <v>8219</v>
      </c>
      <c r="B2827" s="11">
        <v>3000</v>
      </c>
      <c r="C2827" s="11" t="s">
        <v>8247</v>
      </c>
      <c r="D2827" s="19">
        <f>B2827*1.37298792</f>
        <v>4118.9637599999996</v>
      </c>
    </row>
    <row r="2828" spans="1:4" x14ac:dyDescent="0.3">
      <c r="A2828" s="11" t="s">
        <v>8219</v>
      </c>
      <c r="B2828" s="11">
        <v>2000</v>
      </c>
      <c r="C2828" s="11" t="s">
        <v>8246</v>
      </c>
      <c r="D2828" s="19">
        <f>B2828</f>
        <v>2000</v>
      </c>
    </row>
    <row r="2829" spans="1:4" x14ac:dyDescent="0.3">
      <c r="A2829" s="11" t="s">
        <v>8219</v>
      </c>
      <c r="B2829" s="11">
        <v>2000</v>
      </c>
      <c r="C2829" s="11" t="s">
        <v>8246</v>
      </c>
      <c r="D2829" s="19">
        <f>B2829</f>
        <v>2000</v>
      </c>
    </row>
    <row r="2830" spans="1:4" x14ac:dyDescent="0.3">
      <c r="A2830" s="11" t="s">
        <v>8219</v>
      </c>
      <c r="B2830" s="11">
        <v>9500</v>
      </c>
      <c r="C2830" s="11" t="s">
        <v>8247</v>
      </c>
      <c r="D2830" s="19">
        <f>B2830*1.37298792</f>
        <v>13043.38524</v>
      </c>
    </row>
    <row r="2831" spans="1:4" x14ac:dyDescent="0.3">
      <c r="A2831" s="11" t="s">
        <v>8219</v>
      </c>
      <c r="B2831" s="11">
        <v>2500</v>
      </c>
      <c r="C2831" s="11" t="s">
        <v>8247</v>
      </c>
      <c r="D2831" s="19">
        <f>B2831*1.37298792</f>
        <v>3432.4697999999999</v>
      </c>
    </row>
    <row r="2832" spans="1:4" x14ac:dyDescent="0.3">
      <c r="A2832" s="11" t="s">
        <v>8219</v>
      </c>
      <c r="B2832" s="11">
        <v>3000</v>
      </c>
      <c r="C2832" s="11" t="s">
        <v>8246</v>
      </c>
      <c r="D2832" s="19">
        <f>B2832</f>
        <v>3000</v>
      </c>
    </row>
    <row r="2833" spans="1:4" x14ac:dyDescent="0.3">
      <c r="A2833" s="11" t="s">
        <v>8219</v>
      </c>
      <c r="B2833" s="11">
        <v>3000</v>
      </c>
      <c r="C2833" s="11" t="s">
        <v>8246</v>
      </c>
      <c r="D2833" s="19">
        <f>B2833</f>
        <v>3000</v>
      </c>
    </row>
    <row r="2834" spans="1:4" x14ac:dyDescent="0.3">
      <c r="A2834" s="11" t="s">
        <v>8219</v>
      </c>
      <c r="B2834" s="11">
        <v>2500</v>
      </c>
      <c r="C2834" s="11" t="s">
        <v>8247</v>
      </c>
      <c r="D2834" s="19">
        <f>B2834*1.37298792</f>
        <v>3432.4697999999999</v>
      </c>
    </row>
    <row r="2835" spans="1:4" x14ac:dyDescent="0.3">
      <c r="A2835" s="11" t="s">
        <v>8219</v>
      </c>
      <c r="B2835" s="11">
        <v>2700</v>
      </c>
      <c r="C2835" s="11" t="s">
        <v>8246</v>
      </c>
      <c r="D2835" s="19">
        <f>B2835</f>
        <v>2700</v>
      </c>
    </row>
    <row r="2836" spans="1:4" x14ac:dyDescent="0.3">
      <c r="A2836" s="11" t="s">
        <v>8219</v>
      </c>
      <c r="B2836" s="11">
        <v>800</v>
      </c>
      <c r="C2836" s="11" t="s">
        <v>8247</v>
      </c>
      <c r="D2836" s="19">
        <f>B2836*1.37298792</f>
        <v>1098.3903359999999</v>
      </c>
    </row>
    <row r="2837" spans="1:4" x14ac:dyDescent="0.3">
      <c r="A2837" s="11" t="s">
        <v>8219</v>
      </c>
      <c r="B2837" s="11">
        <v>1000</v>
      </c>
      <c r="C2837" s="11" t="s">
        <v>8247</v>
      </c>
      <c r="D2837" s="19">
        <f>B2837*1.37298792</f>
        <v>1372.98792</v>
      </c>
    </row>
    <row r="2838" spans="1:4" x14ac:dyDescent="0.3">
      <c r="A2838" s="11" t="s">
        <v>8219</v>
      </c>
      <c r="B2838" s="11">
        <v>450</v>
      </c>
      <c r="C2838" s="11" t="s">
        <v>8246</v>
      </c>
      <c r="D2838" s="19">
        <f>B2838</f>
        <v>450</v>
      </c>
    </row>
    <row r="2839" spans="1:4" x14ac:dyDescent="0.3">
      <c r="A2839" s="11" t="s">
        <v>8219</v>
      </c>
      <c r="B2839" s="11">
        <v>850</v>
      </c>
      <c r="C2839" s="11" t="s">
        <v>8251</v>
      </c>
      <c r="D2839" s="19">
        <f>B2839*0.79435529</f>
        <v>675.20199650000006</v>
      </c>
    </row>
    <row r="2840" spans="1:4" x14ac:dyDescent="0.3">
      <c r="A2840" s="11" t="s">
        <v>8219</v>
      </c>
      <c r="B2840" s="11">
        <v>2000</v>
      </c>
      <c r="C2840" s="11" t="s">
        <v>8246</v>
      </c>
      <c r="D2840" s="19">
        <f>B2840</f>
        <v>2000</v>
      </c>
    </row>
    <row r="2841" spans="1:4" x14ac:dyDescent="0.3">
      <c r="A2841" s="11" t="s">
        <v>8219</v>
      </c>
      <c r="B2841" s="11">
        <v>3500</v>
      </c>
      <c r="C2841" s="11" t="s">
        <v>8246</v>
      </c>
      <c r="D2841" s="19">
        <f>B2841</f>
        <v>3500</v>
      </c>
    </row>
    <row r="2842" spans="1:4" x14ac:dyDescent="0.3">
      <c r="A2842" s="11" t="s">
        <v>8219</v>
      </c>
      <c r="B2842" s="11">
        <v>2500</v>
      </c>
      <c r="C2842" s="11" t="s">
        <v>8247</v>
      </c>
      <c r="D2842" s="19">
        <f>B2842*1.37298792</f>
        <v>3432.4697999999999</v>
      </c>
    </row>
    <row r="2843" spans="1:4" x14ac:dyDescent="0.3">
      <c r="A2843" s="11" t="s">
        <v>8221</v>
      </c>
      <c r="B2843" s="11">
        <v>1000</v>
      </c>
      <c r="C2843" s="11" t="s">
        <v>8247</v>
      </c>
      <c r="D2843" s="19">
        <f>B2843*1.37298792</f>
        <v>1372.98792</v>
      </c>
    </row>
    <row r="2844" spans="1:4" x14ac:dyDescent="0.3">
      <c r="A2844" s="11" t="s">
        <v>8221</v>
      </c>
      <c r="B2844" s="11">
        <v>1500</v>
      </c>
      <c r="C2844" s="11" t="s">
        <v>8247</v>
      </c>
      <c r="D2844" s="19">
        <f>B2844*1.37298792</f>
        <v>2059.4818799999998</v>
      </c>
    </row>
    <row r="2845" spans="1:4" x14ac:dyDescent="0.3">
      <c r="A2845" s="11" t="s">
        <v>8221</v>
      </c>
      <c r="B2845" s="11">
        <v>1200</v>
      </c>
      <c r="C2845" s="11" t="s">
        <v>8246</v>
      </c>
      <c r="D2845" s="19">
        <f>B2845</f>
        <v>1200</v>
      </c>
    </row>
    <row r="2846" spans="1:4" x14ac:dyDescent="0.3">
      <c r="A2846" s="11" t="s">
        <v>8221</v>
      </c>
      <c r="B2846" s="11">
        <v>550</v>
      </c>
      <c r="C2846" s="11" t="s">
        <v>8249</v>
      </c>
      <c r="D2846" s="19">
        <f>B2846*1.18870458</f>
        <v>653.78751899999997</v>
      </c>
    </row>
    <row r="2847" spans="1:4" x14ac:dyDescent="0.3">
      <c r="A2847" s="11" t="s">
        <v>8221</v>
      </c>
      <c r="B2847" s="11">
        <v>7500</v>
      </c>
      <c r="C2847" s="11" t="s">
        <v>8246</v>
      </c>
      <c r="D2847" s="19">
        <f>B2847</f>
        <v>7500</v>
      </c>
    </row>
    <row r="2848" spans="1:4" x14ac:dyDescent="0.3">
      <c r="A2848" s="11" t="s">
        <v>8221</v>
      </c>
      <c r="B2848" s="11">
        <v>8000</v>
      </c>
      <c r="C2848" s="11" t="s">
        <v>8246</v>
      </c>
      <c r="D2848" s="19">
        <f>B2848</f>
        <v>8000</v>
      </c>
    </row>
    <row r="2849" spans="1:4" x14ac:dyDescent="0.3">
      <c r="A2849" s="11" t="s">
        <v>8221</v>
      </c>
      <c r="B2849" s="11">
        <v>2000</v>
      </c>
      <c r="C2849" s="11" t="s">
        <v>8246</v>
      </c>
      <c r="D2849" s="19">
        <f>B2849</f>
        <v>2000</v>
      </c>
    </row>
    <row r="2850" spans="1:4" x14ac:dyDescent="0.3">
      <c r="A2850" s="11" t="s">
        <v>8221</v>
      </c>
      <c r="B2850" s="11">
        <v>35000</v>
      </c>
      <c r="C2850" s="11" t="s">
        <v>8246</v>
      </c>
      <c r="D2850" s="19">
        <f>B2850</f>
        <v>35000</v>
      </c>
    </row>
    <row r="2851" spans="1:4" x14ac:dyDescent="0.3">
      <c r="A2851" s="11" t="s">
        <v>8221</v>
      </c>
      <c r="B2851" s="11">
        <v>500</v>
      </c>
      <c r="C2851" s="11" t="s">
        <v>8247</v>
      </c>
      <c r="D2851" s="19">
        <f>B2851*1.37298792</f>
        <v>686.49396000000002</v>
      </c>
    </row>
    <row r="2852" spans="1:4" x14ac:dyDescent="0.3">
      <c r="A2852" s="11" t="s">
        <v>8221</v>
      </c>
      <c r="B2852" s="11">
        <v>8000</v>
      </c>
      <c r="C2852" s="11" t="s">
        <v>8246</v>
      </c>
      <c r="D2852" s="19">
        <f>B2852</f>
        <v>8000</v>
      </c>
    </row>
    <row r="2853" spans="1:4" x14ac:dyDescent="0.3">
      <c r="A2853" s="11" t="s">
        <v>8221</v>
      </c>
      <c r="B2853" s="11">
        <v>4500</v>
      </c>
      <c r="C2853" s="11" t="s">
        <v>8249</v>
      </c>
      <c r="D2853" s="19">
        <f>B2853*1.18870458</f>
        <v>5349.1706100000001</v>
      </c>
    </row>
    <row r="2854" spans="1:4" x14ac:dyDescent="0.3">
      <c r="A2854" s="11" t="s">
        <v>8221</v>
      </c>
      <c r="B2854" s="11">
        <v>5000</v>
      </c>
      <c r="C2854" s="11" t="s">
        <v>8246</v>
      </c>
      <c r="D2854" s="19">
        <f>B2854</f>
        <v>5000</v>
      </c>
    </row>
    <row r="2855" spans="1:4" x14ac:dyDescent="0.3">
      <c r="A2855" s="11" t="s">
        <v>8221</v>
      </c>
      <c r="B2855" s="11">
        <v>9500</v>
      </c>
      <c r="C2855" s="11" t="s">
        <v>8251</v>
      </c>
      <c r="D2855" s="19">
        <f>B2855*0.79435529</f>
        <v>7546.3752550000008</v>
      </c>
    </row>
    <row r="2856" spans="1:4" x14ac:dyDescent="0.3">
      <c r="A2856" s="11" t="s">
        <v>8221</v>
      </c>
      <c r="B2856" s="11">
        <v>1000</v>
      </c>
      <c r="C2856" s="11" t="s">
        <v>8247</v>
      </c>
      <c r="D2856" s="19">
        <f>B2856*1.37298792</f>
        <v>1372.98792</v>
      </c>
    </row>
    <row r="2857" spans="1:4" x14ac:dyDescent="0.3">
      <c r="A2857" s="11" t="s">
        <v>8221</v>
      </c>
      <c r="B2857" s="11">
        <v>600</v>
      </c>
      <c r="C2857" s="11" t="s">
        <v>8246</v>
      </c>
      <c r="D2857" s="19">
        <f>B2857</f>
        <v>600</v>
      </c>
    </row>
    <row r="2858" spans="1:4" x14ac:dyDescent="0.3">
      <c r="A2858" s="11" t="s">
        <v>8221</v>
      </c>
      <c r="B2858" s="11">
        <v>3000</v>
      </c>
      <c r="C2858" s="11" t="s">
        <v>8246</v>
      </c>
      <c r="D2858" s="19">
        <f>B2858</f>
        <v>3000</v>
      </c>
    </row>
    <row r="2859" spans="1:4" x14ac:dyDescent="0.3">
      <c r="A2859" s="11" t="s">
        <v>8221</v>
      </c>
      <c r="B2859" s="11">
        <v>38000</v>
      </c>
      <c r="C2859" s="11" t="s">
        <v>8256</v>
      </c>
      <c r="D2859" s="19">
        <f>B2859*0.0496491</f>
        <v>1886.6658</v>
      </c>
    </row>
    <row r="2860" spans="1:4" x14ac:dyDescent="0.3">
      <c r="A2860" s="11" t="s">
        <v>8221</v>
      </c>
      <c r="B2860" s="11">
        <v>1000</v>
      </c>
      <c r="C2860" s="11" t="s">
        <v>8249</v>
      </c>
      <c r="D2860" s="19">
        <f>B2860*1.18870458</f>
        <v>1188.7045800000001</v>
      </c>
    </row>
    <row r="2861" spans="1:4" x14ac:dyDescent="0.3">
      <c r="A2861" s="11" t="s">
        <v>8221</v>
      </c>
      <c r="B2861" s="11">
        <v>2000</v>
      </c>
      <c r="C2861" s="11" t="s">
        <v>8248</v>
      </c>
      <c r="D2861" s="19">
        <f>B2861*0.76304884</f>
        <v>1526.0976799999999</v>
      </c>
    </row>
    <row r="2862" spans="1:4" x14ac:dyDescent="0.3">
      <c r="A2862" s="11" t="s">
        <v>8221</v>
      </c>
      <c r="B2862" s="11">
        <v>4000</v>
      </c>
      <c r="C2862" s="11" t="s">
        <v>8246</v>
      </c>
      <c r="D2862" s="19">
        <f>B2862</f>
        <v>4000</v>
      </c>
    </row>
    <row r="2863" spans="1:4" x14ac:dyDescent="0.3">
      <c r="A2863" s="11" t="s">
        <v>8221</v>
      </c>
      <c r="B2863" s="11">
        <v>250</v>
      </c>
      <c r="C2863" s="11" t="s">
        <v>8248</v>
      </c>
      <c r="D2863" s="19">
        <f>B2863*0.76304884</f>
        <v>190.76220999999998</v>
      </c>
    </row>
    <row r="2864" spans="1:4" x14ac:dyDescent="0.3">
      <c r="A2864" s="11" t="s">
        <v>8221</v>
      </c>
      <c r="B2864" s="11">
        <v>12700</v>
      </c>
      <c r="C2864" s="11" t="s">
        <v>8246</v>
      </c>
      <c r="D2864" s="19">
        <f>B2864</f>
        <v>12700</v>
      </c>
    </row>
    <row r="2865" spans="1:4" x14ac:dyDescent="0.3">
      <c r="A2865" s="11" t="s">
        <v>8221</v>
      </c>
      <c r="B2865" s="11">
        <v>50000</v>
      </c>
      <c r="C2865" s="11" t="s">
        <v>8246</v>
      </c>
      <c r="D2865" s="19">
        <f>B2865</f>
        <v>50000</v>
      </c>
    </row>
    <row r="2866" spans="1:4" x14ac:dyDescent="0.3">
      <c r="A2866" s="11" t="s">
        <v>8221</v>
      </c>
      <c r="B2866" s="11">
        <v>2500</v>
      </c>
      <c r="C2866" s="11" t="s">
        <v>8247</v>
      </c>
      <c r="D2866" s="19">
        <f>B2866*1.37298792</f>
        <v>3432.4697999999999</v>
      </c>
    </row>
    <row r="2867" spans="1:4" x14ac:dyDescent="0.3">
      <c r="A2867" s="11" t="s">
        <v>8221</v>
      </c>
      <c r="B2867" s="11">
        <v>2888</v>
      </c>
      <c r="C2867" s="11" t="s">
        <v>8246</v>
      </c>
      <c r="D2867" s="19">
        <f t="shared" ref="D2867:D2879" si="117">B2867</f>
        <v>2888</v>
      </c>
    </row>
    <row r="2868" spans="1:4" x14ac:dyDescent="0.3">
      <c r="A2868" s="11" t="s">
        <v>8221</v>
      </c>
      <c r="B2868" s="11">
        <v>5000</v>
      </c>
      <c r="C2868" s="11" t="s">
        <v>8246</v>
      </c>
      <c r="D2868" s="19">
        <f t="shared" si="117"/>
        <v>5000</v>
      </c>
    </row>
    <row r="2869" spans="1:4" x14ac:dyDescent="0.3">
      <c r="A2869" s="11" t="s">
        <v>8221</v>
      </c>
      <c r="B2869" s="11">
        <v>2500</v>
      </c>
      <c r="C2869" s="11" t="s">
        <v>8246</v>
      </c>
      <c r="D2869" s="19">
        <f t="shared" si="117"/>
        <v>2500</v>
      </c>
    </row>
    <row r="2870" spans="1:4" x14ac:dyDescent="0.3">
      <c r="A2870" s="11" t="s">
        <v>8221</v>
      </c>
      <c r="B2870" s="11">
        <v>15000</v>
      </c>
      <c r="C2870" s="11" t="s">
        <v>8246</v>
      </c>
      <c r="D2870" s="19">
        <f t="shared" si="117"/>
        <v>15000</v>
      </c>
    </row>
    <row r="2871" spans="1:4" x14ac:dyDescent="0.3">
      <c r="A2871" s="11" t="s">
        <v>8221</v>
      </c>
      <c r="B2871" s="11">
        <v>20000</v>
      </c>
      <c r="C2871" s="11" t="s">
        <v>8246</v>
      </c>
      <c r="D2871" s="19">
        <f t="shared" si="117"/>
        <v>20000</v>
      </c>
    </row>
    <row r="2872" spans="1:4" x14ac:dyDescent="0.3">
      <c r="A2872" s="11" t="s">
        <v>8221</v>
      </c>
      <c r="B2872" s="11">
        <v>5000</v>
      </c>
      <c r="C2872" s="11" t="s">
        <v>8246</v>
      </c>
      <c r="D2872" s="19">
        <f t="shared" si="117"/>
        <v>5000</v>
      </c>
    </row>
    <row r="2873" spans="1:4" x14ac:dyDescent="0.3">
      <c r="A2873" s="11" t="s">
        <v>8221</v>
      </c>
      <c r="B2873" s="11">
        <v>10000</v>
      </c>
      <c r="C2873" s="11" t="s">
        <v>8246</v>
      </c>
      <c r="D2873" s="19">
        <f t="shared" si="117"/>
        <v>10000</v>
      </c>
    </row>
    <row r="2874" spans="1:4" x14ac:dyDescent="0.3">
      <c r="A2874" s="11" t="s">
        <v>8221</v>
      </c>
      <c r="B2874" s="11">
        <v>3000</v>
      </c>
      <c r="C2874" s="11" t="s">
        <v>8246</v>
      </c>
      <c r="D2874" s="19">
        <f t="shared" si="117"/>
        <v>3000</v>
      </c>
    </row>
    <row r="2875" spans="1:4" x14ac:dyDescent="0.3">
      <c r="A2875" s="11" t="s">
        <v>8221</v>
      </c>
      <c r="B2875" s="11">
        <v>2500</v>
      </c>
      <c r="C2875" s="11" t="s">
        <v>8246</v>
      </c>
      <c r="D2875" s="19">
        <f t="shared" si="117"/>
        <v>2500</v>
      </c>
    </row>
    <row r="2876" spans="1:4" x14ac:dyDescent="0.3">
      <c r="A2876" s="11" t="s">
        <v>8221</v>
      </c>
      <c r="B2876" s="11">
        <v>5000</v>
      </c>
      <c r="C2876" s="11" t="s">
        <v>8246</v>
      </c>
      <c r="D2876" s="19">
        <f t="shared" si="117"/>
        <v>5000</v>
      </c>
    </row>
    <row r="2877" spans="1:4" x14ac:dyDescent="0.3">
      <c r="A2877" s="11" t="s">
        <v>8221</v>
      </c>
      <c r="B2877" s="11">
        <v>20000</v>
      </c>
      <c r="C2877" s="11" t="s">
        <v>8246</v>
      </c>
      <c r="D2877" s="19">
        <f t="shared" si="117"/>
        <v>20000</v>
      </c>
    </row>
    <row r="2878" spans="1:4" x14ac:dyDescent="0.3">
      <c r="A2878" s="11" t="s">
        <v>8221</v>
      </c>
      <c r="B2878" s="11">
        <v>150000</v>
      </c>
      <c r="C2878" s="11" t="s">
        <v>8246</v>
      </c>
      <c r="D2878" s="19">
        <f t="shared" si="117"/>
        <v>150000</v>
      </c>
    </row>
    <row r="2879" spans="1:4" x14ac:dyDescent="0.3">
      <c r="A2879" s="11" t="s">
        <v>8221</v>
      </c>
      <c r="B2879" s="11">
        <v>6000</v>
      </c>
      <c r="C2879" s="11" t="s">
        <v>8246</v>
      </c>
      <c r="D2879" s="19">
        <f t="shared" si="117"/>
        <v>6000</v>
      </c>
    </row>
    <row r="2880" spans="1:4" x14ac:dyDescent="0.3">
      <c r="A2880" s="11" t="s">
        <v>8221</v>
      </c>
      <c r="B2880" s="11">
        <v>3000</v>
      </c>
      <c r="C2880" s="11" t="s">
        <v>8247</v>
      </c>
      <c r="D2880" s="19">
        <f>B2880*1.37298792</f>
        <v>4118.9637599999996</v>
      </c>
    </row>
    <row r="2881" spans="1:4" x14ac:dyDescent="0.3">
      <c r="A2881" s="11" t="s">
        <v>8221</v>
      </c>
      <c r="B2881" s="11">
        <v>11200</v>
      </c>
      <c r="C2881" s="11" t="s">
        <v>8246</v>
      </c>
      <c r="D2881" s="19">
        <f t="shared" ref="D2881:D2905" si="118">B2881</f>
        <v>11200</v>
      </c>
    </row>
    <row r="2882" spans="1:4" x14ac:dyDescent="0.3">
      <c r="A2882" s="11" t="s">
        <v>8221</v>
      </c>
      <c r="B2882" s="11">
        <v>12000</v>
      </c>
      <c r="C2882" s="11" t="s">
        <v>8246</v>
      </c>
      <c r="D2882" s="19">
        <f t="shared" si="118"/>
        <v>12000</v>
      </c>
    </row>
    <row r="2883" spans="1:4" x14ac:dyDescent="0.3">
      <c r="A2883" s="11" t="s">
        <v>8221</v>
      </c>
      <c r="B2883" s="11">
        <v>5500</v>
      </c>
      <c r="C2883" s="11" t="s">
        <v>8246</v>
      </c>
      <c r="D2883" s="19">
        <f t="shared" si="118"/>
        <v>5500</v>
      </c>
    </row>
    <row r="2884" spans="1:4" x14ac:dyDescent="0.3">
      <c r="A2884" s="11" t="s">
        <v>8221</v>
      </c>
      <c r="B2884" s="11">
        <v>750</v>
      </c>
      <c r="C2884" s="11" t="s">
        <v>8246</v>
      </c>
      <c r="D2884" s="19">
        <f t="shared" si="118"/>
        <v>750</v>
      </c>
    </row>
    <row r="2885" spans="1:4" x14ac:dyDescent="0.3">
      <c r="A2885" s="11" t="s">
        <v>8221</v>
      </c>
      <c r="B2885" s="11">
        <v>10000</v>
      </c>
      <c r="C2885" s="11" t="s">
        <v>8246</v>
      </c>
      <c r="D2885" s="19">
        <f t="shared" si="118"/>
        <v>10000</v>
      </c>
    </row>
    <row r="2886" spans="1:4" x14ac:dyDescent="0.3">
      <c r="A2886" s="11" t="s">
        <v>8221</v>
      </c>
      <c r="B2886" s="11">
        <v>45000</v>
      </c>
      <c r="C2886" s="11" t="s">
        <v>8246</v>
      </c>
      <c r="D2886" s="19">
        <f t="shared" si="118"/>
        <v>45000</v>
      </c>
    </row>
    <row r="2887" spans="1:4" x14ac:dyDescent="0.3">
      <c r="A2887" s="11" t="s">
        <v>8221</v>
      </c>
      <c r="B2887" s="11">
        <v>400</v>
      </c>
      <c r="C2887" s="11" t="s">
        <v>8246</v>
      </c>
      <c r="D2887" s="19">
        <f t="shared" si="118"/>
        <v>400</v>
      </c>
    </row>
    <row r="2888" spans="1:4" x14ac:dyDescent="0.3">
      <c r="A2888" s="11" t="s">
        <v>8221</v>
      </c>
      <c r="B2888" s="11">
        <v>200</v>
      </c>
      <c r="C2888" s="11" t="s">
        <v>8246</v>
      </c>
      <c r="D2888" s="19">
        <f t="shared" si="118"/>
        <v>200</v>
      </c>
    </row>
    <row r="2889" spans="1:4" x14ac:dyDescent="0.3">
      <c r="A2889" s="11" t="s">
        <v>8221</v>
      </c>
      <c r="B2889" s="11">
        <v>3000</v>
      </c>
      <c r="C2889" s="11" t="s">
        <v>8246</v>
      </c>
      <c r="D2889" s="19">
        <f t="shared" si="118"/>
        <v>3000</v>
      </c>
    </row>
    <row r="2890" spans="1:4" x14ac:dyDescent="0.3">
      <c r="A2890" s="11" t="s">
        <v>8221</v>
      </c>
      <c r="B2890" s="11">
        <v>30000</v>
      </c>
      <c r="C2890" s="11" t="s">
        <v>8246</v>
      </c>
      <c r="D2890" s="19">
        <f t="shared" si="118"/>
        <v>30000</v>
      </c>
    </row>
    <row r="2891" spans="1:4" x14ac:dyDescent="0.3">
      <c r="A2891" s="11" t="s">
        <v>8221</v>
      </c>
      <c r="B2891" s="11">
        <v>3000</v>
      </c>
      <c r="C2891" s="11" t="s">
        <v>8246</v>
      </c>
      <c r="D2891" s="19">
        <f t="shared" si="118"/>
        <v>3000</v>
      </c>
    </row>
    <row r="2892" spans="1:4" x14ac:dyDescent="0.3">
      <c r="A2892" s="11" t="s">
        <v>8221</v>
      </c>
      <c r="B2892" s="11">
        <v>2000</v>
      </c>
      <c r="C2892" s="11" t="s">
        <v>8246</v>
      </c>
      <c r="D2892" s="19">
        <f t="shared" si="118"/>
        <v>2000</v>
      </c>
    </row>
    <row r="2893" spans="1:4" x14ac:dyDescent="0.3">
      <c r="A2893" s="11" t="s">
        <v>8221</v>
      </c>
      <c r="B2893" s="11">
        <v>10000</v>
      </c>
      <c r="C2893" s="11" t="s">
        <v>8246</v>
      </c>
      <c r="D2893" s="19">
        <f t="shared" si="118"/>
        <v>10000</v>
      </c>
    </row>
    <row r="2894" spans="1:4" x14ac:dyDescent="0.3">
      <c r="A2894" s="11" t="s">
        <v>8221</v>
      </c>
      <c r="B2894" s="11">
        <v>5500</v>
      </c>
      <c r="C2894" s="11" t="s">
        <v>8246</v>
      </c>
      <c r="D2894" s="19">
        <f t="shared" si="118"/>
        <v>5500</v>
      </c>
    </row>
    <row r="2895" spans="1:4" x14ac:dyDescent="0.3">
      <c r="A2895" s="11" t="s">
        <v>8221</v>
      </c>
      <c r="B2895" s="11">
        <v>5000</v>
      </c>
      <c r="C2895" s="11" t="s">
        <v>8246</v>
      </c>
      <c r="D2895" s="19">
        <f t="shared" si="118"/>
        <v>5000</v>
      </c>
    </row>
    <row r="2896" spans="1:4" x14ac:dyDescent="0.3">
      <c r="A2896" s="11" t="s">
        <v>8221</v>
      </c>
      <c r="B2896" s="11">
        <v>50000</v>
      </c>
      <c r="C2896" s="11" t="s">
        <v>8246</v>
      </c>
      <c r="D2896" s="19">
        <f t="shared" si="118"/>
        <v>50000</v>
      </c>
    </row>
    <row r="2897" spans="1:4" x14ac:dyDescent="0.3">
      <c r="A2897" s="11" t="s">
        <v>8221</v>
      </c>
      <c r="B2897" s="11">
        <v>500</v>
      </c>
      <c r="C2897" s="11" t="s">
        <v>8246</v>
      </c>
      <c r="D2897" s="19">
        <f t="shared" si="118"/>
        <v>500</v>
      </c>
    </row>
    <row r="2898" spans="1:4" x14ac:dyDescent="0.3">
      <c r="A2898" s="11" t="s">
        <v>8221</v>
      </c>
      <c r="B2898" s="11">
        <v>3000</v>
      </c>
      <c r="C2898" s="11" t="s">
        <v>8246</v>
      </c>
      <c r="D2898" s="19">
        <f t="shared" si="118"/>
        <v>3000</v>
      </c>
    </row>
    <row r="2899" spans="1:4" x14ac:dyDescent="0.3">
      <c r="A2899" s="11" t="s">
        <v>8221</v>
      </c>
      <c r="B2899" s="11">
        <v>12000</v>
      </c>
      <c r="C2899" s="11" t="s">
        <v>8246</v>
      </c>
      <c r="D2899" s="19">
        <f t="shared" si="118"/>
        <v>12000</v>
      </c>
    </row>
    <row r="2900" spans="1:4" x14ac:dyDescent="0.3">
      <c r="A2900" s="11" t="s">
        <v>8221</v>
      </c>
      <c r="B2900" s="11">
        <v>7500</v>
      </c>
      <c r="C2900" s="11" t="s">
        <v>8246</v>
      </c>
      <c r="D2900" s="19">
        <f t="shared" si="118"/>
        <v>7500</v>
      </c>
    </row>
    <row r="2901" spans="1:4" x14ac:dyDescent="0.3">
      <c r="A2901" s="11" t="s">
        <v>8221</v>
      </c>
      <c r="B2901" s="11">
        <v>10000</v>
      </c>
      <c r="C2901" s="11" t="s">
        <v>8246</v>
      </c>
      <c r="D2901" s="19">
        <f t="shared" si="118"/>
        <v>10000</v>
      </c>
    </row>
    <row r="2902" spans="1:4" x14ac:dyDescent="0.3">
      <c r="A2902" s="11" t="s">
        <v>8221</v>
      </c>
      <c r="B2902" s="11">
        <v>5500</v>
      </c>
      <c r="C2902" s="11" t="s">
        <v>8246</v>
      </c>
      <c r="D2902" s="19">
        <f t="shared" si="118"/>
        <v>5500</v>
      </c>
    </row>
    <row r="2903" spans="1:4" x14ac:dyDescent="0.3">
      <c r="A2903" s="11" t="s">
        <v>8221</v>
      </c>
      <c r="B2903" s="11">
        <v>750</v>
      </c>
      <c r="C2903" s="11" t="s">
        <v>8246</v>
      </c>
      <c r="D2903" s="19">
        <f t="shared" si="118"/>
        <v>750</v>
      </c>
    </row>
    <row r="2904" spans="1:4" x14ac:dyDescent="0.3">
      <c r="A2904" s="11" t="s">
        <v>8221</v>
      </c>
      <c r="B2904" s="11">
        <v>150000</v>
      </c>
      <c r="C2904" s="11" t="s">
        <v>8246</v>
      </c>
      <c r="D2904" s="19">
        <f t="shared" si="118"/>
        <v>150000</v>
      </c>
    </row>
    <row r="2905" spans="1:4" x14ac:dyDescent="0.3">
      <c r="A2905" s="11" t="s">
        <v>8221</v>
      </c>
      <c r="B2905" s="11">
        <v>5000</v>
      </c>
      <c r="C2905" s="11" t="s">
        <v>8246</v>
      </c>
      <c r="D2905" s="19">
        <f t="shared" si="118"/>
        <v>5000</v>
      </c>
    </row>
    <row r="2906" spans="1:4" x14ac:dyDescent="0.3">
      <c r="A2906" s="11" t="s">
        <v>8221</v>
      </c>
      <c r="B2906" s="11">
        <v>1500</v>
      </c>
      <c r="C2906" s="11" t="s">
        <v>8247</v>
      </c>
      <c r="D2906" s="19">
        <f>B2906*1.37298792</f>
        <v>2059.4818799999998</v>
      </c>
    </row>
    <row r="2907" spans="1:4" x14ac:dyDescent="0.3">
      <c r="A2907" s="11" t="s">
        <v>8221</v>
      </c>
      <c r="B2907" s="11">
        <v>3500</v>
      </c>
      <c r="C2907" s="11" t="s">
        <v>8246</v>
      </c>
      <c r="D2907" s="19">
        <f>B2907</f>
        <v>3500</v>
      </c>
    </row>
    <row r="2908" spans="1:4" x14ac:dyDescent="0.3">
      <c r="A2908" s="11" t="s">
        <v>8221</v>
      </c>
      <c r="B2908" s="11">
        <v>6000</v>
      </c>
      <c r="C2908" s="11" t="s">
        <v>8246</v>
      </c>
      <c r="D2908" s="19">
        <f>B2908</f>
        <v>6000</v>
      </c>
    </row>
    <row r="2909" spans="1:4" x14ac:dyDescent="0.3">
      <c r="A2909" s="11" t="s">
        <v>8221</v>
      </c>
      <c r="B2909" s="11">
        <v>2500</v>
      </c>
      <c r="C2909" s="11" t="s">
        <v>8246</v>
      </c>
      <c r="D2909" s="19">
        <f>B2909</f>
        <v>2500</v>
      </c>
    </row>
    <row r="2910" spans="1:4" x14ac:dyDescent="0.3">
      <c r="A2910" s="11" t="s">
        <v>8221</v>
      </c>
      <c r="B2910" s="11">
        <v>9600</v>
      </c>
      <c r="C2910" s="11" t="s">
        <v>8246</v>
      </c>
      <c r="D2910" s="19">
        <f>B2910</f>
        <v>9600</v>
      </c>
    </row>
    <row r="2911" spans="1:4" x14ac:dyDescent="0.3">
      <c r="A2911" s="11" t="s">
        <v>8221</v>
      </c>
      <c r="B2911" s="11">
        <v>180000</v>
      </c>
      <c r="C2911" s="11" t="s">
        <v>8246</v>
      </c>
      <c r="D2911" s="19">
        <f>B2911</f>
        <v>180000</v>
      </c>
    </row>
    <row r="2912" spans="1:4" x14ac:dyDescent="0.3">
      <c r="A2912" s="11" t="s">
        <v>8221</v>
      </c>
      <c r="B2912" s="11">
        <v>30000</v>
      </c>
      <c r="C2912" s="11" t="s">
        <v>8247</v>
      </c>
      <c r="D2912" s="19">
        <f>B2912*1.37298792</f>
        <v>41189.637599999995</v>
      </c>
    </row>
    <row r="2913" spans="1:4" x14ac:dyDescent="0.3">
      <c r="A2913" s="11" t="s">
        <v>8221</v>
      </c>
      <c r="B2913" s="11">
        <v>1800</v>
      </c>
      <c r="C2913" s="11" t="s">
        <v>8246</v>
      </c>
      <c r="D2913" s="19">
        <f>B2913</f>
        <v>1800</v>
      </c>
    </row>
    <row r="2914" spans="1:4" x14ac:dyDescent="0.3">
      <c r="A2914" s="11" t="s">
        <v>8221</v>
      </c>
      <c r="B2914" s="11">
        <v>14440</v>
      </c>
      <c r="C2914" s="11" t="s">
        <v>8246</v>
      </c>
      <c r="D2914" s="19">
        <f>B2914</f>
        <v>14440</v>
      </c>
    </row>
    <row r="2915" spans="1:4" x14ac:dyDescent="0.3">
      <c r="A2915" s="11" t="s">
        <v>8221</v>
      </c>
      <c r="B2915" s="11">
        <v>10000</v>
      </c>
      <c r="C2915" s="11" t="s">
        <v>8246</v>
      </c>
      <c r="D2915" s="19">
        <f>B2915</f>
        <v>10000</v>
      </c>
    </row>
    <row r="2916" spans="1:4" x14ac:dyDescent="0.3">
      <c r="A2916" s="11" t="s">
        <v>8221</v>
      </c>
      <c r="B2916" s="11">
        <v>25000</v>
      </c>
      <c r="C2916" s="11" t="s">
        <v>8247</v>
      </c>
      <c r="D2916" s="19">
        <f>B2916*1.37298792</f>
        <v>34324.697999999997</v>
      </c>
    </row>
    <row r="2917" spans="1:4" x14ac:dyDescent="0.3">
      <c r="A2917" s="11" t="s">
        <v>8221</v>
      </c>
      <c r="B2917" s="11">
        <v>1000</v>
      </c>
      <c r="C2917" s="11" t="s">
        <v>8247</v>
      </c>
      <c r="D2917" s="19">
        <f>B2917*1.37298792</f>
        <v>1372.98792</v>
      </c>
    </row>
    <row r="2918" spans="1:4" x14ac:dyDescent="0.3">
      <c r="A2918" s="11" t="s">
        <v>8221</v>
      </c>
      <c r="B2918" s="11">
        <v>1850</v>
      </c>
      <c r="C2918" s="11" t="s">
        <v>8247</v>
      </c>
      <c r="D2918" s="19">
        <f>B2918*1.37298792</f>
        <v>2540.0276519999998</v>
      </c>
    </row>
    <row r="2919" spans="1:4" x14ac:dyDescent="0.3">
      <c r="A2919" s="11" t="s">
        <v>8221</v>
      </c>
      <c r="B2919" s="11">
        <v>2000</v>
      </c>
      <c r="C2919" s="11" t="s">
        <v>8246</v>
      </c>
      <c r="D2919" s="19">
        <f>B2919</f>
        <v>2000</v>
      </c>
    </row>
    <row r="2920" spans="1:4" x14ac:dyDescent="0.3">
      <c r="A2920" s="11" t="s">
        <v>8221</v>
      </c>
      <c r="B2920" s="11">
        <v>5000</v>
      </c>
      <c r="C2920" s="11" t="s">
        <v>8246</v>
      </c>
      <c r="D2920" s="19">
        <f>B2920</f>
        <v>5000</v>
      </c>
    </row>
    <row r="2921" spans="1:4" x14ac:dyDescent="0.3">
      <c r="A2921" s="11" t="s">
        <v>8221</v>
      </c>
      <c r="B2921" s="11">
        <v>600</v>
      </c>
      <c r="C2921" s="11" t="s">
        <v>8246</v>
      </c>
      <c r="D2921" s="19">
        <f>B2921</f>
        <v>600</v>
      </c>
    </row>
    <row r="2922" spans="1:4" x14ac:dyDescent="0.3">
      <c r="A2922" s="11" t="s">
        <v>8221</v>
      </c>
      <c r="B2922" s="11">
        <v>2500</v>
      </c>
      <c r="C2922" s="11" t="s">
        <v>8251</v>
      </c>
      <c r="D2922" s="19">
        <f>B2922*0.79435529</f>
        <v>1985.8882250000001</v>
      </c>
    </row>
    <row r="2923" spans="1:4" x14ac:dyDescent="0.3">
      <c r="A2923" s="11" t="s">
        <v>8219</v>
      </c>
      <c r="B2923" s="11">
        <v>100</v>
      </c>
      <c r="C2923" s="11" t="s">
        <v>8246</v>
      </c>
      <c r="D2923" s="19">
        <f>B2923</f>
        <v>100</v>
      </c>
    </row>
    <row r="2924" spans="1:4" x14ac:dyDescent="0.3">
      <c r="A2924" s="11" t="s">
        <v>8219</v>
      </c>
      <c r="B2924" s="11">
        <v>500</v>
      </c>
      <c r="C2924" s="11" t="s">
        <v>8247</v>
      </c>
      <c r="D2924" s="19">
        <f>B2924*1.37298792</f>
        <v>686.49396000000002</v>
      </c>
    </row>
    <row r="2925" spans="1:4" x14ac:dyDescent="0.3">
      <c r="A2925" s="11" t="s">
        <v>8219</v>
      </c>
      <c r="B2925" s="11">
        <v>300</v>
      </c>
      <c r="C2925" s="11" t="s">
        <v>8246</v>
      </c>
      <c r="D2925" s="19">
        <f t="shared" ref="D2925:D2931" si="119">B2925</f>
        <v>300</v>
      </c>
    </row>
    <row r="2926" spans="1:4" x14ac:dyDescent="0.3">
      <c r="A2926" s="11" t="s">
        <v>8219</v>
      </c>
      <c r="B2926" s="11">
        <v>25000</v>
      </c>
      <c r="C2926" s="11" t="s">
        <v>8246</v>
      </c>
      <c r="D2926" s="19">
        <f t="shared" si="119"/>
        <v>25000</v>
      </c>
    </row>
    <row r="2927" spans="1:4" x14ac:dyDescent="0.3">
      <c r="A2927" s="11" t="s">
        <v>8219</v>
      </c>
      <c r="B2927" s="11">
        <v>45000</v>
      </c>
      <c r="C2927" s="11" t="s">
        <v>8246</v>
      </c>
      <c r="D2927" s="19">
        <f t="shared" si="119"/>
        <v>45000</v>
      </c>
    </row>
    <row r="2928" spans="1:4" x14ac:dyDescent="0.3">
      <c r="A2928" s="11" t="s">
        <v>8219</v>
      </c>
      <c r="B2928" s="11">
        <v>3000</v>
      </c>
      <c r="C2928" s="11" t="s">
        <v>8246</v>
      </c>
      <c r="D2928" s="19">
        <f t="shared" si="119"/>
        <v>3000</v>
      </c>
    </row>
    <row r="2929" spans="1:4" x14ac:dyDescent="0.3">
      <c r="A2929" s="11" t="s">
        <v>8219</v>
      </c>
      <c r="B2929" s="11">
        <v>1800</v>
      </c>
      <c r="C2929" s="11" t="s">
        <v>8246</v>
      </c>
      <c r="D2929" s="19">
        <f t="shared" si="119"/>
        <v>1800</v>
      </c>
    </row>
    <row r="2930" spans="1:4" x14ac:dyDescent="0.3">
      <c r="A2930" s="11" t="s">
        <v>8219</v>
      </c>
      <c r="B2930" s="11">
        <v>1000</v>
      </c>
      <c r="C2930" s="11" t="s">
        <v>8246</v>
      </c>
      <c r="D2930" s="19">
        <f t="shared" si="119"/>
        <v>1000</v>
      </c>
    </row>
    <row r="2931" spans="1:4" x14ac:dyDescent="0.3">
      <c r="A2931" s="11" t="s">
        <v>8219</v>
      </c>
      <c r="B2931" s="11">
        <v>8000</v>
      </c>
      <c r="C2931" s="11" t="s">
        <v>8246</v>
      </c>
      <c r="D2931" s="19">
        <f t="shared" si="119"/>
        <v>8000</v>
      </c>
    </row>
    <row r="2932" spans="1:4" x14ac:dyDescent="0.3">
      <c r="A2932" s="11" t="s">
        <v>8219</v>
      </c>
      <c r="B2932" s="11">
        <v>10000</v>
      </c>
      <c r="C2932" s="11" t="s">
        <v>8247</v>
      </c>
      <c r="D2932" s="19">
        <f>B2932*1.37298792</f>
        <v>13729.879199999999</v>
      </c>
    </row>
    <row r="2933" spans="1:4" x14ac:dyDescent="0.3">
      <c r="A2933" s="11" t="s">
        <v>8219</v>
      </c>
      <c r="B2933" s="11">
        <v>750</v>
      </c>
      <c r="C2933" s="11" t="s">
        <v>8251</v>
      </c>
      <c r="D2933" s="19">
        <f>B2933*0.79435529</f>
        <v>595.76646750000009</v>
      </c>
    </row>
    <row r="2934" spans="1:4" x14ac:dyDescent="0.3">
      <c r="A2934" s="11" t="s">
        <v>8219</v>
      </c>
      <c r="B2934" s="11">
        <v>3100</v>
      </c>
      <c r="C2934" s="11" t="s">
        <v>8248</v>
      </c>
      <c r="D2934" s="19">
        <f>B2934*0.76304884</f>
        <v>2365.4514039999999</v>
      </c>
    </row>
    <row r="2935" spans="1:4" x14ac:dyDescent="0.3">
      <c r="A2935" s="11" t="s">
        <v>8219</v>
      </c>
      <c r="B2935" s="11">
        <v>2500</v>
      </c>
      <c r="C2935" s="11" t="s">
        <v>8246</v>
      </c>
      <c r="D2935" s="19">
        <f>B2935</f>
        <v>2500</v>
      </c>
    </row>
    <row r="2936" spans="1:4" x14ac:dyDescent="0.3">
      <c r="A2936" s="11" t="s">
        <v>8219</v>
      </c>
      <c r="B2936" s="11">
        <v>2500</v>
      </c>
      <c r="C2936" s="11" t="s">
        <v>8251</v>
      </c>
      <c r="D2936" s="19">
        <f>B2936*0.79435529</f>
        <v>1985.8882250000001</v>
      </c>
    </row>
    <row r="2937" spans="1:4" x14ac:dyDescent="0.3">
      <c r="A2937" s="11" t="s">
        <v>8219</v>
      </c>
      <c r="B2937" s="11">
        <v>3500</v>
      </c>
      <c r="C2937" s="11" t="s">
        <v>8246</v>
      </c>
      <c r="D2937" s="19">
        <f>B2937</f>
        <v>3500</v>
      </c>
    </row>
    <row r="2938" spans="1:4" x14ac:dyDescent="0.3">
      <c r="A2938" s="11" t="s">
        <v>8219</v>
      </c>
      <c r="B2938" s="11">
        <v>1000</v>
      </c>
      <c r="C2938" s="11" t="s">
        <v>8246</v>
      </c>
      <c r="D2938" s="19">
        <f>B2938</f>
        <v>1000</v>
      </c>
    </row>
    <row r="2939" spans="1:4" x14ac:dyDescent="0.3">
      <c r="A2939" s="11" t="s">
        <v>8219</v>
      </c>
      <c r="B2939" s="11">
        <v>1500</v>
      </c>
      <c r="C2939" s="11" t="s">
        <v>8247</v>
      </c>
      <c r="D2939" s="19">
        <f>B2939*1.37298792</f>
        <v>2059.4818799999998</v>
      </c>
    </row>
    <row r="2940" spans="1:4" x14ac:dyDescent="0.3">
      <c r="A2940" s="11" t="s">
        <v>8219</v>
      </c>
      <c r="B2940" s="11">
        <v>4000</v>
      </c>
      <c r="C2940" s="11" t="s">
        <v>8246</v>
      </c>
      <c r="D2940" s="19">
        <f>B2940</f>
        <v>4000</v>
      </c>
    </row>
    <row r="2941" spans="1:4" x14ac:dyDescent="0.3">
      <c r="A2941" s="11" t="s">
        <v>8219</v>
      </c>
      <c r="B2941" s="11">
        <v>8000</v>
      </c>
      <c r="C2941" s="11" t="s">
        <v>8246</v>
      </c>
      <c r="D2941" s="19">
        <f>B2941</f>
        <v>8000</v>
      </c>
    </row>
    <row r="2942" spans="1:4" x14ac:dyDescent="0.3">
      <c r="A2942" s="11" t="s">
        <v>8219</v>
      </c>
      <c r="B2942" s="11">
        <v>2500</v>
      </c>
      <c r="C2942" s="11" t="s">
        <v>8246</v>
      </c>
      <c r="D2942" s="19">
        <f>B2942</f>
        <v>2500</v>
      </c>
    </row>
    <row r="2943" spans="1:4" x14ac:dyDescent="0.3">
      <c r="A2943" s="11" t="s">
        <v>8221</v>
      </c>
      <c r="B2943" s="11">
        <v>25000</v>
      </c>
      <c r="C2943" s="11" t="s">
        <v>8246</v>
      </c>
      <c r="D2943" s="19">
        <f>B2943</f>
        <v>25000</v>
      </c>
    </row>
    <row r="2944" spans="1:4" x14ac:dyDescent="0.3">
      <c r="A2944" s="11" t="s">
        <v>8221</v>
      </c>
      <c r="B2944" s="11">
        <v>200000</v>
      </c>
      <c r="C2944" s="11" t="s">
        <v>8251</v>
      </c>
      <c r="D2944" s="19">
        <f>B2944*0.79435529</f>
        <v>158871.05800000002</v>
      </c>
    </row>
    <row r="2945" spans="1:4" x14ac:dyDescent="0.3">
      <c r="A2945" s="11" t="s">
        <v>8221</v>
      </c>
      <c r="B2945" s="11">
        <v>3000</v>
      </c>
      <c r="C2945" s="11" t="s">
        <v>8246</v>
      </c>
      <c r="D2945" s="19">
        <f>B2945</f>
        <v>3000</v>
      </c>
    </row>
    <row r="2946" spans="1:4" x14ac:dyDescent="0.3">
      <c r="A2946" s="11" t="s">
        <v>8221</v>
      </c>
      <c r="B2946" s="11">
        <v>10000</v>
      </c>
      <c r="C2946" s="11" t="s">
        <v>8246</v>
      </c>
      <c r="D2946" s="19">
        <f>B2946</f>
        <v>10000</v>
      </c>
    </row>
    <row r="2947" spans="1:4" x14ac:dyDescent="0.3">
      <c r="A2947" s="11" t="s">
        <v>8221</v>
      </c>
      <c r="B2947" s="11">
        <v>50000</v>
      </c>
      <c r="C2947" s="11" t="s">
        <v>8246</v>
      </c>
      <c r="D2947" s="19">
        <f>B2947</f>
        <v>50000</v>
      </c>
    </row>
    <row r="2948" spans="1:4" x14ac:dyDescent="0.3">
      <c r="A2948" s="11" t="s">
        <v>8221</v>
      </c>
      <c r="B2948" s="11">
        <v>2000</v>
      </c>
      <c r="C2948" s="11" t="s">
        <v>8247</v>
      </c>
      <c r="D2948" s="19">
        <f>B2948*1.37298792</f>
        <v>2745.9758400000001</v>
      </c>
    </row>
    <row r="2949" spans="1:4" x14ac:dyDescent="0.3">
      <c r="A2949" s="11" t="s">
        <v>8221</v>
      </c>
      <c r="B2949" s="11">
        <v>25000</v>
      </c>
      <c r="C2949" s="11" t="s">
        <v>8246</v>
      </c>
      <c r="D2949" s="19">
        <f t="shared" ref="D2949:D2960" si="120">B2949</f>
        <v>25000</v>
      </c>
    </row>
    <row r="2950" spans="1:4" x14ac:dyDescent="0.3">
      <c r="A2950" s="11" t="s">
        <v>8221</v>
      </c>
      <c r="B2950" s="11">
        <v>500000</v>
      </c>
      <c r="C2950" s="11" t="s">
        <v>8246</v>
      </c>
      <c r="D2950" s="19">
        <f t="shared" si="120"/>
        <v>500000</v>
      </c>
    </row>
    <row r="2951" spans="1:4" x14ac:dyDescent="0.3">
      <c r="A2951" s="11" t="s">
        <v>8221</v>
      </c>
      <c r="B2951" s="11">
        <v>1000</v>
      </c>
      <c r="C2951" s="11" t="s">
        <v>8246</v>
      </c>
      <c r="D2951" s="19">
        <f t="shared" si="120"/>
        <v>1000</v>
      </c>
    </row>
    <row r="2952" spans="1:4" x14ac:dyDescent="0.3">
      <c r="A2952" s="11" t="s">
        <v>8221</v>
      </c>
      <c r="B2952" s="11">
        <v>5000000</v>
      </c>
      <c r="C2952" s="11" t="s">
        <v>8246</v>
      </c>
      <c r="D2952" s="19">
        <f t="shared" si="120"/>
        <v>5000000</v>
      </c>
    </row>
    <row r="2953" spans="1:4" x14ac:dyDescent="0.3">
      <c r="A2953" s="11" t="s">
        <v>8220</v>
      </c>
      <c r="B2953" s="11">
        <v>50000</v>
      </c>
      <c r="C2953" s="11" t="s">
        <v>8246</v>
      </c>
      <c r="D2953" s="19">
        <f t="shared" si="120"/>
        <v>50000</v>
      </c>
    </row>
    <row r="2954" spans="1:4" x14ac:dyDescent="0.3">
      <c r="A2954" s="11" t="s">
        <v>8220</v>
      </c>
      <c r="B2954" s="11">
        <v>20000</v>
      </c>
      <c r="C2954" s="11" t="s">
        <v>8246</v>
      </c>
      <c r="D2954" s="19">
        <f t="shared" si="120"/>
        <v>20000</v>
      </c>
    </row>
    <row r="2955" spans="1:4" x14ac:dyDescent="0.3">
      <c r="A2955" s="11" t="s">
        <v>8220</v>
      </c>
      <c r="B2955" s="11">
        <v>400000</v>
      </c>
      <c r="C2955" s="11" t="s">
        <v>8246</v>
      </c>
      <c r="D2955" s="19">
        <f t="shared" si="120"/>
        <v>400000</v>
      </c>
    </row>
    <row r="2956" spans="1:4" x14ac:dyDescent="0.3">
      <c r="A2956" s="11" t="s">
        <v>8220</v>
      </c>
      <c r="B2956" s="11">
        <v>15000</v>
      </c>
      <c r="C2956" s="11" t="s">
        <v>8246</v>
      </c>
      <c r="D2956" s="19">
        <f t="shared" si="120"/>
        <v>15000</v>
      </c>
    </row>
    <row r="2957" spans="1:4" x14ac:dyDescent="0.3">
      <c r="A2957" s="11" t="s">
        <v>8220</v>
      </c>
      <c r="B2957" s="11">
        <v>1200</v>
      </c>
      <c r="C2957" s="11" t="s">
        <v>8246</v>
      </c>
      <c r="D2957" s="19">
        <f t="shared" si="120"/>
        <v>1200</v>
      </c>
    </row>
    <row r="2958" spans="1:4" x14ac:dyDescent="0.3">
      <c r="A2958" s="11" t="s">
        <v>8220</v>
      </c>
      <c r="B2958" s="11">
        <v>7900</v>
      </c>
      <c r="C2958" s="11" t="s">
        <v>8246</v>
      </c>
      <c r="D2958" s="19">
        <f t="shared" si="120"/>
        <v>7900</v>
      </c>
    </row>
    <row r="2959" spans="1:4" x14ac:dyDescent="0.3">
      <c r="A2959" s="11" t="s">
        <v>8220</v>
      </c>
      <c r="B2959" s="11">
        <v>15000</v>
      </c>
      <c r="C2959" s="11" t="s">
        <v>8246</v>
      </c>
      <c r="D2959" s="19">
        <f t="shared" si="120"/>
        <v>15000</v>
      </c>
    </row>
    <row r="2960" spans="1:4" x14ac:dyDescent="0.3">
      <c r="A2960" s="11" t="s">
        <v>8220</v>
      </c>
      <c r="B2960" s="11">
        <v>80000</v>
      </c>
      <c r="C2960" s="11" t="s">
        <v>8246</v>
      </c>
      <c r="D2960" s="19">
        <f t="shared" si="120"/>
        <v>80000</v>
      </c>
    </row>
    <row r="2961" spans="1:4" x14ac:dyDescent="0.3">
      <c r="A2961" s="11" t="s">
        <v>8220</v>
      </c>
      <c r="B2961" s="11">
        <v>10000</v>
      </c>
      <c r="C2961" s="11" t="s">
        <v>8247</v>
      </c>
      <c r="D2961" s="19">
        <f>B2961*1.37298792</f>
        <v>13729.879199999999</v>
      </c>
    </row>
    <row r="2962" spans="1:4" x14ac:dyDescent="0.3">
      <c r="A2962" s="11" t="s">
        <v>8220</v>
      </c>
      <c r="B2962" s="11">
        <v>30000000</v>
      </c>
      <c r="C2962" s="11" t="s">
        <v>8246</v>
      </c>
      <c r="D2962" s="19">
        <f t="shared" ref="D2962:D2970" si="121">B2962</f>
        <v>30000000</v>
      </c>
    </row>
    <row r="2963" spans="1:4" x14ac:dyDescent="0.3">
      <c r="A2963" s="11" t="s">
        <v>8219</v>
      </c>
      <c r="B2963" s="11">
        <v>5000</v>
      </c>
      <c r="C2963" s="11" t="s">
        <v>8246</v>
      </c>
      <c r="D2963" s="19">
        <f t="shared" si="121"/>
        <v>5000</v>
      </c>
    </row>
    <row r="2964" spans="1:4" x14ac:dyDescent="0.3">
      <c r="A2964" s="11" t="s">
        <v>8219</v>
      </c>
      <c r="B2964" s="11">
        <v>1000</v>
      </c>
      <c r="C2964" s="11" t="s">
        <v>8246</v>
      </c>
      <c r="D2964" s="19">
        <f t="shared" si="121"/>
        <v>1000</v>
      </c>
    </row>
    <row r="2965" spans="1:4" x14ac:dyDescent="0.3">
      <c r="A2965" s="11" t="s">
        <v>8219</v>
      </c>
      <c r="B2965" s="11">
        <v>10000</v>
      </c>
      <c r="C2965" s="11" t="s">
        <v>8246</v>
      </c>
      <c r="D2965" s="19">
        <f t="shared" si="121"/>
        <v>10000</v>
      </c>
    </row>
    <row r="2966" spans="1:4" x14ac:dyDescent="0.3">
      <c r="A2966" s="11" t="s">
        <v>8219</v>
      </c>
      <c r="B2966" s="11">
        <v>5000</v>
      </c>
      <c r="C2966" s="11" t="s">
        <v>8246</v>
      </c>
      <c r="D2966" s="19">
        <f t="shared" si="121"/>
        <v>5000</v>
      </c>
    </row>
    <row r="2967" spans="1:4" x14ac:dyDescent="0.3">
      <c r="A2967" s="11" t="s">
        <v>8219</v>
      </c>
      <c r="B2967" s="11">
        <v>1500</v>
      </c>
      <c r="C2967" s="11" t="s">
        <v>8246</v>
      </c>
      <c r="D2967" s="19">
        <f t="shared" si="121"/>
        <v>1500</v>
      </c>
    </row>
    <row r="2968" spans="1:4" x14ac:dyDescent="0.3">
      <c r="A2968" s="11" t="s">
        <v>8219</v>
      </c>
      <c r="B2968" s="11">
        <v>10000</v>
      </c>
      <c r="C2968" s="11" t="s">
        <v>8246</v>
      </c>
      <c r="D2968" s="19">
        <f t="shared" si="121"/>
        <v>10000</v>
      </c>
    </row>
    <row r="2969" spans="1:4" x14ac:dyDescent="0.3">
      <c r="A2969" s="11" t="s">
        <v>8219</v>
      </c>
      <c r="B2969" s="11">
        <v>5000</v>
      </c>
      <c r="C2969" s="11" t="s">
        <v>8246</v>
      </c>
      <c r="D2969" s="19">
        <f t="shared" si="121"/>
        <v>5000</v>
      </c>
    </row>
    <row r="2970" spans="1:4" x14ac:dyDescent="0.3">
      <c r="A2970" s="11" t="s">
        <v>8219</v>
      </c>
      <c r="B2970" s="11">
        <v>3500</v>
      </c>
      <c r="C2970" s="11" t="s">
        <v>8246</v>
      </c>
      <c r="D2970" s="19">
        <f t="shared" si="121"/>
        <v>3500</v>
      </c>
    </row>
    <row r="2971" spans="1:4" x14ac:dyDescent="0.3">
      <c r="A2971" s="11" t="s">
        <v>8219</v>
      </c>
      <c r="B2971" s="11">
        <v>1000</v>
      </c>
      <c r="C2971" s="11" t="s">
        <v>8251</v>
      </c>
      <c r="D2971" s="19">
        <f>B2971*0.79435529</f>
        <v>794.35529000000008</v>
      </c>
    </row>
    <row r="2972" spans="1:4" x14ac:dyDescent="0.3">
      <c r="A2972" s="11" t="s">
        <v>8219</v>
      </c>
      <c r="B2972" s="11">
        <v>6000</v>
      </c>
      <c r="C2972" s="11" t="s">
        <v>8246</v>
      </c>
      <c r="D2972" s="19">
        <f t="shared" ref="D2972:D2977" si="122">B2972</f>
        <v>6000</v>
      </c>
    </row>
    <row r="2973" spans="1:4" x14ac:dyDescent="0.3">
      <c r="A2973" s="11" t="s">
        <v>8219</v>
      </c>
      <c r="B2973" s="11">
        <v>3200</v>
      </c>
      <c r="C2973" s="11" t="s">
        <v>8246</v>
      </c>
      <c r="D2973" s="19">
        <f t="shared" si="122"/>
        <v>3200</v>
      </c>
    </row>
    <row r="2974" spans="1:4" x14ac:dyDescent="0.3">
      <c r="A2974" s="11" t="s">
        <v>8219</v>
      </c>
      <c r="B2974" s="11">
        <v>2000</v>
      </c>
      <c r="C2974" s="11" t="s">
        <v>8246</v>
      </c>
      <c r="D2974" s="19">
        <f t="shared" si="122"/>
        <v>2000</v>
      </c>
    </row>
    <row r="2975" spans="1:4" x14ac:dyDescent="0.3">
      <c r="A2975" s="11" t="s">
        <v>8219</v>
      </c>
      <c r="B2975" s="11">
        <v>5000</v>
      </c>
      <c r="C2975" s="11" t="s">
        <v>8246</v>
      </c>
      <c r="D2975" s="19">
        <f t="shared" si="122"/>
        <v>5000</v>
      </c>
    </row>
    <row r="2976" spans="1:4" x14ac:dyDescent="0.3">
      <c r="A2976" s="11" t="s">
        <v>8219</v>
      </c>
      <c r="B2976" s="11">
        <v>5000</v>
      </c>
      <c r="C2976" s="11" t="s">
        <v>8246</v>
      </c>
      <c r="D2976" s="19">
        <f t="shared" si="122"/>
        <v>5000</v>
      </c>
    </row>
    <row r="2977" spans="1:4" x14ac:dyDescent="0.3">
      <c r="A2977" s="11" t="s">
        <v>8219</v>
      </c>
      <c r="B2977" s="11">
        <v>8000</v>
      </c>
      <c r="C2977" s="11" t="s">
        <v>8246</v>
      </c>
      <c r="D2977" s="19">
        <f t="shared" si="122"/>
        <v>8000</v>
      </c>
    </row>
    <row r="2978" spans="1:4" x14ac:dyDescent="0.3">
      <c r="A2978" s="11" t="s">
        <v>8219</v>
      </c>
      <c r="B2978" s="11">
        <v>70</v>
      </c>
      <c r="C2978" s="11" t="s">
        <v>8247</v>
      </c>
      <c r="D2978" s="19">
        <f>B2978*1.37298792</f>
        <v>96.109154399999994</v>
      </c>
    </row>
    <row r="2979" spans="1:4" x14ac:dyDescent="0.3">
      <c r="A2979" s="11" t="s">
        <v>8219</v>
      </c>
      <c r="B2979" s="11">
        <v>3000</v>
      </c>
      <c r="C2979" s="11" t="s">
        <v>8246</v>
      </c>
      <c r="D2979" s="19">
        <f>B2979</f>
        <v>3000</v>
      </c>
    </row>
    <row r="2980" spans="1:4" x14ac:dyDescent="0.3">
      <c r="A2980" s="11" t="s">
        <v>8219</v>
      </c>
      <c r="B2980" s="11">
        <v>750</v>
      </c>
      <c r="C2980" s="11" t="s">
        <v>8246</v>
      </c>
      <c r="D2980" s="19">
        <f>B2980</f>
        <v>750</v>
      </c>
    </row>
    <row r="2981" spans="1:4" x14ac:dyDescent="0.3">
      <c r="A2981" s="11" t="s">
        <v>8219</v>
      </c>
      <c r="B2981" s="11">
        <v>5000</v>
      </c>
      <c r="C2981" s="11" t="s">
        <v>8246</v>
      </c>
      <c r="D2981" s="19">
        <f>B2981</f>
        <v>5000</v>
      </c>
    </row>
    <row r="2982" spans="1:4" x14ac:dyDescent="0.3">
      <c r="A2982" s="11" t="s">
        <v>8219</v>
      </c>
      <c r="B2982" s="11">
        <v>3000</v>
      </c>
      <c r="C2982" s="11" t="s">
        <v>8246</v>
      </c>
      <c r="D2982" s="19">
        <f>B2982</f>
        <v>3000</v>
      </c>
    </row>
    <row r="2983" spans="1:4" x14ac:dyDescent="0.3">
      <c r="A2983" s="11" t="s">
        <v>8219</v>
      </c>
      <c r="B2983" s="11">
        <v>4000</v>
      </c>
      <c r="C2983" s="11" t="s">
        <v>8249</v>
      </c>
      <c r="D2983" s="19">
        <f>B2983*1.18870458</f>
        <v>4754.8183200000003</v>
      </c>
    </row>
    <row r="2984" spans="1:4" x14ac:dyDescent="0.3">
      <c r="A2984" s="11" t="s">
        <v>8219</v>
      </c>
      <c r="B2984" s="11">
        <v>5000</v>
      </c>
      <c r="C2984" s="11" t="s">
        <v>8247</v>
      </c>
      <c r="D2984" s="19">
        <f>B2984*1.37298792</f>
        <v>6864.9395999999997</v>
      </c>
    </row>
    <row r="2985" spans="1:4" x14ac:dyDescent="0.3">
      <c r="A2985" s="11" t="s">
        <v>8219</v>
      </c>
      <c r="B2985" s="11">
        <v>116000</v>
      </c>
      <c r="C2985" s="11" t="s">
        <v>8246</v>
      </c>
      <c r="D2985" s="19">
        <f>B2985</f>
        <v>116000</v>
      </c>
    </row>
    <row r="2986" spans="1:4" x14ac:dyDescent="0.3">
      <c r="A2986" s="11" t="s">
        <v>8219</v>
      </c>
      <c r="B2986" s="11">
        <v>25000</v>
      </c>
      <c r="C2986" s="11" t="s">
        <v>8246</v>
      </c>
      <c r="D2986" s="19">
        <f>B2986</f>
        <v>25000</v>
      </c>
    </row>
    <row r="2987" spans="1:4" x14ac:dyDescent="0.3">
      <c r="A2987" s="11" t="s">
        <v>8219</v>
      </c>
      <c r="B2987" s="11">
        <v>10000</v>
      </c>
      <c r="C2987" s="11" t="s">
        <v>8250</v>
      </c>
      <c r="D2987" s="19">
        <f>B2987*0.70341869</f>
        <v>7034.1868999999997</v>
      </c>
    </row>
    <row r="2988" spans="1:4" x14ac:dyDescent="0.3">
      <c r="A2988" s="11" t="s">
        <v>8219</v>
      </c>
      <c r="B2988" s="11">
        <v>2400</v>
      </c>
      <c r="C2988" s="11" t="s">
        <v>8247</v>
      </c>
      <c r="D2988" s="19">
        <f>B2988*1.37298792</f>
        <v>3295.1710079999998</v>
      </c>
    </row>
    <row r="2989" spans="1:4" x14ac:dyDescent="0.3">
      <c r="A2989" s="11" t="s">
        <v>8219</v>
      </c>
      <c r="B2989" s="11">
        <v>25000</v>
      </c>
      <c r="C2989" s="11" t="s">
        <v>8246</v>
      </c>
      <c r="D2989" s="19">
        <f>B2989</f>
        <v>25000</v>
      </c>
    </row>
    <row r="2990" spans="1:4" x14ac:dyDescent="0.3">
      <c r="A2990" s="11" t="s">
        <v>8219</v>
      </c>
      <c r="B2990" s="11">
        <v>1000</v>
      </c>
      <c r="C2990" s="11" t="s">
        <v>8247</v>
      </c>
      <c r="D2990" s="19">
        <f>B2990*1.37298792</f>
        <v>1372.98792</v>
      </c>
    </row>
    <row r="2991" spans="1:4" x14ac:dyDescent="0.3">
      <c r="A2991" s="11" t="s">
        <v>8219</v>
      </c>
      <c r="B2991" s="11">
        <v>20000</v>
      </c>
      <c r="C2991" s="11" t="s">
        <v>8246</v>
      </c>
      <c r="D2991" s="19">
        <f>B2991</f>
        <v>20000</v>
      </c>
    </row>
    <row r="2992" spans="1:4" x14ac:dyDescent="0.3">
      <c r="A2992" s="11" t="s">
        <v>8219</v>
      </c>
      <c r="B2992" s="11">
        <v>10000</v>
      </c>
      <c r="C2992" s="11" t="s">
        <v>8246</v>
      </c>
      <c r="D2992" s="19">
        <f>B2992</f>
        <v>10000</v>
      </c>
    </row>
    <row r="2993" spans="1:4" x14ac:dyDescent="0.3">
      <c r="A2993" s="11" t="s">
        <v>8219</v>
      </c>
      <c r="B2993" s="11">
        <v>8500</v>
      </c>
      <c r="C2993" s="11" t="s">
        <v>8246</v>
      </c>
      <c r="D2993" s="19">
        <f>B2993</f>
        <v>8500</v>
      </c>
    </row>
    <row r="2994" spans="1:4" x14ac:dyDescent="0.3">
      <c r="A2994" s="11" t="s">
        <v>8219</v>
      </c>
      <c r="B2994" s="11">
        <v>3000</v>
      </c>
      <c r="C2994" s="11" t="s">
        <v>8246</v>
      </c>
      <c r="D2994" s="19">
        <f>B2994</f>
        <v>3000</v>
      </c>
    </row>
    <row r="2995" spans="1:4" x14ac:dyDescent="0.3">
      <c r="A2995" s="11" t="s">
        <v>8219</v>
      </c>
      <c r="B2995" s="11">
        <v>1000</v>
      </c>
      <c r="C2995" s="11" t="s">
        <v>8246</v>
      </c>
      <c r="D2995" s="19">
        <f>B2995</f>
        <v>1000</v>
      </c>
    </row>
    <row r="2996" spans="1:4" x14ac:dyDescent="0.3">
      <c r="A2996" s="11" t="s">
        <v>8219</v>
      </c>
      <c r="B2996" s="11">
        <v>300</v>
      </c>
      <c r="C2996" s="11" t="s">
        <v>8247</v>
      </c>
      <c r="D2996" s="19">
        <f>B2996*1.37298792</f>
        <v>411.89637599999998</v>
      </c>
    </row>
    <row r="2997" spans="1:4" x14ac:dyDescent="0.3">
      <c r="A2997" s="11" t="s">
        <v>8219</v>
      </c>
      <c r="B2997" s="11">
        <v>15000</v>
      </c>
      <c r="C2997" s="11" t="s">
        <v>8246</v>
      </c>
      <c r="D2997" s="19">
        <f t="shared" ref="D2997:D3007" si="123">B2997</f>
        <v>15000</v>
      </c>
    </row>
    <row r="2998" spans="1:4" x14ac:dyDescent="0.3">
      <c r="A2998" s="11" t="s">
        <v>8219</v>
      </c>
      <c r="B2998" s="11">
        <v>35000</v>
      </c>
      <c r="C2998" s="11" t="s">
        <v>8246</v>
      </c>
      <c r="D2998" s="19">
        <f t="shared" si="123"/>
        <v>35000</v>
      </c>
    </row>
    <row r="2999" spans="1:4" x14ac:dyDescent="0.3">
      <c r="A2999" s="11" t="s">
        <v>8219</v>
      </c>
      <c r="B2999" s="11">
        <v>10000</v>
      </c>
      <c r="C2999" s="11" t="s">
        <v>8246</v>
      </c>
      <c r="D2999" s="19">
        <f t="shared" si="123"/>
        <v>10000</v>
      </c>
    </row>
    <row r="3000" spans="1:4" x14ac:dyDescent="0.3">
      <c r="A3000" s="11" t="s">
        <v>8219</v>
      </c>
      <c r="B3000" s="11">
        <v>50000</v>
      </c>
      <c r="C3000" s="11" t="s">
        <v>8246</v>
      </c>
      <c r="D3000" s="19">
        <f t="shared" si="123"/>
        <v>50000</v>
      </c>
    </row>
    <row r="3001" spans="1:4" x14ac:dyDescent="0.3">
      <c r="A3001" s="11" t="s">
        <v>8219</v>
      </c>
      <c r="B3001" s="11">
        <v>1350</v>
      </c>
      <c r="C3001" s="11" t="s">
        <v>8246</v>
      </c>
      <c r="D3001" s="19">
        <f t="shared" si="123"/>
        <v>1350</v>
      </c>
    </row>
    <row r="3002" spans="1:4" x14ac:dyDescent="0.3">
      <c r="A3002" s="11" t="s">
        <v>8219</v>
      </c>
      <c r="B3002" s="11">
        <v>500</v>
      </c>
      <c r="C3002" s="11" t="s">
        <v>8246</v>
      </c>
      <c r="D3002" s="19">
        <f t="shared" si="123"/>
        <v>500</v>
      </c>
    </row>
    <row r="3003" spans="1:4" x14ac:dyDescent="0.3">
      <c r="A3003" s="11" t="s">
        <v>8219</v>
      </c>
      <c r="B3003" s="11">
        <v>7214</v>
      </c>
      <c r="C3003" s="11" t="s">
        <v>8246</v>
      </c>
      <c r="D3003" s="19">
        <f t="shared" si="123"/>
        <v>7214</v>
      </c>
    </row>
    <row r="3004" spans="1:4" x14ac:dyDescent="0.3">
      <c r="A3004" s="11" t="s">
        <v>8219</v>
      </c>
      <c r="B3004" s="11">
        <v>7000</v>
      </c>
      <c r="C3004" s="11" t="s">
        <v>8246</v>
      </c>
      <c r="D3004" s="19">
        <f t="shared" si="123"/>
        <v>7000</v>
      </c>
    </row>
    <row r="3005" spans="1:4" x14ac:dyDescent="0.3">
      <c r="A3005" s="11" t="s">
        <v>8219</v>
      </c>
      <c r="B3005" s="11">
        <v>3000</v>
      </c>
      <c r="C3005" s="11" t="s">
        <v>8246</v>
      </c>
      <c r="D3005" s="19">
        <f t="shared" si="123"/>
        <v>3000</v>
      </c>
    </row>
    <row r="3006" spans="1:4" x14ac:dyDescent="0.3">
      <c r="A3006" s="11" t="s">
        <v>8219</v>
      </c>
      <c r="B3006" s="11">
        <v>40000</v>
      </c>
      <c r="C3006" s="11" t="s">
        <v>8246</v>
      </c>
      <c r="D3006" s="19">
        <f t="shared" si="123"/>
        <v>40000</v>
      </c>
    </row>
    <row r="3007" spans="1:4" x14ac:dyDescent="0.3">
      <c r="A3007" s="11" t="s">
        <v>8219</v>
      </c>
      <c r="B3007" s="11">
        <v>10600</v>
      </c>
      <c r="C3007" s="11" t="s">
        <v>8246</v>
      </c>
      <c r="D3007" s="19">
        <f t="shared" si="123"/>
        <v>10600</v>
      </c>
    </row>
    <row r="3008" spans="1:4" x14ac:dyDescent="0.3">
      <c r="A3008" s="11" t="s">
        <v>8219</v>
      </c>
      <c r="B3008" s="11">
        <v>8000</v>
      </c>
      <c r="C3008" s="11" t="s">
        <v>8251</v>
      </c>
      <c r="D3008" s="19">
        <f>B3008*0.79435529</f>
        <v>6354.8423200000007</v>
      </c>
    </row>
    <row r="3009" spans="1:4" x14ac:dyDescent="0.3">
      <c r="A3009" s="11" t="s">
        <v>8219</v>
      </c>
      <c r="B3009" s="11">
        <v>600</v>
      </c>
      <c r="C3009" s="11" t="s">
        <v>8246</v>
      </c>
      <c r="D3009" s="19">
        <f>B3009</f>
        <v>600</v>
      </c>
    </row>
    <row r="3010" spans="1:4" x14ac:dyDescent="0.3">
      <c r="A3010" s="11" t="s">
        <v>8219</v>
      </c>
      <c r="B3010" s="11">
        <v>3000</v>
      </c>
      <c r="C3010" s="11" t="s">
        <v>8246</v>
      </c>
      <c r="D3010" s="19">
        <f>B3010</f>
        <v>3000</v>
      </c>
    </row>
    <row r="3011" spans="1:4" x14ac:dyDescent="0.3">
      <c r="A3011" s="11" t="s">
        <v>8219</v>
      </c>
      <c r="B3011" s="11">
        <v>25000</v>
      </c>
      <c r="C3011" s="11" t="s">
        <v>8246</v>
      </c>
      <c r="D3011" s="19">
        <f>B3011</f>
        <v>25000</v>
      </c>
    </row>
    <row r="3012" spans="1:4" x14ac:dyDescent="0.3">
      <c r="A3012" s="11" t="s">
        <v>8219</v>
      </c>
      <c r="B3012" s="11">
        <v>1500</v>
      </c>
      <c r="C3012" s="11" t="s">
        <v>8246</v>
      </c>
      <c r="D3012" s="19">
        <f>B3012</f>
        <v>1500</v>
      </c>
    </row>
    <row r="3013" spans="1:4" x14ac:dyDescent="0.3">
      <c r="A3013" s="11" t="s">
        <v>8219</v>
      </c>
      <c r="B3013" s="11">
        <v>300</v>
      </c>
      <c r="C3013" s="11" t="s">
        <v>8249</v>
      </c>
      <c r="D3013" s="19">
        <f>B3013*1.18870458</f>
        <v>356.61137400000001</v>
      </c>
    </row>
    <row r="3014" spans="1:4" x14ac:dyDescent="0.3">
      <c r="A3014" s="11" t="s">
        <v>8219</v>
      </c>
      <c r="B3014" s="11">
        <v>4000</v>
      </c>
      <c r="C3014" s="11" t="s">
        <v>8246</v>
      </c>
      <c r="D3014" s="19">
        <f t="shared" ref="D3014:D3019" si="124">B3014</f>
        <v>4000</v>
      </c>
    </row>
    <row r="3015" spans="1:4" x14ac:dyDescent="0.3">
      <c r="A3015" s="11" t="s">
        <v>8219</v>
      </c>
      <c r="B3015" s="11">
        <v>10000</v>
      </c>
      <c r="C3015" s="11" t="s">
        <v>8246</v>
      </c>
      <c r="D3015" s="19">
        <f t="shared" si="124"/>
        <v>10000</v>
      </c>
    </row>
    <row r="3016" spans="1:4" x14ac:dyDescent="0.3">
      <c r="A3016" s="11" t="s">
        <v>8219</v>
      </c>
      <c r="B3016" s="11">
        <v>25000</v>
      </c>
      <c r="C3016" s="11" t="s">
        <v>8246</v>
      </c>
      <c r="D3016" s="19">
        <f t="shared" si="124"/>
        <v>25000</v>
      </c>
    </row>
    <row r="3017" spans="1:4" x14ac:dyDescent="0.3">
      <c r="A3017" s="11" t="s">
        <v>8219</v>
      </c>
      <c r="B3017" s="11">
        <v>3400</v>
      </c>
      <c r="C3017" s="11" t="s">
        <v>8246</v>
      </c>
      <c r="D3017" s="19">
        <f t="shared" si="124"/>
        <v>3400</v>
      </c>
    </row>
    <row r="3018" spans="1:4" x14ac:dyDescent="0.3">
      <c r="A3018" s="11" t="s">
        <v>8219</v>
      </c>
      <c r="B3018" s="11">
        <v>8500</v>
      </c>
      <c r="C3018" s="11" t="s">
        <v>8246</v>
      </c>
      <c r="D3018" s="19">
        <f t="shared" si="124"/>
        <v>8500</v>
      </c>
    </row>
    <row r="3019" spans="1:4" x14ac:dyDescent="0.3">
      <c r="A3019" s="11" t="s">
        <v>8219</v>
      </c>
      <c r="B3019" s="11">
        <v>22000</v>
      </c>
      <c r="C3019" s="11" t="s">
        <v>8246</v>
      </c>
      <c r="D3019" s="19">
        <f t="shared" si="124"/>
        <v>22000</v>
      </c>
    </row>
    <row r="3020" spans="1:4" x14ac:dyDescent="0.3">
      <c r="A3020" s="11" t="s">
        <v>8219</v>
      </c>
      <c r="B3020" s="11">
        <v>4200</v>
      </c>
      <c r="C3020" s="11" t="s">
        <v>8249</v>
      </c>
      <c r="D3020" s="19">
        <f>B3020*1.18870458</f>
        <v>4992.5592360000001</v>
      </c>
    </row>
    <row r="3021" spans="1:4" x14ac:dyDescent="0.3">
      <c r="A3021" s="11" t="s">
        <v>8219</v>
      </c>
      <c r="B3021" s="11">
        <v>15000</v>
      </c>
      <c r="C3021" s="11" t="s">
        <v>8246</v>
      </c>
      <c r="D3021" s="19">
        <f>B3021</f>
        <v>15000</v>
      </c>
    </row>
    <row r="3022" spans="1:4" x14ac:dyDescent="0.3">
      <c r="A3022" s="11" t="s">
        <v>8219</v>
      </c>
      <c r="B3022" s="11">
        <v>7000</v>
      </c>
      <c r="C3022" s="11" t="s">
        <v>8246</v>
      </c>
      <c r="D3022" s="19">
        <f>B3022</f>
        <v>7000</v>
      </c>
    </row>
    <row r="3023" spans="1:4" x14ac:dyDescent="0.3">
      <c r="A3023" s="11" t="s">
        <v>8219</v>
      </c>
      <c r="B3023" s="11">
        <v>4500</v>
      </c>
      <c r="C3023" s="11" t="s">
        <v>8246</v>
      </c>
      <c r="D3023" s="19">
        <f>B3023</f>
        <v>4500</v>
      </c>
    </row>
    <row r="3024" spans="1:4" x14ac:dyDescent="0.3">
      <c r="A3024" s="11" t="s">
        <v>8219</v>
      </c>
      <c r="B3024" s="11">
        <v>10000</v>
      </c>
      <c r="C3024" s="11" t="s">
        <v>8246</v>
      </c>
      <c r="D3024" s="19">
        <f>B3024</f>
        <v>10000</v>
      </c>
    </row>
    <row r="3025" spans="1:4" x14ac:dyDescent="0.3">
      <c r="A3025" s="11" t="s">
        <v>8219</v>
      </c>
      <c r="B3025" s="11">
        <v>700</v>
      </c>
      <c r="C3025" s="11" t="s">
        <v>8247</v>
      </c>
      <c r="D3025" s="19">
        <f>B3025*1.37298792</f>
        <v>961.09154399999989</v>
      </c>
    </row>
    <row r="3026" spans="1:4" x14ac:dyDescent="0.3">
      <c r="A3026" s="11" t="s">
        <v>8219</v>
      </c>
      <c r="B3026" s="11">
        <v>5000</v>
      </c>
      <c r="C3026" s="11" t="s">
        <v>8246</v>
      </c>
      <c r="D3026" s="19">
        <f>B3026</f>
        <v>5000</v>
      </c>
    </row>
    <row r="3027" spans="1:4" x14ac:dyDescent="0.3">
      <c r="A3027" s="11" t="s">
        <v>8219</v>
      </c>
      <c r="B3027" s="11">
        <v>2500</v>
      </c>
      <c r="C3027" s="11" t="s">
        <v>8247</v>
      </c>
      <c r="D3027" s="19">
        <f>B3027*1.37298792</f>
        <v>3432.4697999999999</v>
      </c>
    </row>
    <row r="3028" spans="1:4" x14ac:dyDescent="0.3">
      <c r="A3028" s="11" t="s">
        <v>8219</v>
      </c>
      <c r="B3028" s="11">
        <v>900</v>
      </c>
      <c r="C3028" s="11" t="s">
        <v>8247</v>
      </c>
      <c r="D3028" s="19">
        <f>B3028*1.37298792</f>
        <v>1235.689128</v>
      </c>
    </row>
    <row r="3029" spans="1:4" x14ac:dyDescent="0.3">
      <c r="A3029" s="11" t="s">
        <v>8219</v>
      </c>
      <c r="B3029" s="11">
        <v>40000</v>
      </c>
      <c r="C3029" s="11" t="s">
        <v>8246</v>
      </c>
      <c r="D3029" s="19">
        <f t="shared" ref="D3029:D3043" si="125">B3029</f>
        <v>40000</v>
      </c>
    </row>
    <row r="3030" spans="1:4" x14ac:dyDescent="0.3">
      <c r="A3030" s="11" t="s">
        <v>8219</v>
      </c>
      <c r="B3030" s="11">
        <v>5000</v>
      </c>
      <c r="C3030" s="11" t="s">
        <v>8246</v>
      </c>
      <c r="D3030" s="19">
        <f t="shared" si="125"/>
        <v>5000</v>
      </c>
    </row>
    <row r="3031" spans="1:4" x14ac:dyDescent="0.3">
      <c r="A3031" s="11" t="s">
        <v>8219</v>
      </c>
      <c r="B3031" s="11">
        <v>30000</v>
      </c>
      <c r="C3031" s="11" t="s">
        <v>8246</v>
      </c>
      <c r="D3031" s="19">
        <f t="shared" si="125"/>
        <v>30000</v>
      </c>
    </row>
    <row r="3032" spans="1:4" x14ac:dyDescent="0.3">
      <c r="A3032" s="11" t="s">
        <v>8219</v>
      </c>
      <c r="B3032" s="11">
        <v>1750</v>
      </c>
      <c r="C3032" s="11" t="s">
        <v>8246</v>
      </c>
      <c r="D3032" s="19">
        <f t="shared" si="125"/>
        <v>1750</v>
      </c>
    </row>
    <row r="3033" spans="1:4" x14ac:dyDescent="0.3">
      <c r="A3033" s="11" t="s">
        <v>8219</v>
      </c>
      <c r="B3033" s="11">
        <v>1500</v>
      </c>
      <c r="C3033" s="11" t="s">
        <v>8246</v>
      </c>
      <c r="D3033" s="19">
        <f t="shared" si="125"/>
        <v>1500</v>
      </c>
    </row>
    <row r="3034" spans="1:4" x14ac:dyDescent="0.3">
      <c r="A3034" s="11" t="s">
        <v>8219</v>
      </c>
      <c r="B3034" s="11">
        <v>1000</v>
      </c>
      <c r="C3034" s="11" t="s">
        <v>8246</v>
      </c>
      <c r="D3034" s="19">
        <f t="shared" si="125"/>
        <v>1000</v>
      </c>
    </row>
    <row r="3035" spans="1:4" x14ac:dyDescent="0.3">
      <c r="A3035" s="11" t="s">
        <v>8219</v>
      </c>
      <c r="B3035" s="11">
        <v>3000</v>
      </c>
      <c r="C3035" s="11" t="s">
        <v>8246</v>
      </c>
      <c r="D3035" s="19">
        <f t="shared" si="125"/>
        <v>3000</v>
      </c>
    </row>
    <row r="3036" spans="1:4" x14ac:dyDescent="0.3">
      <c r="A3036" s="11" t="s">
        <v>8219</v>
      </c>
      <c r="B3036" s="11">
        <v>100000</v>
      </c>
      <c r="C3036" s="11" t="s">
        <v>8246</v>
      </c>
      <c r="D3036" s="19">
        <f t="shared" si="125"/>
        <v>100000</v>
      </c>
    </row>
    <row r="3037" spans="1:4" x14ac:dyDescent="0.3">
      <c r="A3037" s="11" t="s">
        <v>8219</v>
      </c>
      <c r="B3037" s="11">
        <v>25000</v>
      </c>
      <c r="C3037" s="11" t="s">
        <v>8246</v>
      </c>
      <c r="D3037" s="19">
        <f t="shared" si="125"/>
        <v>25000</v>
      </c>
    </row>
    <row r="3038" spans="1:4" x14ac:dyDescent="0.3">
      <c r="A3038" s="11" t="s">
        <v>8219</v>
      </c>
      <c r="B3038" s="11">
        <v>25000</v>
      </c>
      <c r="C3038" s="11" t="s">
        <v>8246</v>
      </c>
      <c r="D3038" s="19">
        <f t="shared" si="125"/>
        <v>25000</v>
      </c>
    </row>
    <row r="3039" spans="1:4" x14ac:dyDescent="0.3">
      <c r="A3039" s="11" t="s">
        <v>8219</v>
      </c>
      <c r="B3039" s="11">
        <v>500</v>
      </c>
      <c r="C3039" s="11" t="s">
        <v>8246</v>
      </c>
      <c r="D3039" s="19">
        <f t="shared" si="125"/>
        <v>500</v>
      </c>
    </row>
    <row r="3040" spans="1:4" x14ac:dyDescent="0.3">
      <c r="A3040" s="11" t="s">
        <v>8219</v>
      </c>
      <c r="B3040" s="11">
        <v>1000</v>
      </c>
      <c r="C3040" s="11" t="s">
        <v>8246</v>
      </c>
      <c r="D3040" s="19">
        <f t="shared" si="125"/>
        <v>1000</v>
      </c>
    </row>
    <row r="3041" spans="1:4" x14ac:dyDescent="0.3">
      <c r="A3041" s="11" t="s">
        <v>8219</v>
      </c>
      <c r="B3041" s="11">
        <v>20000</v>
      </c>
      <c r="C3041" s="11" t="s">
        <v>8246</v>
      </c>
      <c r="D3041" s="19">
        <f t="shared" si="125"/>
        <v>20000</v>
      </c>
    </row>
    <row r="3042" spans="1:4" x14ac:dyDescent="0.3">
      <c r="A3042" s="11" t="s">
        <v>8219</v>
      </c>
      <c r="B3042" s="11">
        <v>3000</v>
      </c>
      <c r="C3042" s="11" t="s">
        <v>8246</v>
      </c>
      <c r="D3042" s="19">
        <f t="shared" si="125"/>
        <v>3000</v>
      </c>
    </row>
    <row r="3043" spans="1:4" x14ac:dyDescent="0.3">
      <c r="A3043" s="11" t="s">
        <v>8219</v>
      </c>
      <c r="B3043" s="11">
        <v>8300</v>
      </c>
      <c r="C3043" s="11" t="s">
        <v>8246</v>
      </c>
      <c r="D3043" s="19">
        <f t="shared" si="125"/>
        <v>8300</v>
      </c>
    </row>
    <row r="3044" spans="1:4" x14ac:dyDescent="0.3">
      <c r="A3044" s="11" t="s">
        <v>8219</v>
      </c>
      <c r="B3044" s="11">
        <v>1500</v>
      </c>
      <c r="C3044" s="11" t="s">
        <v>8247</v>
      </c>
      <c r="D3044" s="19">
        <f>B3044*1.37298792</f>
        <v>2059.4818799999998</v>
      </c>
    </row>
    <row r="3045" spans="1:4" x14ac:dyDescent="0.3">
      <c r="A3045" s="11" t="s">
        <v>8219</v>
      </c>
      <c r="B3045" s="11">
        <v>15000</v>
      </c>
      <c r="C3045" s="11" t="s">
        <v>8251</v>
      </c>
      <c r="D3045" s="19">
        <f>B3045*0.79435529</f>
        <v>11915.32935</v>
      </c>
    </row>
    <row r="3046" spans="1:4" x14ac:dyDescent="0.3">
      <c r="A3046" s="11" t="s">
        <v>8219</v>
      </c>
      <c r="B3046" s="11">
        <v>12000</v>
      </c>
      <c r="C3046" s="11" t="s">
        <v>8246</v>
      </c>
      <c r="D3046" s="19">
        <f t="shared" ref="D3046:D3052" si="126">B3046</f>
        <v>12000</v>
      </c>
    </row>
    <row r="3047" spans="1:4" x14ac:dyDescent="0.3">
      <c r="A3047" s="11" t="s">
        <v>8219</v>
      </c>
      <c r="B3047" s="11">
        <v>4000</v>
      </c>
      <c r="C3047" s="11" t="s">
        <v>8246</v>
      </c>
      <c r="D3047" s="19">
        <f t="shared" si="126"/>
        <v>4000</v>
      </c>
    </row>
    <row r="3048" spans="1:4" x14ac:dyDescent="0.3">
      <c r="A3048" s="11" t="s">
        <v>8219</v>
      </c>
      <c r="B3048" s="11">
        <v>7900</v>
      </c>
      <c r="C3048" s="11" t="s">
        <v>8246</v>
      </c>
      <c r="D3048" s="19">
        <f t="shared" si="126"/>
        <v>7900</v>
      </c>
    </row>
    <row r="3049" spans="1:4" x14ac:dyDescent="0.3">
      <c r="A3049" s="11" t="s">
        <v>8219</v>
      </c>
      <c r="B3049" s="11">
        <v>500</v>
      </c>
      <c r="C3049" s="11" t="s">
        <v>8246</v>
      </c>
      <c r="D3049" s="19">
        <f t="shared" si="126"/>
        <v>500</v>
      </c>
    </row>
    <row r="3050" spans="1:4" x14ac:dyDescent="0.3">
      <c r="A3050" s="11" t="s">
        <v>8219</v>
      </c>
      <c r="B3050" s="11">
        <v>5000</v>
      </c>
      <c r="C3050" s="11" t="s">
        <v>8246</v>
      </c>
      <c r="D3050" s="19">
        <f t="shared" si="126"/>
        <v>5000</v>
      </c>
    </row>
    <row r="3051" spans="1:4" x14ac:dyDescent="0.3">
      <c r="A3051" s="11" t="s">
        <v>8219</v>
      </c>
      <c r="B3051" s="11">
        <v>3750</v>
      </c>
      <c r="C3051" s="11" t="s">
        <v>8246</v>
      </c>
      <c r="D3051" s="19">
        <f t="shared" si="126"/>
        <v>3750</v>
      </c>
    </row>
    <row r="3052" spans="1:4" x14ac:dyDescent="0.3">
      <c r="A3052" s="11" t="s">
        <v>8219</v>
      </c>
      <c r="B3052" s="11">
        <v>600</v>
      </c>
      <c r="C3052" s="11" t="s">
        <v>8246</v>
      </c>
      <c r="D3052" s="19">
        <f t="shared" si="126"/>
        <v>600</v>
      </c>
    </row>
    <row r="3053" spans="1:4" x14ac:dyDescent="0.3">
      <c r="A3053" s="11" t="s">
        <v>8221</v>
      </c>
      <c r="B3053" s="11">
        <v>3500</v>
      </c>
      <c r="C3053" s="11" t="s">
        <v>8247</v>
      </c>
      <c r="D3053" s="19">
        <f>B3053*1.37298792</f>
        <v>4805.4577199999994</v>
      </c>
    </row>
    <row r="3054" spans="1:4" x14ac:dyDescent="0.3">
      <c r="A3054" s="11" t="s">
        <v>8221</v>
      </c>
      <c r="B3054" s="11">
        <v>50000</v>
      </c>
      <c r="C3054" s="11" t="s">
        <v>8246</v>
      </c>
      <c r="D3054" s="19">
        <f>B3054</f>
        <v>50000</v>
      </c>
    </row>
    <row r="3055" spans="1:4" x14ac:dyDescent="0.3">
      <c r="A3055" s="11" t="s">
        <v>8221</v>
      </c>
      <c r="B3055" s="11">
        <v>10000</v>
      </c>
      <c r="C3055" s="11" t="s">
        <v>8246</v>
      </c>
      <c r="D3055" s="19">
        <f>B3055</f>
        <v>10000</v>
      </c>
    </row>
    <row r="3056" spans="1:4" x14ac:dyDescent="0.3">
      <c r="A3056" s="11" t="s">
        <v>8221</v>
      </c>
      <c r="B3056" s="11">
        <v>300</v>
      </c>
      <c r="C3056" s="11" t="s">
        <v>8246</v>
      </c>
      <c r="D3056" s="19">
        <f>B3056</f>
        <v>300</v>
      </c>
    </row>
    <row r="3057" spans="1:4" x14ac:dyDescent="0.3">
      <c r="A3057" s="11" t="s">
        <v>8221</v>
      </c>
      <c r="B3057" s="11">
        <v>20000</v>
      </c>
      <c r="C3057" s="11" t="s">
        <v>8246</v>
      </c>
      <c r="D3057" s="19">
        <f>B3057</f>
        <v>20000</v>
      </c>
    </row>
    <row r="3058" spans="1:4" x14ac:dyDescent="0.3">
      <c r="A3058" s="11" t="s">
        <v>8221</v>
      </c>
      <c r="B3058" s="11">
        <v>25000</v>
      </c>
      <c r="C3058" s="11" t="s">
        <v>8246</v>
      </c>
      <c r="D3058" s="19">
        <f>B3058</f>
        <v>25000</v>
      </c>
    </row>
    <row r="3059" spans="1:4" x14ac:dyDescent="0.3">
      <c r="A3059" s="11" t="s">
        <v>8221</v>
      </c>
      <c r="B3059" s="11">
        <v>50000</v>
      </c>
      <c r="C3059" s="11" t="s">
        <v>8247</v>
      </c>
      <c r="D3059" s="19">
        <f>B3059*1.37298792</f>
        <v>68649.395999999993</v>
      </c>
    </row>
    <row r="3060" spans="1:4" x14ac:dyDescent="0.3">
      <c r="A3060" s="11" t="s">
        <v>8221</v>
      </c>
      <c r="B3060" s="11">
        <v>18000</v>
      </c>
      <c r="C3060" s="11" t="s">
        <v>8249</v>
      </c>
      <c r="D3060" s="19">
        <f>B3060*1.18870458</f>
        <v>21396.68244</v>
      </c>
    </row>
    <row r="3061" spans="1:4" x14ac:dyDescent="0.3">
      <c r="A3061" s="11" t="s">
        <v>8221</v>
      </c>
      <c r="B3061" s="11">
        <v>15000</v>
      </c>
      <c r="C3061" s="11" t="s">
        <v>8246</v>
      </c>
      <c r="D3061" s="19">
        <f t="shared" ref="D3061:D3067" si="127">B3061</f>
        <v>15000</v>
      </c>
    </row>
    <row r="3062" spans="1:4" x14ac:dyDescent="0.3">
      <c r="A3062" s="11" t="s">
        <v>8221</v>
      </c>
      <c r="B3062" s="11">
        <v>220000</v>
      </c>
      <c r="C3062" s="11" t="s">
        <v>8246</v>
      </c>
      <c r="D3062" s="19">
        <f t="shared" si="127"/>
        <v>220000</v>
      </c>
    </row>
    <row r="3063" spans="1:4" x14ac:dyDescent="0.3">
      <c r="A3063" s="11" t="s">
        <v>8221</v>
      </c>
      <c r="B3063" s="11">
        <v>1000000</v>
      </c>
      <c r="C3063" s="11" t="s">
        <v>8246</v>
      </c>
      <c r="D3063" s="19">
        <f t="shared" si="127"/>
        <v>1000000</v>
      </c>
    </row>
    <row r="3064" spans="1:4" x14ac:dyDescent="0.3">
      <c r="A3064" s="11" t="s">
        <v>8221</v>
      </c>
      <c r="B3064" s="11">
        <v>10000</v>
      </c>
      <c r="C3064" s="11" t="s">
        <v>8246</v>
      </c>
      <c r="D3064" s="19">
        <f t="shared" si="127"/>
        <v>10000</v>
      </c>
    </row>
    <row r="3065" spans="1:4" x14ac:dyDescent="0.3">
      <c r="A3065" s="11" t="s">
        <v>8221</v>
      </c>
      <c r="B3065" s="11">
        <v>3000</v>
      </c>
      <c r="C3065" s="11" t="s">
        <v>8246</v>
      </c>
      <c r="D3065" s="19">
        <f t="shared" si="127"/>
        <v>3000</v>
      </c>
    </row>
    <row r="3066" spans="1:4" x14ac:dyDescent="0.3">
      <c r="A3066" s="11" t="s">
        <v>8221</v>
      </c>
      <c r="B3066" s="11">
        <v>75000</v>
      </c>
      <c r="C3066" s="11" t="s">
        <v>8246</v>
      </c>
      <c r="D3066" s="19">
        <f t="shared" si="127"/>
        <v>75000</v>
      </c>
    </row>
    <row r="3067" spans="1:4" x14ac:dyDescent="0.3">
      <c r="A3067" s="11" t="s">
        <v>8221</v>
      </c>
      <c r="B3067" s="11">
        <v>25000</v>
      </c>
      <c r="C3067" s="11" t="s">
        <v>8246</v>
      </c>
      <c r="D3067" s="19">
        <f t="shared" si="127"/>
        <v>25000</v>
      </c>
    </row>
    <row r="3068" spans="1:4" x14ac:dyDescent="0.3">
      <c r="A3068" s="11" t="s">
        <v>8221</v>
      </c>
      <c r="B3068" s="11">
        <v>350000</v>
      </c>
      <c r="C3068" s="11" t="s">
        <v>8248</v>
      </c>
      <c r="D3068" s="19">
        <f>B3068*0.76304884</f>
        <v>267067.09399999998</v>
      </c>
    </row>
    <row r="3069" spans="1:4" x14ac:dyDescent="0.3">
      <c r="A3069" s="11" t="s">
        <v>8221</v>
      </c>
      <c r="B3069" s="11">
        <v>8000</v>
      </c>
      <c r="C3069" s="11" t="s">
        <v>8250</v>
      </c>
      <c r="D3069" s="19">
        <f>B3069*0.70341869</f>
        <v>5627.3495199999998</v>
      </c>
    </row>
    <row r="3070" spans="1:4" x14ac:dyDescent="0.3">
      <c r="A3070" s="11" t="s">
        <v>8221</v>
      </c>
      <c r="B3070" s="11">
        <v>250000</v>
      </c>
      <c r="C3070" s="11" t="s">
        <v>8246</v>
      </c>
      <c r="D3070" s="19">
        <f>B3070</f>
        <v>250000</v>
      </c>
    </row>
    <row r="3071" spans="1:4" x14ac:dyDescent="0.3">
      <c r="A3071" s="11" t="s">
        <v>8221</v>
      </c>
      <c r="B3071" s="11">
        <v>1000</v>
      </c>
      <c r="C3071" s="11" t="s">
        <v>8246</v>
      </c>
      <c r="D3071" s="19">
        <f>B3071</f>
        <v>1000</v>
      </c>
    </row>
    <row r="3072" spans="1:4" x14ac:dyDescent="0.3">
      <c r="A3072" s="11" t="s">
        <v>8221</v>
      </c>
      <c r="B3072" s="11">
        <v>10000</v>
      </c>
      <c r="C3072" s="11" t="s">
        <v>8247</v>
      </c>
      <c r="D3072" s="19">
        <f>B3072*1.37298792</f>
        <v>13729.879199999999</v>
      </c>
    </row>
    <row r="3073" spans="1:4" x14ac:dyDescent="0.3">
      <c r="A3073" s="11" t="s">
        <v>8221</v>
      </c>
      <c r="B3073" s="11">
        <v>12000</v>
      </c>
      <c r="C3073" s="11" t="s">
        <v>8246</v>
      </c>
      <c r="D3073" s="19">
        <f>B3073</f>
        <v>12000</v>
      </c>
    </row>
    <row r="3074" spans="1:4" x14ac:dyDescent="0.3">
      <c r="A3074" s="11" t="s">
        <v>8221</v>
      </c>
      <c r="B3074" s="11">
        <v>12000</v>
      </c>
      <c r="C3074" s="11" t="s">
        <v>8246</v>
      </c>
      <c r="D3074" s="19">
        <f>B3074</f>
        <v>12000</v>
      </c>
    </row>
    <row r="3075" spans="1:4" x14ac:dyDescent="0.3">
      <c r="A3075" s="11" t="s">
        <v>8221</v>
      </c>
      <c r="B3075" s="11">
        <v>2800000</v>
      </c>
      <c r="C3075" s="11" t="s">
        <v>8246</v>
      </c>
      <c r="D3075" s="19">
        <f>B3075</f>
        <v>2800000</v>
      </c>
    </row>
    <row r="3076" spans="1:4" x14ac:dyDescent="0.3">
      <c r="A3076" s="11" t="s">
        <v>8221</v>
      </c>
      <c r="B3076" s="11">
        <v>25000</v>
      </c>
      <c r="C3076" s="11" t="s">
        <v>8249</v>
      </c>
      <c r="D3076" s="19">
        <f>B3076*1.18870458</f>
        <v>29717.6145</v>
      </c>
    </row>
    <row r="3077" spans="1:4" x14ac:dyDescent="0.3">
      <c r="A3077" s="11" t="s">
        <v>8221</v>
      </c>
      <c r="B3077" s="11">
        <v>15000</v>
      </c>
      <c r="C3077" s="11" t="s">
        <v>8246</v>
      </c>
      <c r="D3077" s="19">
        <f>B3077</f>
        <v>15000</v>
      </c>
    </row>
    <row r="3078" spans="1:4" x14ac:dyDescent="0.3">
      <c r="A3078" s="11" t="s">
        <v>8221</v>
      </c>
      <c r="B3078" s="11">
        <v>10000</v>
      </c>
      <c r="C3078" s="11" t="s">
        <v>8246</v>
      </c>
      <c r="D3078" s="19">
        <f>B3078</f>
        <v>10000</v>
      </c>
    </row>
    <row r="3079" spans="1:4" x14ac:dyDescent="0.3">
      <c r="A3079" s="11" t="s">
        <v>8221</v>
      </c>
      <c r="B3079" s="11">
        <v>22000</v>
      </c>
      <c r="C3079" s="11" t="s">
        <v>8251</v>
      </c>
      <c r="D3079" s="19">
        <f>B3079*0.79435529</f>
        <v>17475.81638</v>
      </c>
    </row>
    <row r="3080" spans="1:4" x14ac:dyDescent="0.3">
      <c r="A3080" s="11" t="s">
        <v>8221</v>
      </c>
      <c r="B3080" s="11">
        <v>60000</v>
      </c>
      <c r="C3080" s="11" t="s">
        <v>8246</v>
      </c>
      <c r="D3080" s="19">
        <f t="shared" ref="D3080:D3087" si="128">B3080</f>
        <v>60000</v>
      </c>
    </row>
    <row r="3081" spans="1:4" x14ac:dyDescent="0.3">
      <c r="A3081" s="11" t="s">
        <v>8221</v>
      </c>
      <c r="B3081" s="11">
        <v>1333666</v>
      </c>
      <c r="C3081" s="11" t="s">
        <v>8246</v>
      </c>
      <c r="D3081" s="19">
        <f t="shared" si="128"/>
        <v>1333666</v>
      </c>
    </row>
    <row r="3082" spans="1:4" x14ac:dyDescent="0.3">
      <c r="A3082" s="11" t="s">
        <v>8221</v>
      </c>
      <c r="B3082" s="11">
        <v>2000000</v>
      </c>
      <c r="C3082" s="11" t="s">
        <v>8246</v>
      </c>
      <c r="D3082" s="19">
        <f t="shared" si="128"/>
        <v>2000000</v>
      </c>
    </row>
    <row r="3083" spans="1:4" x14ac:dyDescent="0.3">
      <c r="A3083" s="11" t="s">
        <v>8221</v>
      </c>
      <c r="B3083" s="11">
        <v>1000000</v>
      </c>
      <c r="C3083" s="11" t="s">
        <v>8246</v>
      </c>
      <c r="D3083" s="19">
        <f t="shared" si="128"/>
        <v>1000000</v>
      </c>
    </row>
    <row r="3084" spans="1:4" x14ac:dyDescent="0.3">
      <c r="A3084" s="11" t="s">
        <v>8221</v>
      </c>
      <c r="B3084" s="11">
        <v>9000</v>
      </c>
      <c r="C3084" s="11" t="s">
        <v>8246</v>
      </c>
      <c r="D3084" s="19">
        <f t="shared" si="128"/>
        <v>9000</v>
      </c>
    </row>
    <row r="3085" spans="1:4" x14ac:dyDescent="0.3">
      <c r="A3085" s="11" t="s">
        <v>8221</v>
      </c>
      <c r="B3085" s="11">
        <v>20000</v>
      </c>
      <c r="C3085" s="11" t="s">
        <v>8246</v>
      </c>
      <c r="D3085" s="19">
        <f t="shared" si="128"/>
        <v>20000</v>
      </c>
    </row>
    <row r="3086" spans="1:4" x14ac:dyDescent="0.3">
      <c r="A3086" s="11" t="s">
        <v>8221</v>
      </c>
      <c r="B3086" s="11">
        <v>4059</v>
      </c>
      <c r="C3086" s="11" t="s">
        <v>8246</v>
      </c>
      <c r="D3086" s="19">
        <f t="shared" si="128"/>
        <v>4059</v>
      </c>
    </row>
    <row r="3087" spans="1:4" x14ac:dyDescent="0.3">
      <c r="A3087" s="11" t="s">
        <v>8221</v>
      </c>
      <c r="B3087" s="11">
        <v>25000</v>
      </c>
      <c r="C3087" s="11" t="s">
        <v>8246</v>
      </c>
      <c r="D3087" s="19">
        <f t="shared" si="128"/>
        <v>25000</v>
      </c>
    </row>
    <row r="3088" spans="1:4" x14ac:dyDescent="0.3">
      <c r="A3088" s="11" t="s">
        <v>8221</v>
      </c>
      <c r="B3088" s="11">
        <v>20000</v>
      </c>
      <c r="C3088" s="11" t="s">
        <v>8249</v>
      </c>
      <c r="D3088" s="19">
        <f>B3088*1.18870458</f>
        <v>23774.0916</v>
      </c>
    </row>
    <row r="3089" spans="1:4" x14ac:dyDescent="0.3">
      <c r="A3089" s="11" t="s">
        <v>8221</v>
      </c>
      <c r="B3089" s="11">
        <v>20000</v>
      </c>
      <c r="C3089" s="11" t="s">
        <v>8246</v>
      </c>
      <c r="D3089" s="19">
        <f t="shared" ref="D3089:D3094" si="129">B3089</f>
        <v>20000</v>
      </c>
    </row>
    <row r="3090" spans="1:4" x14ac:dyDescent="0.3">
      <c r="A3090" s="11" t="s">
        <v>8221</v>
      </c>
      <c r="B3090" s="11">
        <v>65000</v>
      </c>
      <c r="C3090" s="11" t="s">
        <v>8246</v>
      </c>
      <c r="D3090" s="19">
        <f t="shared" si="129"/>
        <v>65000</v>
      </c>
    </row>
    <row r="3091" spans="1:4" x14ac:dyDescent="0.3">
      <c r="A3091" s="11" t="s">
        <v>8221</v>
      </c>
      <c r="B3091" s="11">
        <v>25000</v>
      </c>
      <c r="C3091" s="11" t="s">
        <v>8246</v>
      </c>
      <c r="D3091" s="19">
        <f t="shared" si="129"/>
        <v>25000</v>
      </c>
    </row>
    <row r="3092" spans="1:4" x14ac:dyDescent="0.3">
      <c r="A3092" s="11" t="s">
        <v>8221</v>
      </c>
      <c r="B3092" s="11">
        <v>225000</v>
      </c>
      <c r="C3092" s="11" t="s">
        <v>8246</v>
      </c>
      <c r="D3092" s="19">
        <f t="shared" si="129"/>
        <v>225000</v>
      </c>
    </row>
    <row r="3093" spans="1:4" x14ac:dyDescent="0.3">
      <c r="A3093" s="11" t="s">
        <v>8221</v>
      </c>
      <c r="B3093" s="11">
        <v>5000</v>
      </c>
      <c r="C3093" s="11" t="s">
        <v>8246</v>
      </c>
      <c r="D3093" s="19">
        <f t="shared" si="129"/>
        <v>5000</v>
      </c>
    </row>
    <row r="3094" spans="1:4" x14ac:dyDescent="0.3">
      <c r="A3094" s="11" t="s">
        <v>8221</v>
      </c>
      <c r="B3094" s="11">
        <v>100000</v>
      </c>
      <c r="C3094" s="11" t="s">
        <v>8246</v>
      </c>
      <c r="D3094" s="19">
        <f t="shared" si="129"/>
        <v>100000</v>
      </c>
    </row>
    <row r="3095" spans="1:4" x14ac:dyDescent="0.3">
      <c r="A3095" s="11" t="s">
        <v>8221</v>
      </c>
      <c r="B3095" s="11">
        <v>4000</v>
      </c>
      <c r="C3095" s="11" t="s">
        <v>8251</v>
      </c>
      <c r="D3095" s="19">
        <f>B3095*0.79435529</f>
        <v>3177.4211600000003</v>
      </c>
    </row>
    <row r="3096" spans="1:4" x14ac:dyDescent="0.3">
      <c r="A3096" s="11" t="s">
        <v>8221</v>
      </c>
      <c r="B3096" s="11">
        <v>100000</v>
      </c>
      <c r="C3096" s="11" t="s">
        <v>8246</v>
      </c>
      <c r="D3096" s="19">
        <f>B3096</f>
        <v>100000</v>
      </c>
    </row>
    <row r="3097" spans="1:4" x14ac:dyDescent="0.3">
      <c r="A3097" s="11" t="s">
        <v>8221</v>
      </c>
      <c r="B3097" s="11">
        <v>14920</v>
      </c>
      <c r="C3097" s="11" t="s">
        <v>8246</v>
      </c>
      <c r="D3097" s="19">
        <f>B3097</f>
        <v>14920</v>
      </c>
    </row>
    <row r="3098" spans="1:4" x14ac:dyDescent="0.3">
      <c r="A3098" s="11" t="s">
        <v>8221</v>
      </c>
      <c r="B3098" s="11">
        <v>20000</v>
      </c>
      <c r="C3098" s="11" t="s">
        <v>8246</v>
      </c>
      <c r="D3098" s="19">
        <f>B3098</f>
        <v>20000</v>
      </c>
    </row>
    <row r="3099" spans="1:4" x14ac:dyDescent="0.3">
      <c r="A3099" s="11" t="s">
        <v>8221</v>
      </c>
      <c r="B3099" s="11">
        <v>10000</v>
      </c>
      <c r="C3099" s="11" t="s">
        <v>8247</v>
      </c>
      <c r="D3099" s="19">
        <f>B3099*1.37298792</f>
        <v>13729.879199999999</v>
      </c>
    </row>
    <row r="3100" spans="1:4" x14ac:dyDescent="0.3">
      <c r="A3100" s="11" t="s">
        <v>8221</v>
      </c>
      <c r="B3100" s="11">
        <v>48725</v>
      </c>
      <c r="C3100" s="11" t="s">
        <v>8246</v>
      </c>
      <c r="D3100" s="19">
        <f>B3100</f>
        <v>48725</v>
      </c>
    </row>
    <row r="3101" spans="1:4" x14ac:dyDescent="0.3">
      <c r="A3101" s="11" t="s">
        <v>8221</v>
      </c>
      <c r="B3101" s="11">
        <v>2000</v>
      </c>
      <c r="C3101" s="11" t="s">
        <v>8246</v>
      </c>
      <c r="D3101" s="19">
        <f>B3101</f>
        <v>2000</v>
      </c>
    </row>
    <row r="3102" spans="1:4" x14ac:dyDescent="0.3">
      <c r="A3102" s="11" t="s">
        <v>8221</v>
      </c>
      <c r="B3102" s="11">
        <v>12000</v>
      </c>
      <c r="C3102" s="11" t="s">
        <v>8246</v>
      </c>
      <c r="D3102" s="19">
        <f>B3102</f>
        <v>12000</v>
      </c>
    </row>
    <row r="3103" spans="1:4" x14ac:dyDescent="0.3">
      <c r="A3103" s="11" t="s">
        <v>8221</v>
      </c>
      <c r="B3103" s="11">
        <v>2500</v>
      </c>
      <c r="C3103" s="11" t="s">
        <v>8249</v>
      </c>
      <c r="D3103" s="19">
        <f>B3103*1.18870458</f>
        <v>2971.76145</v>
      </c>
    </row>
    <row r="3104" spans="1:4" x14ac:dyDescent="0.3">
      <c r="A3104" s="11" t="s">
        <v>8221</v>
      </c>
      <c r="B3104" s="11">
        <v>16000</v>
      </c>
      <c r="C3104" s="11" t="s">
        <v>8247</v>
      </c>
      <c r="D3104" s="19">
        <f>B3104*1.37298792</f>
        <v>21967.80672</v>
      </c>
    </row>
    <row r="3105" spans="1:4" x14ac:dyDescent="0.3">
      <c r="A3105" s="11" t="s">
        <v>8221</v>
      </c>
      <c r="B3105" s="11">
        <v>4100</v>
      </c>
      <c r="C3105" s="11" t="s">
        <v>8246</v>
      </c>
      <c r="D3105" s="19">
        <f>B3105</f>
        <v>4100</v>
      </c>
    </row>
    <row r="3106" spans="1:4" x14ac:dyDescent="0.3">
      <c r="A3106" s="11" t="s">
        <v>8221</v>
      </c>
      <c r="B3106" s="11">
        <v>4000</v>
      </c>
      <c r="C3106" s="11" t="s">
        <v>8248</v>
      </c>
      <c r="D3106" s="19">
        <f>B3106*0.76304884</f>
        <v>3052.1953599999997</v>
      </c>
    </row>
    <row r="3107" spans="1:4" x14ac:dyDescent="0.3">
      <c r="A3107" s="11" t="s">
        <v>8221</v>
      </c>
      <c r="B3107" s="11">
        <v>5845</v>
      </c>
      <c r="C3107" s="11" t="s">
        <v>8246</v>
      </c>
      <c r="D3107" s="19">
        <f>B3107</f>
        <v>5845</v>
      </c>
    </row>
    <row r="3108" spans="1:4" x14ac:dyDescent="0.3">
      <c r="A3108" s="11" t="s">
        <v>8221</v>
      </c>
      <c r="B3108" s="11">
        <v>1000</v>
      </c>
      <c r="C3108" s="11" t="s">
        <v>8247</v>
      </c>
      <c r="D3108" s="19">
        <f>B3108*1.37298792</f>
        <v>1372.98792</v>
      </c>
    </row>
    <row r="3109" spans="1:4" x14ac:dyDescent="0.3">
      <c r="A3109" s="11" t="s">
        <v>8221</v>
      </c>
      <c r="B3109" s="11">
        <v>40000</v>
      </c>
      <c r="C3109" s="11" t="s">
        <v>8246</v>
      </c>
      <c r="D3109" s="19">
        <f t="shared" ref="D3109:D3116" si="130">B3109</f>
        <v>40000</v>
      </c>
    </row>
    <row r="3110" spans="1:4" x14ac:dyDescent="0.3">
      <c r="A3110" s="11" t="s">
        <v>8221</v>
      </c>
      <c r="B3110" s="11">
        <v>50000</v>
      </c>
      <c r="C3110" s="11" t="s">
        <v>8246</v>
      </c>
      <c r="D3110" s="19">
        <f t="shared" si="130"/>
        <v>50000</v>
      </c>
    </row>
    <row r="3111" spans="1:4" x14ac:dyDescent="0.3">
      <c r="A3111" s="11" t="s">
        <v>8221</v>
      </c>
      <c r="B3111" s="11">
        <v>26500</v>
      </c>
      <c r="C3111" s="11" t="s">
        <v>8246</v>
      </c>
      <c r="D3111" s="19">
        <f t="shared" si="130"/>
        <v>26500</v>
      </c>
    </row>
    <row r="3112" spans="1:4" x14ac:dyDescent="0.3">
      <c r="A3112" s="11" t="s">
        <v>8221</v>
      </c>
      <c r="B3112" s="11">
        <v>25000</v>
      </c>
      <c r="C3112" s="11" t="s">
        <v>8246</v>
      </c>
      <c r="D3112" s="19">
        <f t="shared" si="130"/>
        <v>25000</v>
      </c>
    </row>
    <row r="3113" spans="1:4" x14ac:dyDescent="0.3">
      <c r="A3113" s="11" t="s">
        <v>8221</v>
      </c>
      <c r="B3113" s="11">
        <v>20000</v>
      </c>
      <c r="C3113" s="11" t="s">
        <v>8246</v>
      </c>
      <c r="D3113" s="19">
        <f t="shared" si="130"/>
        <v>20000</v>
      </c>
    </row>
    <row r="3114" spans="1:4" x14ac:dyDescent="0.3">
      <c r="A3114" s="11" t="s">
        <v>8221</v>
      </c>
      <c r="B3114" s="11">
        <v>11000</v>
      </c>
      <c r="C3114" s="11" t="s">
        <v>8246</v>
      </c>
      <c r="D3114" s="19">
        <f t="shared" si="130"/>
        <v>11000</v>
      </c>
    </row>
    <row r="3115" spans="1:4" x14ac:dyDescent="0.3">
      <c r="A3115" s="11" t="s">
        <v>8221</v>
      </c>
      <c r="B3115" s="11">
        <v>109225</v>
      </c>
      <c r="C3115" s="11" t="s">
        <v>8246</v>
      </c>
      <c r="D3115" s="19">
        <f t="shared" si="130"/>
        <v>109225</v>
      </c>
    </row>
    <row r="3116" spans="1:4" x14ac:dyDescent="0.3">
      <c r="A3116" s="11" t="s">
        <v>8221</v>
      </c>
      <c r="B3116" s="11">
        <v>75000</v>
      </c>
      <c r="C3116" s="11" t="s">
        <v>8246</v>
      </c>
      <c r="D3116" s="19">
        <f t="shared" si="130"/>
        <v>75000</v>
      </c>
    </row>
    <row r="3117" spans="1:4" x14ac:dyDescent="0.3">
      <c r="A3117" s="11" t="s">
        <v>8221</v>
      </c>
      <c r="B3117" s="11">
        <v>10000</v>
      </c>
      <c r="C3117" s="11" t="s">
        <v>8255</v>
      </c>
      <c r="D3117" s="19">
        <f>B3117*0.11661117</f>
        <v>1166.1116999999999</v>
      </c>
    </row>
    <row r="3118" spans="1:4" x14ac:dyDescent="0.3">
      <c r="A3118" s="11" t="s">
        <v>8221</v>
      </c>
      <c r="B3118" s="11">
        <v>750</v>
      </c>
      <c r="C3118" s="11" t="s">
        <v>8246</v>
      </c>
      <c r="D3118" s="19">
        <f>B3118</f>
        <v>750</v>
      </c>
    </row>
    <row r="3119" spans="1:4" x14ac:dyDescent="0.3">
      <c r="A3119" s="11" t="s">
        <v>8221</v>
      </c>
      <c r="B3119" s="11">
        <v>1000</v>
      </c>
      <c r="C3119" s="11" t="s">
        <v>8247</v>
      </c>
      <c r="D3119" s="19">
        <f>B3119*1.37298792</f>
        <v>1372.98792</v>
      </c>
    </row>
    <row r="3120" spans="1:4" x14ac:dyDescent="0.3">
      <c r="A3120" s="11" t="s">
        <v>8221</v>
      </c>
      <c r="B3120" s="11">
        <v>500000</v>
      </c>
      <c r="C3120" s="11" t="s">
        <v>8255</v>
      </c>
      <c r="D3120" s="19">
        <f>B3120*0.11661117</f>
        <v>58305.584999999999</v>
      </c>
    </row>
    <row r="3121" spans="1:4" x14ac:dyDescent="0.3">
      <c r="A3121" s="11" t="s">
        <v>8221</v>
      </c>
      <c r="B3121" s="11">
        <v>10000</v>
      </c>
      <c r="C3121" s="11" t="s">
        <v>8246</v>
      </c>
      <c r="D3121" s="19">
        <f>B3121</f>
        <v>10000</v>
      </c>
    </row>
    <row r="3122" spans="1:4" x14ac:dyDescent="0.3">
      <c r="A3122" s="11" t="s">
        <v>8221</v>
      </c>
      <c r="B3122" s="11">
        <v>1300000</v>
      </c>
      <c r="C3122" s="11" t="s">
        <v>8249</v>
      </c>
      <c r="D3122" s="19">
        <f>B3122*1.18870458</f>
        <v>1545315.9539999999</v>
      </c>
    </row>
    <row r="3123" spans="1:4" x14ac:dyDescent="0.3">
      <c r="A3123" s="11" t="s">
        <v>8220</v>
      </c>
      <c r="B3123" s="11">
        <v>1500</v>
      </c>
      <c r="C3123" s="11" t="s">
        <v>8251</v>
      </c>
      <c r="D3123" s="19">
        <f>B3123*0.79435529</f>
        <v>1191.5329350000002</v>
      </c>
    </row>
    <row r="3124" spans="1:4" x14ac:dyDescent="0.3">
      <c r="A3124" s="11" t="s">
        <v>8220</v>
      </c>
      <c r="B3124" s="11">
        <v>199</v>
      </c>
      <c r="C3124" s="11" t="s">
        <v>8246</v>
      </c>
      <c r="D3124" s="19">
        <f t="shared" ref="D3124:D3134" si="131">B3124</f>
        <v>199</v>
      </c>
    </row>
    <row r="3125" spans="1:4" x14ac:dyDescent="0.3">
      <c r="A3125" s="11" t="s">
        <v>8220</v>
      </c>
      <c r="B3125" s="11">
        <v>125000</v>
      </c>
      <c r="C3125" s="11" t="s">
        <v>8246</v>
      </c>
      <c r="D3125" s="19">
        <f t="shared" si="131"/>
        <v>125000</v>
      </c>
    </row>
    <row r="3126" spans="1:4" x14ac:dyDescent="0.3">
      <c r="A3126" s="11" t="s">
        <v>8220</v>
      </c>
      <c r="B3126" s="11">
        <v>800000</v>
      </c>
      <c r="C3126" s="11" t="s">
        <v>8246</v>
      </c>
      <c r="D3126" s="19">
        <f t="shared" si="131"/>
        <v>800000</v>
      </c>
    </row>
    <row r="3127" spans="1:4" x14ac:dyDescent="0.3">
      <c r="A3127" s="11" t="s">
        <v>8220</v>
      </c>
      <c r="B3127" s="11">
        <v>1500000</v>
      </c>
      <c r="C3127" s="11" t="s">
        <v>8246</v>
      </c>
      <c r="D3127" s="19">
        <f t="shared" si="131"/>
        <v>1500000</v>
      </c>
    </row>
    <row r="3128" spans="1:4" x14ac:dyDescent="0.3">
      <c r="A3128" s="11" t="s">
        <v>8220</v>
      </c>
      <c r="B3128" s="11">
        <v>25000</v>
      </c>
      <c r="C3128" s="11" t="s">
        <v>8246</v>
      </c>
      <c r="D3128" s="19">
        <f t="shared" si="131"/>
        <v>25000</v>
      </c>
    </row>
    <row r="3129" spans="1:4" x14ac:dyDescent="0.3">
      <c r="A3129" s="11" t="s">
        <v>8220</v>
      </c>
      <c r="B3129" s="11">
        <v>100000</v>
      </c>
      <c r="C3129" s="11" t="s">
        <v>8246</v>
      </c>
      <c r="D3129" s="19">
        <f t="shared" si="131"/>
        <v>100000</v>
      </c>
    </row>
    <row r="3130" spans="1:4" x14ac:dyDescent="0.3">
      <c r="A3130" s="11" t="s">
        <v>8222</v>
      </c>
      <c r="B3130" s="11">
        <v>15000</v>
      </c>
      <c r="C3130" s="11" t="s">
        <v>8246</v>
      </c>
      <c r="D3130" s="19">
        <f t="shared" si="131"/>
        <v>15000</v>
      </c>
    </row>
    <row r="3131" spans="1:4" x14ac:dyDescent="0.3">
      <c r="A3131" s="11" t="s">
        <v>8222</v>
      </c>
      <c r="B3131" s="11">
        <v>1250</v>
      </c>
      <c r="C3131" s="11" t="s">
        <v>8246</v>
      </c>
      <c r="D3131" s="19">
        <f t="shared" si="131"/>
        <v>1250</v>
      </c>
    </row>
    <row r="3132" spans="1:4" x14ac:dyDescent="0.3">
      <c r="A3132" s="11" t="s">
        <v>8222</v>
      </c>
      <c r="B3132" s="11">
        <v>10000</v>
      </c>
      <c r="C3132" s="11" t="s">
        <v>8246</v>
      </c>
      <c r="D3132" s="19">
        <f t="shared" si="131"/>
        <v>10000</v>
      </c>
    </row>
    <row r="3133" spans="1:4" x14ac:dyDescent="0.3">
      <c r="A3133" s="11" t="s">
        <v>8222</v>
      </c>
      <c r="B3133" s="11">
        <v>4100</v>
      </c>
      <c r="C3133" s="11" t="s">
        <v>8246</v>
      </c>
      <c r="D3133" s="19">
        <f t="shared" si="131"/>
        <v>4100</v>
      </c>
    </row>
    <row r="3134" spans="1:4" x14ac:dyDescent="0.3">
      <c r="A3134" s="11" t="s">
        <v>8222</v>
      </c>
      <c r="B3134" s="11">
        <v>30000</v>
      </c>
      <c r="C3134" s="11" t="s">
        <v>8246</v>
      </c>
      <c r="D3134" s="19">
        <f t="shared" si="131"/>
        <v>30000</v>
      </c>
    </row>
    <row r="3135" spans="1:4" x14ac:dyDescent="0.3">
      <c r="A3135" s="11" t="s">
        <v>8222</v>
      </c>
      <c r="B3135" s="11">
        <v>500</v>
      </c>
      <c r="C3135" s="11" t="s">
        <v>8247</v>
      </c>
      <c r="D3135" s="19">
        <f>B3135*1.37298792</f>
        <v>686.49396000000002</v>
      </c>
    </row>
    <row r="3136" spans="1:4" x14ac:dyDescent="0.3">
      <c r="A3136" s="11" t="s">
        <v>8222</v>
      </c>
      <c r="B3136" s="11">
        <v>1000</v>
      </c>
      <c r="C3136" s="11" t="s">
        <v>8247</v>
      </c>
      <c r="D3136" s="19">
        <f>B3136*1.37298792</f>
        <v>1372.98792</v>
      </c>
    </row>
    <row r="3137" spans="1:4" x14ac:dyDescent="0.3">
      <c r="A3137" s="11" t="s">
        <v>8222</v>
      </c>
      <c r="B3137" s="11">
        <v>777</v>
      </c>
      <c r="C3137" s="11" t="s">
        <v>8246</v>
      </c>
      <c r="D3137" s="19">
        <f>B3137</f>
        <v>777</v>
      </c>
    </row>
    <row r="3138" spans="1:4" x14ac:dyDescent="0.3">
      <c r="A3138" s="11" t="s">
        <v>8222</v>
      </c>
      <c r="B3138" s="11">
        <v>500</v>
      </c>
      <c r="C3138" s="11" t="s">
        <v>8247</v>
      </c>
      <c r="D3138" s="19">
        <f>B3138*1.37298792</f>
        <v>686.49396000000002</v>
      </c>
    </row>
    <row r="3139" spans="1:4" x14ac:dyDescent="0.3">
      <c r="A3139" s="11" t="s">
        <v>8222</v>
      </c>
      <c r="B3139" s="11">
        <v>1500</v>
      </c>
      <c r="C3139" s="11" t="s">
        <v>8246</v>
      </c>
      <c r="D3139" s="19">
        <f>B3139</f>
        <v>1500</v>
      </c>
    </row>
    <row r="3140" spans="1:4" x14ac:dyDescent="0.3">
      <c r="A3140" s="11" t="s">
        <v>8222</v>
      </c>
      <c r="B3140" s="11">
        <v>200</v>
      </c>
      <c r="C3140" s="11" t="s">
        <v>8247</v>
      </c>
      <c r="D3140" s="19">
        <f>B3140*1.37298792</f>
        <v>274.59758399999998</v>
      </c>
    </row>
    <row r="3141" spans="1:4" x14ac:dyDescent="0.3">
      <c r="A3141" s="11" t="s">
        <v>8222</v>
      </c>
      <c r="B3141" s="11">
        <v>50000</v>
      </c>
      <c r="C3141" s="11" t="s">
        <v>8256</v>
      </c>
      <c r="D3141" s="19">
        <f>B3141*0.0496491</f>
        <v>2482.4549999999999</v>
      </c>
    </row>
    <row r="3142" spans="1:4" x14ac:dyDescent="0.3">
      <c r="A3142" s="11" t="s">
        <v>8222</v>
      </c>
      <c r="B3142" s="11">
        <v>10000</v>
      </c>
      <c r="C3142" s="11" t="s">
        <v>8249</v>
      </c>
      <c r="D3142" s="19">
        <f>B3142*1.18870458</f>
        <v>11887.0458</v>
      </c>
    </row>
    <row r="3143" spans="1:4" x14ac:dyDescent="0.3">
      <c r="A3143" s="11" t="s">
        <v>8222</v>
      </c>
      <c r="B3143" s="11">
        <v>500</v>
      </c>
      <c r="C3143" s="11" t="s">
        <v>8249</v>
      </c>
      <c r="D3143" s="19">
        <f>B3143*1.18870458</f>
        <v>594.35229000000004</v>
      </c>
    </row>
    <row r="3144" spans="1:4" x14ac:dyDescent="0.3">
      <c r="A3144" s="11" t="s">
        <v>8222</v>
      </c>
      <c r="B3144" s="11">
        <v>2750</v>
      </c>
      <c r="C3144" s="11" t="s">
        <v>8247</v>
      </c>
      <c r="D3144" s="19">
        <f>B3144*1.37298792</f>
        <v>3775.7167799999997</v>
      </c>
    </row>
    <row r="3145" spans="1:4" x14ac:dyDescent="0.3">
      <c r="A3145" s="11" t="s">
        <v>8222</v>
      </c>
      <c r="B3145" s="11">
        <v>700</v>
      </c>
      <c r="C3145" s="11" t="s">
        <v>8247</v>
      </c>
      <c r="D3145" s="19">
        <f>B3145*1.37298792</f>
        <v>961.09154399999989</v>
      </c>
    </row>
    <row r="3146" spans="1:4" x14ac:dyDescent="0.3">
      <c r="A3146" s="11" t="s">
        <v>8222</v>
      </c>
      <c r="B3146" s="11">
        <v>10000</v>
      </c>
      <c r="C3146" s="11" t="s">
        <v>8246</v>
      </c>
      <c r="D3146" s="19">
        <f>B3146</f>
        <v>10000</v>
      </c>
    </row>
    <row r="3147" spans="1:4" x14ac:dyDescent="0.3">
      <c r="A3147" s="11" t="s">
        <v>8222</v>
      </c>
      <c r="B3147" s="11">
        <v>25000</v>
      </c>
      <c r="C3147" s="11" t="s">
        <v>8246</v>
      </c>
      <c r="D3147" s="19">
        <f>B3147</f>
        <v>25000</v>
      </c>
    </row>
    <row r="3148" spans="1:4" x14ac:dyDescent="0.3">
      <c r="A3148" s="11" t="s">
        <v>8222</v>
      </c>
      <c r="B3148" s="11">
        <v>50000</v>
      </c>
      <c r="C3148" s="11" t="s">
        <v>8256</v>
      </c>
      <c r="D3148" s="19">
        <f>B3148*0.0496491</f>
        <v>2482.4549999999999</v>
      </c>
    </row>
    <row r="3149" spans="1:4" x14ac:dyDescent="0.3">
      <c r="A3149" s="11" t="s">
        <v>8219</v>
      </c>
      <c r="B3149" s="11">
        <v>20000</v>
      </c>
      <c r="C3149" s="11" t="s">
        <v>8246</v>
      </c>
      <c r="D3149" s="19">
        <f>B3149</f>
        <v>20000</v>
      </c>
    </row>
    <row r="3150" spans="1:4" x14ac:dyDescent="0.3">
      <c r="A3150" s="11" t="s">
        <v>8219</v>
      </c>
      <c r="B3150" s="11">
        <v>1800</v>
      </c>
      <c r="C3150" s="11" t="s">
        <v>8246</v>
      </c>
      <c r="D3150" s="19">
        <f>B3150</f>
        <v>1800</v>
      </c>
    </row>
    <row r="3151" spans="1:4" x14ac:dyDescent="0.3">
      <c r="A3151" s="11" t="s">
        <v>8219</v>
      </c>
      <c r="B3151" s="11">
        <v>1250</v>
      </c>
      <c r="C3151" s="11" t="s">
        <v>8246</v>
      </c>
      <c r="D3151" s="19">
        <f>B3151</f>
        <v>1250</v>
      </c>
    </row>
    <row r="3152" spans="1:4" x14ac:dyDescent="0.3">
      <c r="A3152" s="11" t="s">
        <v>8219</v>
      </c>
      <c r="B3152" s="11">
        <v>3500</v>
      </c>
      <c r="C3152" s="11" t="s">
        <v>8246</v>
      </c>
      <c r="D3152" s="19">
        <f>B3152</f>
        <v>3500</v>
      </c>
    </row>
    <row r="3153" spans="1:4" x14ac:dyDescent="0.3">
      <c r="A3153" s="11" t="s">
        <v>8219</v>
      </c>
      <c r="B3153" s="11">
        <v>3500</v>
      </c>
      <c r="C3153" s="11" t="s">
        <v>8246</v>
      </c>
      <c r="D3153" s="19">
        <f>B3153</f>
        <v>3500</v>
      </c>
    </row>
    <row r="3154" spans="1:4" x14ac:dyDescent="0.3">
      <c r="A3154" s="11" t="s">
        <v>8219</v>
      </c>
      <c r="B3154" s="11">
        <v>2200</v>
      </c>
      <c r="C3154" s="11" t="s">
        <v>8247</v>
      </c>
      <c r="D3154" s="19">
        <f>B3154*1.37298792</f>
        <v>3020.5734239999997</v>
      </c>
    </row>
    <row r="3155" spans="1:4" x14ac:dyDescent="0.3">
      <c r="A3155" s="11" t="s">
        <v>8219</v>
      </c>
      <c r="B3155" s="11">
        <v>3000</v>
      </c>
      <c r="C3155" s="11" t="s">
        <v>8246</v>
      </c>
      <c r="D3155" s="19">
        <f>B3155</f>
        <v>3000</v>
      </c>
    </row>
    <row r="3156" spans="1:4" x14ac:dyDescent="0.3">
      <c r="A3156" s="11" t="s">
        <v>8219</v>
      </c>
      <c r="B3156" s="11">
        <v>7000</v>
      </c>
      <c r="C3156" s="11" t="s">
        <v>8246</v>
      </c>
      <c r="D3156" s="19">
        <f>B3156</f>
        <v>7000</v>
      </c>
    </row>
    <row r="3157" spans="1:4" x14ac:dyDescent="0.3">
      <c r="A3157" s="11" t="s">
        <v>8219</v>
      </c>
      <c r="B3157" s="11">
        <v>5000</v>
      </c>
      <c r="C3157" s="11" t="s">
        <v>8247</v>
      </c>
      <c r="D3157" s="19">
        <f>B3157*1.37298792</f>
        <v>6864.9395999999997</v>
      </c>
    </row>
    <row r="3158" spans="1:4" x14ac:dyDescent="0.3">
      <c r="A3158" s="11" t="s">
        <v>8219</v>
      </c>
      <c r="B3158" s="11">
        <v>5500</v>
      </c>
      <c r="C3158" s="11" t="s">
        <v>8246</v>
      </c>
      <c r="D3158" s="19">
        <f>B3158</f>
        <v>5500</v>
      </c>
    </row>
    <row r="3159" spans="1:4" x14ac:dyDescent="0.3">
      <c r="A3159" s="11" t="s">
        <v>8219</v>
      </c>
      <c r="B3159" s="11">
        <v>4000</v>
      </c>
      <c r="C3159" s="11" t="s">
        <v>8246</v>
      </c>
      <c r="D3159" s="19">
        <f>B3159</f>
        <v>4000</v>
      </c>
    </row>
    <row r="3160" spans="1:4" x14ac:dyDescent="0.3">
      <c r="A3160" s="11" t="s">
        <v>8219</v>
      </c>
      <c r="B3160" s="11">
        <v>5000</v>
      </c>
      <c r="C3160" s="11" t="s">
        <v>8246</v>
      </c>
      <c r="D3160" s="19">
        <f>B3160</f>
        <v>5000</v>
      </c>
    </row>
    <row r="3161" spans="1:4" x14ac:dyDescent="0.3">
      <c r="A3161" s="11" t="s">
        <v>8219</v>
      </c>
      <c r="B3161" s="11">
        <v>1500</v>
      </c>
      <c r="C3161" s="11" t="s">
        <v>8246</v>
      </c>
      <c r="D3161" s="19">
        <f>B3161</f>
        <v>1500</v>
      </c>
    </row>
    <row r="3162" spans="1:4" x14ac:dyDescent="0.3">
      <c r="A3162" s="11" t="s">
        <v>8219</v>
      </c>
      <c r="B3162" s="11">
        <v>4500</v>
      </c>
      <c r="C3162" s="11" t="s">
        <v>8246</v>
      </c>
      <c r="D3162" s="19">
        <f>B3162</f>
        <v>4500</v>
      </c>
    </row>
    <row r="3163" spans="1:4" x14ac:dyDescent="0.3">
      <c r="A3163" s="11" t="s">
        <v>8219</v>
      </c>
      <c r="B3163" s="11">
        <v>2000</v>
      </c>
      <c r="C3163" s="11" t="s">
        <v>8247</v>
      </c>
      <c r="D3163" s="19">
        <f>B3163*1.37298792</f>
        <v>2745.9758400000001</v>
      </c>
    </row>
    <row r="3164" spans="1:4" x14ac:dyDescent="0.3">
      <c r="A3164" s="11" t="s">
        <v>8219</v>
      </c>
      <c r="B3164" s="11">
        <v>4000</v>
      </c>
      <c r="C3164" s="11" t="s">
        <v>8246</v>
      </c>
      <c r="D3164" s="19">
        <f t="shared" ref="D3164:D3172" si="132">B3164</f>
        <v>4000</v>
      </c>
    </row>
    <row r="3165" spans="1:4" x14ac:dyDescent="0.3">
      <c r="A3165" s="11" t="s">
        <v>8219</v>
      </c>
      <c r="B3165" s="11">
        <v>13000</v>
      </c>
      <c r="C3165" s="11" t="s">
        <v>8246</v>
      </c>
      <c r="D3165" s="19">
        <f t="shared" si="132"/>
        <v>13000</v>
      </c>
    </row>
    <row r="3166" spans="1:4" x14ac:dyDescent="0.3">
      <c r="A3166" s="11" t="s">
        <v>8219</v>
      </c>
      <c r="B3166" s="11">
        <v>2500</v>
      </c>
      <c r="C3166" s="11" t="s">
        <v>8246</v>
      </c>
      <c r="D3166" s="19">
        <f t="shared" si="132"/>
        <v>2500</v>
      </c>
    </row>
    <row r="3167" spans="1:4" x14ac:dyDescent="0.3">
      <c r="A3167" s="11" t="s">
        <v>8219</v>
      </c>
      <c r="B3167" s="11">
        <v>750</v>
      </c>
      <c r="C3167" s="11" t="s">
        <v>8246</v>
      </c>
      <c r="D3167" s="19">
        <f t="shared" si="132"/>
        <v>750</v>
      </c>
    </row>
    <row r="3168" spans="1:4" x14ac:dyDescent="0.3">
      <c r="A3168" s="11" t="s">
        <v>8219</v>
      </c>
      <c r="B3168" s="11">
        <v>35000</v>
      </c>
      <c r="C3168" s="11" t="s">
        <v>8246</v>
      </c>
      <c r="D3168" s="19">
        <f t="shared" si="132"/>
        <v>35000</v>
      </c>
    </row>
    <row r="3169" spans="1:4" x14ac:dyDescent="0.3">
      <c r="A3169" s="11" t="s">
        <v>8219</v>
      </c>
      <c r="B3169" s="11">
        <v>3000</v>
      </c>
      <c r="C3169" s="11" t="s">
        <v>8246</v>
      </c>
      <c r="D3169" s="19">
        <f t="shared" si="132"/>
        <v>3000</v>
      </c>
    </row>
    <row r="3170" spans="1:4" x14ac:dyDescent="0.3">
      <c r="A3170" s="11" t="s">
        <v>8219</v>
      </c>
      <c r="B3170" s="11">
        <v>2500</v>
      </c>
      <c r="C3170" s="11" t="s">
        <v>8246</v>
      </c>
      <c r="D3170" s="19">
        <f t="shared" si="132"/>
        <v>2500</v>
      </c>
    </row>
    <row r="3171" spans="1:4" x14ac:dyDescent="0.3">
      <c r="A3171" s="11" t="s">
        <v>8219</v>
      </c>
      <c r="B3171" s="11">
        <v>8000</v>
      </c>
      <c r="C3171" s="11" t="s">
        <v>8246</v>
      </c>
      <c r="D3171" s="19">
        <f t="shared" si="132"/>
        <v>8000</v>
      </c>
    </row>
    <row r="3172" spans="1:4" x14ac:dyDescent="0.3">
      <c r="A3172" s="11" t="s">
        <v>8219</v>
      </c>
      <c r="B3172" s="11">
        <v>2000</v>
      </c>
      <c r="C3172" s="11" t="s">
        <v>8246</v>
      </c>
      <c r="D3172" s="19">
        <f t="shared" si="132"/>
        <v>2000</v>
      </c>
    </row>
    <row r="3173" spans="1:4" x14ac:dyDescent="0.3">
      <c r="A3173" s="11" t="s">
        <v>8219</v>
      </c>
      <c r="B3173" s="11">
        <v>7000</v>
      </c>
      <c r="C3173" s="11" t="s">
        <v>8247</v>
      </c>
      <c r="D3173" s="19">
        <f>B3173*1.37298792</f>
        <v>9610.9154399999989</v>
      </c>
    </row>
    <row r="3174" spans="1:4" x14ac:dyDescent="0.3">
      <c r="A3174" s="11" t="s">
        <v>8219</v>
      </c>
      <c r="B3174" s="11">
        <v>2000</v>
      </c>
      <c r="C3174" s="11" t="s">
        <v>8246</v>
      </c>
      <c r="D3174" s="19">
        <f t="shared" ref="D3174:D3179" si="133">B3174</f>
        <v>2000</v>
      </c>
    </row>
    <row r="3175" spans="1:4" x14ac:dyDescent="0.3">
      <c r="A3175" s="11" t="s">
        <v>8219</v>
      </c>
      <c r="B3175" s="11">
        <v>10000</v>
      </c>
      <c r="C3175" s="11" t="s">
        <v>8246</v>
      </c>
      <c r="D3175" s="19">
        <f t="shared" si="133"/>
        <v>10000</v>
      </c>
    </row>
    <row r="3176" spans="1:4" x14ac:dyDescent="0.3">
      <c r="A3176" s="11" t="s">
        <v>8219</v>
      </c>
      <c r="B3176" s="11">
        <v>3000</v>
      </c>
      <c r="C3176" s="11" t="s">
        <v>8246</v>
      </c>
      <c r="D3176" s="19">
        <f t="shared" si="133"/>
        <v>3000</v>
      </c>
    </row>
    <row r="3177" spans="1:4" x14ac:dyDescent="0.3">
      <c r="A3177" s="11" t="s">
        <v>8219</v>
      </c>
      <c r="B3177" s="11">
        <v>5000</v>
      </c>
      <c r="C3177" s="11" t="s">
        <v>8246</v>
      </c>
      <c r="D3177" s="19">
        <f t="shared" si="133"/>
        <v>5000</v>
      </c>
    </row>
    <row r="3178" spans="1:4" x14ac:dyDescent="0.3">
      <c r="A3178" s="11" t="s">
        <v>8219</v>
      </c>
      <c r="B3178" s="11">
        <v>1900</v>
      </c>
      <c r="C3178" s="11" t="s">
        <v>8246</v>
      </c>
      <c r="D3178" s="19">
        <f t="shared" si="133"/>
        <v>1900</v>
      </c>
    </row>
    <row r="3179" spans="1:4" x14ac:dyDescent="0.3">
      <c r="A3179" s="11" t="s">
        <v>8219</v>
      </c>
      <c r="B3179" s="11">
        <v>2500</v>
      </c>
      <c r="C3179" s="11" t="s">
        <v>8246</v>
      </c>
      <c r="D3179" s="19">
        <f t="shared" si="133"/>
        <v>2500</v>
      </c>
    </row>
    <row r="3180" spans="1:4" x14ac:dyDescent="0.3">
      <c r="A3180" s="11" t="s">
        <v>8219</v>
      </c>
      <c r="B3180" s="11">
        <v>1500</v>
      </c>
      <c r="C3180" s="11" t="s">
        <v>8247</v>
      </c>
      <c r="D3180" s="19">
        <f>B3180*1.37298792</f>
        <v>2059.4818799999998</v>
      </c>
    </row>
    <row r="3181" spans="1:4" x14ac:dyDescent="0.3">
      <c r="A3181" s="11" t="s">
        <v>8219</v>
      </c>
      <c r="B3181" s="11">
        <v>4200</v>
      </c>
      <c r="C3181" s="11" t="s">
        <v>8246</v>
      </c>
      <c r="D3181" s="19">
        <f>B3181</f>
        <v>4200</v>
      </c>
    </row>
    <row r="3182" spans="1:4" x14ac:dyDescent="0.3">
      <c r="A3182" s="11" t="s">
        <v>8219</v>
      </c>
      <c r="B3182" s="11">
        <v>1200</v>
      </c>
      <c r="C3182" s="11" t="s">
        <v>8247</v>
      </c>
      <c r="D3182" s="19">
        <f>B3182*1.37298792</f>
        <v>1647.5855039999999</v>
      </c>
    </row>
    <row r="3183" spans="1:4" x14ac:dyDescent="0.3">
      <c r="A3183" s="11" t="s">
        <v>8219</v>
      </c>
      <c r="B3183" s="11">
        <v>500</v>
      </c>
      <c r="C3183" s="11" t="s">
        <v>8247</v>
      </c>
      <c r="D3183" s="19">
        <f>B3183*1.37298792</f>
        <v>686.49396000000002</v>
      </c>
    </row>
    <row r="3184" spans="1:4" x14ac:dyDescent="0.3">
      <c r="A3184" s="11" t="s">
        <v>8219</v>
      </c>
      <c r="B3184" s="11">
        <v>7000</v>
      </c>
      <c r="C3184" s="11" t="s">
        <v>8246</v>
      </c>
      <c r="D3184" s="19">
        <f>B3184</f>
        <v>7000</v>
      </c>
    </row>
    <row r="3185" spans="1:4" x14ac:dyDescent="0.3">
      <c r="A3185" s="11" t="s">
        <v>8219</v>
      </c>
      <c r="B3185" s="11">
        <v>2500</v>
      </c>
      <c r="C3185" s="11" t="s">
        <v>8246</v>
      </c>
      <c r="D3185" s="19">
        <f>B3185</f>
        <v>2500</v>
      </c>
    </row>
    <row r="3186" spans="1:4" x14ac:dyDescent="0.3">
      <c r="A3186" s="11" t="s">
        <v>8219</v>
      </c>
      <c r="B3186" s="11">
        <v>4300</v>
      </c>
      <c r="C3186" s="11" t="s">
        <v>8246</v>
      </c>
      <c r="D3186" s="19">
        <f>B3186</f>
        <v>4300</v>
      </c>
    </row>
    <row r="3187" spans="1:4" x14ac:dyDescent="0.3">
      <c r="A3187" s="11" t="s">
        <v>8219</v>
      </c>
      <c r="B3187" s="11">
        <v>1000</v>
      </c>
      <c r="C3187" s="11" t="s">
        <v>8247</v>
      </c>
      <c r="D3187" s="19">
        <f>B3187*1.37298792</f>
        <v>1372.98792</v>
      </c>
    </row>
    <row r="3188" spans="1:4" x14ac:dyDescent="0.3">
      <c r="A3188" s="11" t="s">
        <v>8219</v>
      </c>
      <c r="B3188" s="11">
        <v>3200</v>
      </c>
      <c r="C3188" s="11" t="s">
        <v>8247</v>
      </c>
      <c r="D3188" s="19">
        <f>B3188*1.37298792</f>
        <v>4393.5613439999997</v>
      </c>
    </row>
    <row r="3189" spans="1:4" x14ac:dyDescent="0.3">
      <c r="A3189" s="11" t="s">
        <v>8219</v>
      </c>
      <c r="B3189" s="11">
        <v>15000</v>
      </c>
      <c r="C3189" s="11" t="s">
        <v>8246</v>
      </c>
      <c r="D3189" s="19">
        <f>B3189</f>
        <v>15000</v>
      </c>
    </row>
    <row r="3190" spans="1:4" x14ac:dyDescent="0.3">
      <c r="A3190" s="11" t="s">
        <v>8221</v>
      </c>
      <c r="B3190" s="11">
        <v>200</v>
      </c>
      <c r="C3190" s="11" t="s">
        <v>8247</v>
      </c>
      <c r="D3190" s="19">
        <f>B3190*1.37298792</f>
        <v>274.59758399999998</v>
      </c>
    </row>
    <row r="3191" spans="1:4" x14ac:dyDescent="0.3">
      <c r="A3191" s="11" t="s">
        <v>8221</v>
      </c>
      <c r="B3191" s="11">
        <v>55000</v>
      </c>
      <c r="C3191" s="11" t="s">
        <v>8255</v>
      </c>
      <c r="D3191" s="19">
        <f>B3191*0.11661117</f>
        <v>6413.6143499999998</v>
      </c>
    </row>
    <row r="3192" spans="1:4" x14ac:dyDescent="0.3">
      <c r="A3192" s="11" t="s">
        <v>8221</v>
      </c>
      <c r="B3192" s="11">
        <v>4000</v>
      </c>
      <c r="C3192" s="11" t="s">
        <v>8251</v>
      </c>
      <c r="D3192" s="19">
        <f>B3192*0.79435529</f>
        <v>3177.4211600000003</v>
      </c>
    </row>
    <row r="3193" spans="1:4" x14ac:dyDescent="0.3">
      <c r="A3193" s="11" t="s">
        <v>8221</v>
      </c>
      <c r="B3193" s="11">
        <v>3750</v>
      </c>
      <c r="C3193" s="11" t="s">
        <v>8246</v>
      </c>
      <c r="D3193" s="19">
        <f>B3193</f>
        <v>3750</v>
      </c>
    </row>
    <row r="3194" spans="1:4" x14ac:dyDescent="0.3">
      <c r="A3194" s="11" t="s">
        <v>8221</v>
      </c>
      <c r="B3194" s="11">
        <v>10000</v>
      </c>
      <c r="C3194" s="11" t="s">
        <v>8247</v>
      </c>
      <c r="D3194" s="19">
        <f>B3194*1.37298792</f>
        <v>13729.879199999999</v>
      </c>
    </row>
    <row r="3195" spans="1:4" x14ac:dyDescent="0.3">
      <c r="A3195" s="11" t="s">
        <v>8221</v>
      </c>
      <c r="B3195" s="11">
        <v>5000</v>
      </c>
      <c r="C3195" s="11" t="s">
        <v>8247</v>
      </c>
      <c r="D3195" s="19">
        <f>B3195*1.37298792</f>
        <v>6864.9395999999997</v>
      </c>
    </row>
    <row r="3196" spans="1:4" x14ac:dyDescent="0.3">
      <c r="A3196" s="11" t="s">
        <v>8221</v>
      </c>
      <c r="B3196" s="11">
        <v>11000</v>
      </c>
      <c r="C3196" s="11" t="s">
        <v>8246</v>
      </c>
      <c r="D3196" s="19">
        <f>B3196</f>
        <v>11000</v>
      </c>
    </row>
    <row r="3197" spans="1:4" x14ac:dyDescent="0.3">
      <c r="A3197" s="11" t="s">
        <v>8221</v>
      </c>
      <c r="B3197" s="11">
        <v>3500</v>
      </c>
      <c r="C3197" s="11" t="s">
        <v>8246</v>
      </c>
      <c r="D3197" s="19">
        <f>B3197</f>
        <v>3500</v>
      </c>
    </row>
    <row r="3198" spans="1:4" x14ac:dyDescent="0.3">
      <c r="A3198" s="11" t="s">
        <v>8221</v>
      </c>
      <c r="B3198" s="11">
        <v>3000000</v>
      </c>
      <c r="C3198" s="11" t="s">
        <v>8246</v>
      </c>
      <c r="D3198" s="19">
        <f>B3198</f>
        <v>3000000</v>
      </c>
    </row>
    <row r="3199" spans="1:4" x14ac:dyDescent="0.3">
      <c r="A3199" s="11" t="s">
        <v>8221</v>
      </c>
      <c r="B3199" s="11">
        <v>10000</v>
      </c>
      <c r="C3199" s="11" t="s">
        <v>8254</v>
      </c>
      <c r="D3199" s="19">
        <f>B3199*0.11776131</f>
        <v>1177.6131</v>
      </c>
    </row>
    <row r="3200" spans="1:4" x14ac:dyDescent="0.3">
      <c r="A3200" s="11" t="s">
        <v>8221</v>
      </c>
      <c r="B3200" s="11">
        <v>30000</v>
      </c>
      <c r="C3200" s="11" t="s">
        <v>8253</v>
      </c>
      <c r="D3200" s="19">
        <f>B3200*0.159721</f>
        <v>4791.63</v>
      </c>
    </row>
    <row r="3201" spans="1:4" x14ac:dyDescent="0.3">
      <c r="A3201" s="11" t="s">
        <v>8221</v>
      </c>
      <c r="B3201" s="11">
        <v>5000</v>
      </c>
      <c r="C3201" s="11" t="s">
        <v>8246</v>
      </c>
      <c r="D3201" s="19">
        <f>B3201</f>
        <v>5000</v>
      </c>
    </row>
    <row r="3202" spans="1:4" x14ac:dyDescent="0.3">
      <c r="A3202" s="11" t="s">
        <v>8221</v>
      </c>
      <c r="B3202" s="11">
        <v>50000</v>
      </c>
      <c r="C3202" s="11" t="s">
        <v>8246</v>
      </c>
      <c r="D3202" s="19">
        <f>B3202</f>
        <v>50000</v>
      </c>
    </row>
    <row r="3203" spans="1:4" x14ac:dyDescent="0.3">
      <c r="A3203" s="11" t="s">
        <v>8221</v>
      </c>
      <c r="B3203" s="11">
        <v>2000</v>
      </c>
      <c r="C3203" s="11" t="s">
        <v>8247</v>
      </c>
      <c r="D3203" s="19">
        <f>B3203*1.37298792</f>
        <v>2745.9758400000001</v>
      </c>
    </row>
    <row r="3204" spans="1:4" x14ac:dyDescent="0.3">
      <c r="A3204" s="11" t="s">
        <v>8221</v>
      </c>
      <c r="B3204" s="11">
        <v>5000</v>
      </c>
      <c r="C3204" s="11" t="s">
        <v>8246</v>
      </c>
      <c r="D3204" s="19">
        <f>B3204</f>
        <v>5000</v>
      </c>
    </row>
    <row r="3205" spans="1:4" x14ac:dyDescent="0.3">
      <c r="A3205" s="11" t="s">
        <v>8221</v>
      </c>
      <c r="B3205" s="11">
        <v>1000</v>
      </c>
      <c r="C3205" s="11" t="s">
        <v>8246</v>
      </c>
      <c r="D3205" s="19">
        <f>B3205</f>
        <v>1000</v>
      </c>
    </row>
    <row r="3206" spans="1:4" x14ac:dyDescent="0.3">
      <c r="A3206" s="11" t="s">
        <v>8221</v>
      </c>
      <c r="B3206" s="11">
        <v>500</v>
      </c>
      <c r="C3206" s="11" t="s">
        <v>8246</v>
      </c>
      <c r="D3206" s="19">
        <f>B3206</f>
        <v>500</v>
      </c>
    </row>
    <row r="3207" spans="1:4" x14ac:dyDescent="0.3">
      <c r="A3207" s="11" t="s">
        <v>8221</v>
      </c>
      <c r="B3207" s="11">
        <v>8000</v>
      </c>
      <c r="C3207" s="11" t="s">
        <v>8247</v>
      </c>
      <c r="D3207" s="19">
        <f>B3207*1.37298792</f>
        <v>10983.90336</v>
      </c>
    </row>
    <row r="3208" spans="1:4" x14ac:dyDescent="0.3">
      <c r="A3208" s="11" t="s">
        <v>8221</v>
      </c>
      <c r="B3208" s="11">
        <v>5000</v>
      </c>
      <c r="C3208" s="11" t="s">
        <v>8246</v>
      </c>
      <c r="D3208" s="19">
        <f t="shared" ref="D3208:D3214" si="134">B3208</f>
        <v>5000</v>
      </c>
    </row>
    <row r="3209" spans="1:4" x14ac:dyDescent="0.3">
      <c r="A3209" s="11" t="s">
        <v>8221</v>
      </c>
      <c r="B3209" s="11">
        <v>5500</v>
      </c>
      <c r="C3209" s="11" t="s">
        <v>8246</v>
      </c>
      <c r="D3209" s="19">
        <f t="shared" si="134"/>
        <v>5500</v>
      </c>
    </row>
    <row r="3210" spans="1:4" x14ac:dyDescent="0.3">
      <c r="A3210" s="11" t="s">
        <v>8219</v>
      </c>
      <c r="B3210" s="11">
        <v>5000</v>
      </c>
      <c r="C3210" s="11" t="s">
        <v>8246</v>
      </c>
      <c r="D3210" s="19">
        <f t="shared" si="134"/>
        <v>5000</v>
      </c>
    </row>
    <row r="3211" spans="1:4" x14ac:dyDescent="0.3">
      <c r="A3211" s="11" t="s">
        <v>8219</v>
      </c>
      <c r="B3211" s="11">
        <v>9500</v>
      </c>
      <c r="C3211" s="11" t="s">
        <v>8246</v>
      </c>
      <c r="D3211" s="19">
        <f t="shared" si="134"/>
        <v>9500</v>
      </c>
    </row>
    <row r="3212" spans="1:4" x14ac:dyDescent="0.3">
      <c r="A3212" s="11" t="s">
        <v>8219</v>
      </c>
      <c r="B3212" s="11">
        <v>3000</v>
      </c>
      <c r="C3212" s="11" t="s">
        <v>8246</v>
      </c>
      <c r="D3212" s="19">
        <f t="shared" si="134"/>
        <v>3000</v>
      </c>
    </row>
    <row r="3213" spans="1:4" x14ac:dyDescent="0.3">
      <c r="A3213" s="11" t="s">
        <v>8219</v>
      </c>
      <c r="B3213" s="11">
        <v>23000</v>
      </c>
      <c r="C3213" s="11" t="s">
        <v>8246</v>
      </c>
      <c r="D3213" s="19">
        <f t="shared" si="134"/>
        <v>23000</v>
      </c>
    </row>
    <row r="3214" spans="1:4" x14ac:dyDescent="0.3">
      <c r="A3214" s="11" t="s">
        <v>8219</v>
      </c>
      <c r="B3214" s="11">
        <v>4000</v>
      </c>
      <c r="C3214" s="11" t="s">
        <v>8246</v>
      </c>
      <c r="D3214" s="19">
        <f t="shared" si="134"/>
        <v>4000</v>
      </c>
    </row>
    <row r="3215" spans="1:4" x14ac:dyDescent="0.3">
      <c r="A3215" s="11" t="s">
        <v>8219</v>
      </c>
      <c r="B3215" s="11">
        <v>6000</v>
      </c>
      <c r="C3215" s="11" t="s">
        <v>8247</v>
      </c>
      <c r="D3215" s="19">
        <f>B3215*1.37298792</f>
        <v>8237.9275199999993</v>
      </c>
    </row>
    <row r="3216" spans="1:4" x14ac:dyDescent="0.3">
      <c r="A3216" s="11" t="s">
        <v>8219</v>
      </c>
      <c r="B3216" s="11">
        <v>12000</v>
      </c>
      <c r="C3216" s="11" t="s">
        <v>8247</v>
      </c>
      <c r="D3216" s="19">
        <f>B3216*1.37298792</f>
        <v>16475.855039999999</v>
      </c>
    </row>
    <row r="3217" spans="1:4" x14ac:dyDescent="0.3">
      <c r="A3217" s="11" t="s">
        <v>8219</v>
      </c>
      <c r="B3217" s="11">
        <v>35000</v>
      </c>
      <c r="C3217" s="11" t="s">
        <v>8246</v>
      </c>
      <c r="D3217" s="19">
        <f>B3217</f>
        <v>35000</v>
      </c>
    </row>
    <row r="3218" spans="1:4" x14ac:dyDescent="0.3">
      <c r="A3218" s="11" t="s">
        <v>8219</v>
      </c>
      <c r="B3218" s="11">
        <v>2000</v>
      </c>
      <c r="C3218" s="11" t="s">
        <v>8247</v>
      </c>
      <c r="D3218" s="19">
        <f>B3218*1.37298792</f>
        <v>2745.9758400000001</v>
      </c>
    </row>
    <row r="3219" spans="1:4" x14ac:dyDescent="0.3">
      <c r="A3219" s="11" t="s">
        <v>8219</v>
      </c>
      <c r="B3219" s="11">
        <v>4500</v>
      </c>
      <c r="C3219" s="11" t="s">
        <v>8246</v>
      </c>
      <c r="D3219" s="19">
        <f>B3219</f>
        <v>4500</v>
      </c>
    </row>
    <row r="3220" spans="1:4" x14ac:dyDescent="0.3">
      <c r="A3220" s="11" t="s">
        <v>8219</v>
      </c>
      <c r="B3220" s="11">
        <v>12000</v>
      </c>
      <c r="C3220" s="11" t="s">
        <v>8247</v>
      </c>
      <c r="D3220" s="19">
        <f>B3220*1.37298792</f>
        <v>16475.855039999999</v>
      </c>
    </row>
    <row r="3221" spans="1:4" x14ac:dyDescent="0.3">
      <c r="A3221" s="11" t="s">
        <v>8219</v>
      </c>
      <c r="B3221" s="11">
        <v>20000</v>
      </c>
      <c r="C3221" s="11" t="s">
        <v>8246</v>
      </c>
      <c r="D3221" s="19">
        <f>B3221</f>
        <v>20000</v>
      </c>
    </row>
    <row r="3222" spans="1:4" x14ac:dyDescent="0.3">
      <c r="A3222" s="11" t="s">
        <v>8219</v>
      </c>
      <c r="B3222" s="11">
        <v>15000</v>
      </c>
      <c r="C3222" s="11" t="s">
        <v>8246</v>
      </c>
      <c r="D3222" s="19">
        <f>B3222</f>
        <v>15000</v>
      </c>
    </row>
    <row r="3223" spans="1:4" x14ac:dyDescent="0.3">
      <c r="A3223" s="11" t="s">
        <v>8219</v>
      </c>
      <c r="B3223" s="11">
        <v>4000</v>
      </c>
      <c r="C3223" s="11" t="s">
        <v>8247</v>
      </c>
      <c r="D3223" s="19">
        <f>B3223*1.37298792</f>
        <v>5491.9516800000001</v>
      </c>
    </row>
    <row r="3224" spans="1:4" x14ac:dyDescent="0.3">
      <c r="A3224" s="11" t="s">
        <v>8219</v>
      </c>
      <c r="B3224" s="11">
        <v>2500</v>
      </c>
      <c r="C3224" s="11" t="s">
        <v>8246</v>
      </c>
      <c r="D3224" s="19">
        <f>B3224</f>
        <v>2500</v>
      </c>
    </row>
    <row r="3225" spans="1:4" x14ac:dyDescent="0.3">
      <c r="A3225" s="11" t="s">
        <v>8219</v>
      </c>
      <c r="B3225" s="11">
        <v>3100</v>
      </c>
      <c r="C3225" s="11" t="s">
        <v>8246</v>
      </c>
      <c r="D3225" s="19">
        <f>B3225</f>
        <v>3100</v>
      </c>
    </row>
    <row r="3226" spans="1:4" x14ac:dyDescent="0.3">
      <c r="A3226" s="11" t="s">
        <v>8219</v>
      </c>
      <c r="B3226" s="11">
        <v>30000</v>
      </c>
      <c r="C3226" s="11" t="s">
        <v>8246</v>
      </c>
      <c r="D3226" s="19">
        <f>B3226</f>
        <v>30000</v>
      </c>
    </row>
    <row r="3227" spans="1:4" x14ac:dyDescent="0.3">
      <c r="A3227" s="11" t="s">
        <v>8219</v>
      </c>
      <c r="B3227" s="11">
        <v>2000</v>
      </c>
      <c r="C3227" s="11" t="s">
        <v>8246</v>
      </c>
      <c r="D3227" s="19">
        <f>B3227</f>
        <v>2000</v>
      </c>
    </row>
    <row r="3228" spans="1:4" x14ac:dyDescent="0.3">
      <c r="A3228" s="11" t="s">
        <v>8219</v>
      </c>
      <c r="B3228" s="11">
        <v>1200</v>
      </c>
      <c r="C3228" s="11" t="s">
        <v>8247</v>
      </c>
      <c r="D3228" s="19">
        <f>B3228*1.37298792</f>
        <v>1647.5855039999999</v>
      </c>
    </row>
    <row r="3229" spans="1:4" x14ac:dyDescent="0.3">
      <c r="A3229" s="11" t="s">
        <v>8219</v>
      </c>
      <c r="B3229" s="11">
        <v>1200</v>
      </c>
      <c r="C3229" s="11" t="s">
        <v>8247</v>
      </c>
      <c r="D3229" s="19">
        <f>B3229*1.37298792</f>
        <v>1647.5855039999999</v>
      </c>
    </row>
    <row r="3230" spans="1:4" x14ac:dyDescent="0.3">
      <c r="A3230" s="11" t="s">
        <v>8219</v>
      </c>
      <c r="B3230" s="11">
        <v>7000</v>
      </c>
      <c r="C3230" s="11" t="s">
        <v>8246</v>
      </c>
      <c r="D3230" s="19">
        <f t="shared" ref="D3230:D3235" si="135">B3230</f>
        <v>7000</v>
      </c>
    </row>
    <row r="3231" spans="1:4" x14ac:dyDescent="0.3">
      <c r="A3231" s="11" t="s">
        <v>8219</v>
      </c>
      <c r="B3231" s="11">
        <v>20000</v>
      </c>
      <c r="C3231" s="11" t="s">
        <v>8246</v>
      </c>
      <c r="D3231" s="19">
        <f t="shared" si="135"/>
        <v>20000</v>
      </c>
    </row>
    <row r="3232" spans="1:4" x14ac:dyDescent="0.3">
      <c r="A3232" s="11" t="s">
        <v>8219</v>
      </c>
      <c r="B3232" s="11">
        <v>2600</v>
      </c>
      <c r="C3232" s="11" t="s">
        <v>8246</v>
      </c>
      <c r="D3232" s="19">
        <f t="shared" si="135"/>
        <v>2600</v>
      </c>
    </row>
    <row r="3233" spans="1:4" x14ac:dyDescent="0.3">
      <c r="A3233" s="11" t="s">
        <v>8219</v>
      </c>
      <c r="B3233" s="11">
        <v>1000</v>
      </c>
      <c r="C3233" s="11" t="s">
        <v>8246</v>
      </c>
      <c r="D3233" s="19">
        <f t="shared" si="135"/>
        <v>1000</v>
      </c>
    </row>
    <row r="3234" spans="1:4" x14ac:dyDescent="0.3">
      <c r="A3234" s="11" t="s">
        <v>8219</v>
      </c>
      <c r="B3234" s="11">
        <v>1000</v>
      </c>
      <c r="C3234" s="11" t="s">
        <v>8246</v>
      </c>
      <c r="D3234" s="19">
        <f t="shared" si="135"/>
        <v>1000</v>
      </c>
    </row>
    <row r="3235" spans="1:4" x14ac:dyDescent="0.3">
      <c r="A3235" s="11" t="s">
        <v>8219</v>
      </c>
      <c r="B3235" s="11">
        <v>5000</v>
      </c>
      <c r="C3235" s="11" t="s">
        <v>8246</v>
      </c>
      <c r="D3235" s="19">
        <f t="shared" si="135"/>
        <v>5000</v>
      </c>
    </row>
    <row r="3236" spans="1:4" x14ac:dyDescent="0.3">
      <c r="A3236" s="11" t="s">
        <v>8219</v>
      </c>
      <c r="B3236" s="11">
        <v>4000</v>
      </c>
      <c r="C3236" s="11" t="s">
        <v>8247</v>
      </c>
      <c r="D3236" s="19">
        <f>B3236*1.37298792</f>
        <v>5491.9516800000001</v>
      </c>
    </row>
    <row r="3237" spans="1:4" x14ac:dyDescent="0.3">
      <c r="A3237" s="11" t="s">
        <v>8219</v>
      </c>
      <c r="B3237" s="11">
        <v>15000</v>
      </c>
      <c r="C3237" s="11" t="s">
        <v>8246</v>
      </c>
      <c r="D3237" s="19">
        <f>B3237</f>
        <v>15000</v>
      </c>
    </row>
    <row r="3238" spans="1:4" x14ac:dyDescent="0.3">
      <c r="A3238" s="11" t="s">
        <v>8219</v>
      </c>
      <c r="B3238" s="11">
        <v>20000</v>
      </c>
      <c r="C3238" s="11" t="s">
        <v>8246</v>
      </c>
      <c r="D3238" s="19">
        <f>B3238</f>
        <v>20000</v>
      </c>
    </row>
    <row r="3239" spans="1:4" x14ac:dyDescent="0.3">
      <c r="A3239" s="11" t="s">
        <v>8219</v>
      </c>
      <c r="B3239" s="11">
        <v>35000</v>
      </c>
      <c r="C3239" s="11" t="s">
        <v>8246</v>
      </c>
      <c r="D3239" s="19">
        <f>B3239</f>
        <v>35000</v>
      </c>
    </row>
    <row r="3240" spans="1:4" x14ac:dyDescent="0.3">
      <c r="A3240" s="11" t="s">
        <v>8219</v>
      </c>
      <c r="B3240" s="11">
        <v>2800</v>
      </c>
      <c r="C3240" s="11" t="s">
        <v>8247</v>
      </c>
      <c r="D3240" s="19">
        <f>B3240*1.37298792</f>
        <v>3844.3661759999995</v>
      </c>
    </row>
    <row r="3241" spans="1:4" x14ac:dyDescent="0.3">
      <c r="A3241" s="11" t="s">
        <v>8219</v>
      </c>
      <c r="B3241" s="11">
        <v>5862</v>
      </c>
      <c r="C3241" s="11" t="s">
        <v>8247</v>
      </c>
      <c r="D3241" s="19">
        <f>B3241*1.37298792</f>
        <v>8048.4551870399991</v>
      </c>
    </row>
    <row r="3242" spans="1:4" x14ac:dyDescent="0.3">
      <c r="A3242" s="11" t="s">
        <v>8219</v>
      </c>
      <c r="B3242" s="11">
        <v>3000</v>
      </c>
      <c r="C3242" s="11" t="s">
        <v>8247</v>
      </c>
      <c r="D3242" s="19">
        <f>B3242*1.37298792</f>
        <v>4118.9637599999996</v>
      </c>
    </row>
    <row r="3243" spans="1:4" x14ac:dyDescent="0.3">
      <c r="A3243" s="11" t="s">
        <v>8219</v>
      </c>
      <c r="B3243" s="11">
        <v>8500</v>
      </c>
      <c r="C3243" s="11" t="s">
        <v>8246</v>
      </c>
      <c r="D3243" s="19">
        <f>B3243</f>
        <v>8500</v>
      </c>
    </row>
    <row r="3244" spans="1:4" x14ac:dyDescent="0.3">
      <c r="A3244" s="11" t="s">
        <v>8219</v>
      </c>
      <c r="B3244" s="11">
        <v>10000</v>
      </c>
      <c r="C3244" s="11" t="s">
        <v>8246</v>
      </c>
      <c r="D3244" s="19">
        <f>B3244</f>
        <v>10000</v>
      </c>
    </row>
    <row r="3245" spans="1:4" x14ac:dyDescent="0.3">
      <c r="A3245" s="11" t="s">
        <v>8219</v>
      </c>
      <c r="B3245" s="11">
        <v>8000</v>
      </c>
      <c r="C3245" s="11" t="s">
        <v>8246</v>
      </c>
      <c r="D3245" s="19">
        <f>B3245</f>
        <v>8000</v>
      </c>
    </row>
    <row r="3246" spans="1:4" x14ac:dyDescent="0.3">
      <c r="A3246" s="11" t="s">
        <v>8219</v>
      </c>
      <c r="B3246" s="11">
        <v>1600</v>
      </c>
      <c r="C3246" s="11" t="s">
        <v>8247</v>
      </c>
      <c r="D3246" s="19">
        <f>B3246*1.37298792</f>
        <v>2196.7806719999999</v>
      </c>
    </row>
    <row r="3247" spans="1:4" x14ac:dyDescent="0.3">
      <c r="A3247" s="11" t="s">
        <v>8219</v>
      </c>
      <c r="B3247" s="11">
        <v>21000</v>
      </c>
      <c r="C3247" s="11" t="s">
        <v>8246</v>
      </c>
      <c r="D3247" s="19">
        <f>B3247</f>
        <v>21000</v>
      </c>
    </row>
    <row r="3248" spans="1:4" x14ac:dyDescent="0.3">
      <c r="A3248" s="11" t="s">
        <v>8219</v>
      </c>
      <c r="B3248" s="11">
        <v>10000</v>
      </c>
      <c r="C3248" s="11" t="s">
        <v>8246</v>
      </c>
      <c r="D3248" s="19">
        <f>B3248</f>
        <v>10000</v>
      </c>
    </row>
    <row r="3249" spans="1:4" x14ac:dyDescent="0.3">
      <c r="A3249" s="11" t="s">
        <v>8219</v>
      </c>
      <c r="B3249" s="11">
        <v>2500</v>
      </c>
      <c r="C3249" s="11" t="s">
        <v>8247</v>
      </c>
      <c r="D3249" s="19">
        <f>B3249*1.37298792</f>
        <v>3432.4697999999999</v>
      </c>
    </row>
    <row r="3250" spans="1:4" x14ac:dyDescent="0.3">
      <c r="A3250" s="11" t="s">
        <v>8219</v>
      </c>
      <c r="B3250" s="11">
        <v>12000</v>
      </c>
      <c r="C3250" s="11" t="s">
        <v>8246</v>
      </c>
      <c r="D3250" s="19">
        <f>B3250</f>
        <v>12000</v>
      </c>
    </row>
    <row r="3251" spans="1:4" x14ac:dyDescent="0.3">
      <c r="A3251" s="11" t="s">
        <v>8219</v>
      </c>
      <c r="B3251" s="11">
        <v>5500</v>
      </c>
      <c r="C3251" s="11" t="s">
        <v>8246</v>
      </c>
      <c r="D3251" s="19">
        <f>B3251</f>
        <v>5500</v>
      </c>
    </row>
    <row r="3252" spans="1:4" x14ac:dyDescent="0.3">
      <c r="A3252" s="11" t="s">
        <v>8219</v>
      </c>
      <c r="B3252" s="11">
        <v>25000</v>
      </c>
      <c r="C3252" s="11" t="s">
        <v>8246</v>
      </c>
      <c r="D3252" s="19">
        <f>B3252</f>
        <v>25000</v>
      </c>
    </row>
    <row r="3253" spans="1:4" x14ac:dyDescent="0.3">
      <c r="A3253" s="11" t="s">
        <v>8219</v>
      </c>
      <c r="B3253" s="11">
        <v>1500</v>
      </c>
      <c r="C3253" s="11" t="s">
        <v>8246</v>
      </c>
      <c r="D3253" s="19">
        <f>B3253</f>
        <v>1500</v>
      </c>
    </row>
    <row r="3254" spans="1:4" x14ac:dyDescent="0.3">
      <c r="A3254" s="11" t="s">
        <v>8219</v>
      </c>
      <c r="B3254" s="11">
        <v>2250</v>
      </c>
      <c r="C3254" s="11" t="s">
        <v>8247</v>
      </c>
      <c r="D3254" s="19">
        <f>B3254*1.37298792</f>
        <v>3089.22282</v>
      </c>
    </row>
    <row r="3255" spans="1:4" x14ac:dyDescent="0.3">
      <c r="A3255" s="11" t="s">
        <v>8219</v>
      </c>
      <c r="B3255" s="11">
        <v>20000</v>
      </c>
      <c r="C3255" s="11" t="s">
        <v>8246</v>
      </c>
      <c r="D3255" s="19">
        <f>B3255</f>
        <v>20000</v>
      </c>
    </row>
    <row r="3256" spans="1:4" x14ac:dyDescent="0.3">
      <c r="A3256" s="11" t="s">
        <v>8219</v>
      </c>
      <c r="B3256" s="11">
        <v>13000</v>
      </c>
      <c r="C3256" s="11" t="s">
        <v>8247</v>
      </c>
      <c r="D3256" s="19">
        <f>B3256*1.37298792</f>
        <v>17848.842959999998</v>
      </c>
    </row>
    <row r="3257" spans="1:4" x14ac:dyDescent="0.3">
      <c r="A3257" s="11" t="s">
        <v>8219</v>
      </c>
      <c r="B3257" s="11">
        <v>300</v>
      </c>
      <c r="C3257" s="11" t="s">
        <v>8247</v>
      </c>
      <c r="D3257" s="19">
        <f>B3257*1.37298792</f>
        <v>411.89637599999998</v>
      </c>
    </row>
    <row r="3258" spans="1:4" x14ac:dyDescent="0.3">
      <c r="A3258" s="11" t="s">
        <v>8219</v>
      </c>
      <c r="B3258" s="11">
        <v>10000</v>
      </c>
      <c r="C3258" s="11" t="s">
        <v>8246</v>
      </c>
      <c r="D3258" s="19">
        <f>B3258</f>
        <v>10000</v>
      </c>
    </row>
    <row r="3259" spans="1:4" x14ac:dyDescent="0.3">
      <c r="A3259" s="11" t="s">
        <v>8219</v>
      </c>
      <c r="B3259" s="11">
        <v>2000</v>
      </c>
      <c r="C3259" s="11" t="s">
        <v>8247</v>
      </c>
      <c r="D3259" s="19">
        <f>B3259*1.37298792</f>
        <v>2745.9758400000001</v>
      </c>
    </row>
    <row r="3260" spans="1:4" x14ac:dyDescent="0.3">
      <c r="A3260" s="11" t="s">
        <v>8219</v>
      </c>
      <c r="B3260" s="11">
        <v>7000</v>
      </c>
      <c r="C3260" s="11" t="s">
        <v>8246</v>
      </c>
      <c r="D3260" s="19">
        <f t="shared" ref="D3260:D3266" si="136">B3260</f>
        <v>7000</v>
      </c>
    </row>
    <row r="3261" spans="1:4" x14ac:dyDescent="0.3">
      <c r="A3261" s="11" t="s">
        <v>8219</v>
      </c>
      <c r="B3261" s="11">
        <v>23000</v>
      </c>
      <c r="C3261" s="11" t="s">
        <v>8246</v>
      </c>
      <c r="D3261" s="19">
        <f t="shared" si="136"/>
        <v>23000</v>
      </c>
    </row>
    <row r="3262" spans="1:4" x14ac:dyDescent="0.3">
      <c r="A3262" s="11" t="s">
        <v>8219</v>
      </c>
      <c r="B3262" s="11">
        <v>5000</v>
      </c>
      <c r="C3262" s="11" t="s">
        <v>8246</v>
      </c>
      <c r="D3262" s="19">
        <f t="shared" si="136"/>
        <v>5000</v>
      </c>
    </row>
    <row r="3263" spans="1:4" x14ac:dyDescent="0.3">
      <c r="A3263" s="11" t="s">
        <v>8219</v>
      </c>
      <c r="B3263" s="11">
        <v>3300</v>
      </c>
      <c r="C3263" s="11" t="s">
        <v>8246</v>
      </c>
      <c r="D3263" s="19">
        <f t="shared" si="136"/>
        <v>3300</v>
      </c>
    </row>
    <row r="3264" spans="1:4" x14ac:dyDescent="0.3">
      <c r="A3264" s="11" t="s">
        <v>8219</v>
      </c>
      <c r="B3264" s="11">
        <v>12200</v>
      </c>
      <c r="C3264" s="11" t="s">
        <v>8246</v>
      </c>
      <c r="D3264" s="19">
        <f t="shared" si="136"/>
        <v>12200</v>
      </c>
    </row>
    <row r="3265" spans="1:4" x14ac:dyDescent="0.3">
      <c r="A3265" s="11" t="s">
        <v>8219</v>
      </c>
      <c r="B3265" s="11">
        <v>2500</v>
      </c>
      <c r="C3265" s="11" t="s">
        <v>8246</v>
      </c>
      <c r="D3265" s="19">
        <f t="shared" si="136"/>
        <v>2500</v>
      </c>
    </row>
    <row r="3266" spans="1:4" x14ac:dyDescent="0.3">
      <c r="A3266" s="11" t="s">
        <v>8219</v>
      </c>
      <c r="B3266" s="11">
        <v>2500</v>
      </c>
      <c r="C3266" s="11" t="s">
        <v>8246</v>
      </c>
      <c r="D3266" s="19">
        <f t="shared" si="136"/>
        <v>2500</v>
      </c>
    </row>
    <row r="3267" spans="1:4" x14ac:dyDescent="0.3">
      <c r="A3267" s="11" t="s">
        <v>8219</v>
      </c>
      <c r="B3267" s="11">
        <v>2700</v>
      </c>
      <c r="C3267" s="11" t="s">
        <v>8249</v>
      </c>
      <c r="D3267" s="19">
        <f>B3267*1.18870458</f>
        <v>3209.5023660000002</v>
      </c>
    </row>
    <row r="3268" spans="1:4" x14ac:dyDescent="0.3">
      <c r="A3268" s="11" t="s">
        <v>8219</v>
      </c>
      <c r="B3268" s="11">
        <v>6000</v>
      </c>
      <c r="C3268" s="11" t="s">
        <v>8246</v>
      </c>
      <c r="D3268" s="19">
        <f>B3268</f>
        <v>6000</v>
      </c>
    </row>
    <row r="3269" spans="1:4" x14ac:dyDescent="0.3">
      <c r="A3269" s="11" t="s">
        <v>8219</v>
      </c>
      <c r="B3269" s="11">
        <v>15000</v>
      </c>
      <c r="C3269" s="11" t="s">
        <v>8246</v>
      </c>
      <c r="D3269" s="19">
        <f>B3269</f>
        <v>15000</v>
      </c>
    </row>
    <row r="3270" spans="1:4" x14ac:dyDescent="0.3">
      <c r="A3270" s="11" t="s">
        <v>8219</v>
      </c>
      <c r="B3270" s="11">
        <v>2000</v>
      </c>
      <c r="C3270" s="11" t="s">
        <v>8246</v>
      </c>
      <c r="D3270" s="19">
        <f>B3270</f>
        <v>2000</v>
      </c>
    </row>
    <row r="3271" spans="1:4" x14ac:dyDescent="0.3">
      <c r="A3271" s="11" t="s">
        <v>8219</v>
      </c>
      <c r="B3271" s="11">
        <v>8000</v>
      </c>
      <c r="C3271" s="11" t="s">
        <v>8247</v>
      </c>
      <c r="D3271" s="19">
        <f>B3271*1.37298792</f>
        <v>10983.90336</v>
      </c>
    </row>
    <row r="3272" spans="1:4" x14ac:dyDescent="0.3">
      <c r="A3272" s="11" t="s">
        <v>8219</v>
      </c>
      <c r="B3272" s="11">
        <v>1800</v>
      </c>
      <c r="C3272" s="11" t="s">
        <v>8247</v>
      </c>
      <c r="D3272" s="19">
        <f>B3272*1.37298792</f>
        <v>2471.378256</v>
      </c>
    </row>
    <row r="3273" spans="1:4" x14ac:dyDescent="0.3">
      <c r="A3273" s="11" t="s">
        <v>8219</v>
      </c>
      <c r="B3273" s="11">
        <v>1500</v>
      </c>
      <c r="C3273" s="11" t="s">
        <v>8247</v>
      </c>
      <c r="D3273" s="19">
        <f>B3273*1.37298792</f>
        <v>2059.4818799999998</v>
      </c>
    </row>
    <row r="3274" spans="1:4" x14ac:dyDescent="0.3">
      <c r="A3274" s="11" t="s">
        <v>8219</v>
      </c>
      <c r="B3274" s="11">
        <v>10000</v>
      </c>
      <c r="C3274" s="11" t="s">
        <v>8246</v>
      </c>
      <c r="D3274" s="19">
        <f>B3274</f>
        <v>10000</v>
      </c>
    </row>
    <row r="3275" spans="1:4" x14ac:dyDescent="0.3">
      <c r="A3275" s="11" t="s">
        <v>8219</v>
      </c>
      <c r="B3275" s="11">
        <v>4000</v>
      </c>
      <c r="C3275" s="11" t="s">
        <v>8246</v>
      </c>
      <c r="D3275" s="19">
        <f>B3275</f>
        <v>4000</v>
      </c>
    </row>
    <row r="3276" spans="1:4" x14ac:dyDescent="0.3">
      <c r="A3276" s="11" t="s">
        <v>8219</v>
      </c>
      <c r="B3276" s="11">
        <v>15500</v>
      </c>
      <c r="C3276" s="11" t="s">
        <v>8246</v>
      </c>
      <c r="D3276" s="19">
        <f>B3276</f>
        <v>15500</v>
      </c>
    </row>
    <row r="3277" spans="1:4" x14ac:dyDescent="0.3">
      <c r="A3277" s="11" t="s">
        <v>8219</v>
      </c>
      <c r="B3277" s="11">
        <v>1800</v>
      </c>
      <c r="C3277" s="11" t="s">
        <v>8246</v>
      </c>
      <c r="D3277" s="19">
        <f>B3277</f>
        <v>1800</v>
      </c>
    </row>
    <row r="3278" spans="1:4" x14ac:dyDescent="0.3">
      <c r="A3278" s="11" t="s">
        <v>8219</v>
      </c>
      <c r="B3278" s="11">
        <v>4500</v>
      </c>
      <c r="C3278" s="11" t="s">
        <v>8251</v>
      </c>
      <c r="D3278" s="19">
        <f>B3278*0.79435529</f>
        <v>3574.5988050000001</v>
      </c>
    </row>
    <row r="3279" spans="1:4" x14ac:dyDescent="0.3">
      <c r="A3279" s="11" t="s">
        <v>8219</v>
      </c>
      <c r="B3279" s="11">
        <v>5000</v>
      </c>
      <c r="C3279" s="11" t="s">
        <v>8247</v>
      </c>
      <c r="D3279" s="19">
        <f>B3279*1.37298792</f>
        <v>6864.9395999999997</v>
      </c>
    </row>
    <row r="3280" spans="1:4" x14ac:dyDescent="0.3">
      <c r="A3280" s="11" t="s">
        <v>8219</v>
      </c>
      <c r="B3280" s="11">
        <v>2500</v>
      </c>
      <c r="C3280" s="11" t="s">
        <v>8247</v>
      </c>
      <c r="D3280" s="19">
        <f>B3280*1.37298792</f>
        <v>3432.4697999999999</v>
      </c>
    </row>
    <row r="3281" spans="1:4" x14ac:dyDescent="0.3">
      <c r="A3281" s="11" t="s">
        <v>8219</v>
      </c>
      <c r="B3281" s="11">
        <v>5800</v>
      </c>
      <c r="C3281" s="11" t="s">
        <v>8246</v>
      </c>
      <c r="D3281" s="19">
        <f>B3281</f>
        <v>5800</v>
      </c>
    </row>
    <row r="3282" spans="1:4" x14ac:dyDescent="0.3">
      <c r="A3282" s="11" t="s">
        <v>8219</v>
      </c>
      <c r="B3282" s="11">
        <v>2000</v>
      </c>
      <c r="C3282" s="11" t="s">
        <v>8246</v>
      </c>
      <c r="D3282" s="19">
        <f>B3282</f>
        <v>2000</v>
      </c>
    </row>
    <row r="3283" spans="1:4" x14ac:dyDescent="0.3">
      <c r="A3283" s="11" t="s">
        <v>8219</v>
      </c>
      <c r="B3283" s="11">
        <v>5000</v>
      </c>
      <c r="C3283" s="11" t="s">
        <v>8246</v>
      </c>
      <c r="D3283" s="19">
        <f>B3283</f>
        <v>5000</v>
      </c>
    </row>
    <row r="3284" spans="1:4" x14ac:dyDescent="0.3">
      <c r="A3284" s="11" t="s">
        <v>8219</v>
      </c>
      <c r="B3284" s="11">
        <v>31000</v>
      </c>
      <c r="C3284" s="11" t="s">
        <v>8246</v>
      </c>
      <c r="D3284" s="19">
        <f>B3284</f>
        <v>31000</v>
      </c>
    </row>
    <row r="3285" spans="1:4" x14ac:dyDescent="0.3">
      <c r="A3285" s="11" t="s">
        <v>8219</v>
      </c>
      <c r="B3285" s="11">
        <v>800</v>
      </c>
      <c r="C3285" s="11" t="s">
        <v>8247</v>
      </c>
      <c r="D3285" s="19">
        <f>B3285*1.37298792</f>
        <v>1098.3903359999999</v>
      </c>
    </row>
    <row r="3286" spans="1:4" x14ac:dyDescent="0.3">
      <c r="A3286" s="11" t="s">
        <v>8219</v>
      </c>
      <c r="B3286" s="11">
        <v>3000</v>
      </c>
      <c r="C3286" s="11" t="s">
        <v>8246</v>
      </c>
      <c r="D3286" s="19">
        <f>B3286</f>
        <v>3000</v>
      </c>
    </row>
    <row r="3287" spans="1:4" x14ac:dyDescent="0.3">
      <c r="A3287" s="11" t="s">
        <v>8219</v>
      </c>
      <c r="B3287" s="11">
        <v>4999</v>
      </c>
      <c r="C3287" s="11" t="s">
        <v>8246</v>
      </c>
      <c r="D3287" s="19">
        <f>B3287</f>
        <v>4999</v>
      </c>
    </row>
    <row r="3288" spans="1:4" x14ac:dyDescent="0.3">
      <c r="A3288" s="11" t="s">
        <v>8219</v>
      </c>
      <c r="B3288" s="11">
        <v>15000</v>
      </c>
      <c r="C3288" s="11" t="s">
        <v>8246</v>
      </c>
      <c r="D3288" s="19">
        <f>B3288</f>
        <v>15000</v>
      </c>
    </row>
    <row r="3289" spans="1:4" x14ac:dyDescent="0.3">
      <c r="A3289" s="11" t="s">
        <v>8219</v>
      </c>
      <c r="B3289" s="11">
        <v>2500</v>
      </c>
      <c r="C3289" s="11" t="s">
        <v>8251</v>
      </c>
      <c r="D3289" s="19">
        <f>B3289*0.79435529</f>
        <v>1985.8882250000001</v>
      </c>
    </row>
    <row r="3290" spans="1:4" x14ac:dyDescent="0.3">
      <c r="A3290" s="11" t="s">
        <v>8219</v>
      </c>
      <c r="B3290" s="11">
        <v>10000</v>
      </c>
      <c r="C3290" s="11" t="s">
        <v>8247</v>
      </c>
      <c r="D3290" s="19">
        <f>B3290*1.37298792</f>
        <v>13729.879199999999</v>
      </c>
    </row>
    <row r="3291" spans="1:4" x14ac:dyDescent="0.3">
      <c r="A3291" s="11" t="s">
        <v>8219</v>
      </c>
      <c r="B3291" s="11">
        <v>500</v>
      </c>
      <c r="C3291" s="11" t="s">
        <v>8247</v>
      </c>
      <c r="D3291" s="19">
        <f>B3291*1.37298792</f>
        <v>686.49396000000002</v>
      </c>
    </row>
    <row r="3292" spans="1:4" x14ac:dyDescent="0.3">
      <c r="A3292" s="11" t="s">
        <v>8219</v>
      </c>
      <c r="B3292" s="11">
        <v>2000</v>
      </c>
      <c r="C3292" s="11" t="s">
        <v>8247</v>
      </c>
      <c r="D3292" s="19">
        <f>B3292*1.37298792</f>
        <v>2745.9758400000001</v>
      </c>
    </row>
    <row r="3293" spans="1:4" x14ac:dyDescent="0.3">
      <c r="A3293" s="11" t="s">
        <v>8219</v>
      </c>
      <c r="B3293" s="11">
        <v>500</v>
      </c>
      <c r="C3293" s="11" t="s">
        <v>8246</v>
      </c>
      <c r="D3293" s="19">
        <f>B3293</f>
        <v>500</v>
      </c>
    </row>
    <row r="3294" spans="1:4" x14ac:dyDescent="0.3">
      <c r="A3294" s="11" t="s">
        <v>8219</v>
      </c>
      <c r="B3294" s="11">
        <v>101</v>
      </c>
      <c r="C3294" s="11" t="s">
        <v>8247</v>
      </c>
      <c r="D3294" s="19">
        <f>B3294*1.37298792</f>
        <v>138.67177992000001</v>
      </c>
    </row>
    <row r="3295" spans="1:4" x14ac:dyDescent="0.3">
      <c r="A3295" s="11" t="s">
        <v>8219</v>
      </c>
      <c r="B3295" s="11">
        <v>4500</v>
      </c>
      <c r="C3295" s="11" t="s">
        <v>8250</v>
      </c>
      <c r="D3295" s="19">
        <f>B3295*0.70341869</f>
        <v>3165.3841050000001</v>
      </c>
    </row>
    <row r="3296" spans="1:4" x14ac:dyDescent="0.3">
      <c r="A3296" s="11" t="s">
        <v>8219</v>
      </c>
      <c r="B3296" s="11">
        <v>600</v>
      </c>
      <c r="C3296" s="11" t="s">
        <v>8247</v>
      </c>
      <c r="D3296" s="19">
        <f>B3296*1.37298792</f>
        <v>823.79275199999995</v>
      </c>
    </row>
    <row r="3297" spans="1:4" x14ac:dyDescent="0.3">
      <c r="A3297" s="11" t="s">
        <v>8219</v>
      </c>
      <c r="B3297" s="11">
        <v>700</v>
      </c>
      <c r="C3297" s="11" t="s">
        <v>8247</v>
      </c>
      <c r="D3297" s="19">
        <f>B3297*1.37298792</f>
        <v>961.09154399999989</v>
      </c>
    </row>
    <row r="3298" spans="1:4" x14ac:dyDescent="0.3">
      <c r="A3298" s="11" t="s">
        <v>8219</v>
      </c>
      <c r="B3298" s="11">
        <v>1500</v>
      </c>
      <c r="C3298" s="11" t="s">
        <v>8247</v>
      </c>
      <c r="D3298" s="19">
        <f>B3298*1.37298792</f>
        <v>2059.4818799999998</v>
      </c>
    </row>
    <row r="3299" spans="1:4" x14ac:dyDescent="0.3">
      <c r="A3299" s="11" t="s">
        <v>8219</v>
      </c>
      <c r="B3299" s="11">
        <v>5500</v>
      </c>
      <c r="C3299" s="11" t="s">
        <v>8247</v>
      </c>
      <c r="D3299" s="19">
        <f>B3299*1.37298792</f>
        <v>7551.4335599999995</v>
      </c>
    </row>
    <row r="3300" spans="1:4" x14ac:dyDescent="0.3">
      <c r="A3300" s="11" t="s">
        <v>8219</v>
      </c>
      <c r="B3300" s="11">
        <v>10000</v>
      </c>
      <c r="C3300" s="11" t="s">
        <v>8246</v>
      </c>
      <c r="D3300" s="19">
        <f>B3300</f>
        <v>10000</v>
      </c>
    </row>
    <row r="3301" spans="1:4" x14ac:dyDescent="0.3">
      <c r="A3301" s="11" t="s">
        <v>8219</v>
      </c>
      <c r="B3301" s="11">
        <v>3000</v>
      </c>
      <c r="C3301" s="11" t="s">
        <v>8246</v>
      </c>
      <c r="D3301" s="19">
        <f>B3301</f>
        <v>3000</v>
      </c>
    </row>
    <row r="3302" spans="1:4" x14ac:dyDescent="0.3">
      <c r="A3302" s="11" t="s">
        <v>8219</v>
      </c>
      <c r="B3302" s="11">
        <v>3000</v>
      </c>
      <c r="C3302" s="11" t="s">
        <v>8246</v>
      </c>
      <c r="D3302" s="19">
        <f>B3302</f>
        <v>3000</v>
      </c>
    </row>
    <row r="3303" spans="1:4" x14ac:dyDescent="0.3">
      <c r="A3303" s="11" t="s">
        <v>8219</v>
      </c>
      <c r="B3303" s="11">
        <v>3000</v>
      </c>
      <c r="C3303" s="11" t="s">
        <v>8246</v>
      </c>
      <c r="D3303" s="19">
        <f>B3303</f>
        <v>3000</v>
      </c>
    </row>
    <row r="3304" spans="1:4" x14ac:dyDescent="0.3">
      <c r="A3304" s="11" t="s">
        <v>8219</v>
      </c>
      <c r="B3304" s="11">
        <v>8400</v>
      </c>
      <c r="C3304" s="11" t="s">
        <v>8249</v>
      </c>
      <c r="D3304" s="19">
        <f>B3304*1.18870458</f>
        <v>9985.1184720000001</v>
      </c>
    </row>
    <row r="3305" spans="1:4" x14ac:dyDescent="0.3">
      <c r="A3305" s="11" t="s">
        <v>8219</v>
      </c>
      <c r="B3305" s="11">
        <v>1800</v>
      </c>
      <c r="C3305" s="11" t="s">
        <v>8246</v>
      </c>
      <c r="D3305" s="19">
        <f t="shared" ref="D3305:D3310" si="137">B3305</f>
        <v>1800</v>
      </c>
    </row>
    <row r="3306" spans="1:4" x14ac:dyDescent="0.3">
      <c r="A3306" s="11" t="s">
        <v>8219</v>
      </c>
      <c r="B3306" s="11">
        <v>15000</v>
      </c>
      <c r="C3306" s="11" t="s">
        <v>8246</v>
      </c>
      <c r="D3306" s="19">
        <f t="shared" si="137"/>
        <v>15000</v>
      </c>
    </row>
    <row r="3307" spans="1:4" x14ac:dyDescent="0.3">
      <c r="A3307" s="11" t="s">
        <v>8219</v>
      </c>
      <c r="B3307" s="11">
        <v>4000</v>
      </c>
      <c r="C3307" s="11" t="s">
        <v>8246</v>
      </c>
      <c r="D3307" s="19">
        <f t="shared" si="137"/>
        <v>4000</v>
      </c>
    </row>
    <row r="3308" spans="1:4" x14ac:dyDescent="0.3">
      <c r="A3308" s="11" t="s">
        <v>8219</v>
      </c>
      <c r="B3308" s="11">
        <v>1500</v>
      </c>
      <c r="C3308" s="11" t="s">
        <v>8246</v>
      </c>
      <c r="D3308" s="19">
        <f t="shared" si="137"/>
        <v>1500</v>
      </c>
    </row>
    <row r="3309" spans="1:4" x14ac:dyDescent="0.3">
      <c r="A3309" s="11" t="s">
        <v>8219</v>
      </c>
      <c r="B3309" s="11">
        <v>1000</v>
      </c>
      <c r="C3309" s="11" t="s">
        <v>8246</v>
      </c>
      <c r="D3309" s="19">
        <f t="shared" si="137"/>
        <v>1000</v>
      </c>
    </row>
    <row r="3310" spans="1:4" x14ac:dyDescent="0.3">
      <c r="A3310" s="11" t="s">
        <v>8219</v>
      </c>
      <c r="B3310" s="11">
        <v>3500</v>
      </c>
      <c r="C3310" s="11" t="s">
        <v>8246</v>
      </c>
      <c r="D3310" s="19">
        <f t="shared" si="137"/>
        <v>3500</v>
      </c>
    </row>
    <row r="3311" spans="1:4" x14ac:dyDescent="0.3">
      <c r="A3311" s="11" t="s">
        <v>8219</v>
      </c>
      <c r="B3311" s="11">
        <v>350</v>
      </c>
      <c r="C3311" s="11" t="s">
        <v>8247</v>
      </c>
      <c r="D3311" s="19">
        <f>B3311*1.37298792</f>
        <v>480.54577199999994</v>
      </c>
    </row>
    <row r="3312" spans="1:4" x14ac:dyDescent="0.3">
      <c r="A3312" s="11" t="s">
        <v>8219</v>
      </c>
      <c r="B3312" s="11">
        <v>6500</v>
      </c>
      <c r="C3312" s="11" t="s">
        <v>8246</v>
      </c>
      <c r="D3312" s="19">
        <f>B3312</f>
        <v>6500</v>
      </c>
    </row>
    <row r="3313" spans="1:4" x14ac:dyDescent="0.3">
      <c r="A3313" s="11" t="s">
        <v>8219</v>
      </c>
      <c r="B3313" s="11">
        <v>2500</v>
      </c>
      <c r="C3313" s="11" t="s">
        <v>8246</v>
      </c>
      <c r="D3313" s="19">
        <f>B3313</f>
        <v>2500</v>
      </c>
    </row>
    <row r="3314" spans="1:4" x14ac:dyDescent="0.3">
      <c r="A3314" s="11" t="s">
        <v>8219</v>
      </c>
      <c r="B3314" s="11">
        <v>2500</v>
      </c>
      <c r="C3314" s="11" t="s">
        <v>8246</v>
      </c>
      <c r="D3314" s="19">
        <f>B3314</f>
        <v>2500</v>
      </c>
    </row>
    <row r="3315" spans="1:4" x14ac:dyDescent="0.3">
      <c r="A3315" s="11" t="s">
        <v>8219</v>
      </c>
      <c r="B3315" s="11">
        <v>2000</v>
      </c>
      <c r="C3315" s="11" t="s">
        <v>8246</v>
      </c>
      <c r="D3315" s="19">
        <f>B3315</f>
        <v>2000</v>
      </c>
    </row>
    <row r="3316" spans="1:4" x14ac:dyDescent="0.3">
      <c r="A3316" s="11" t="s">
        <v>8219</v>
      </c>
      <c r="B3316" s="11">
        <v>800</v>
      </c>
      <c r="C3316" s="11" t="s">
        <v>8247</v>
      </c>
      <c r="D3316" s="19">
        <f>B3316*1.37298792</f>
        <v>1098.3903359999999</v>
      </c>
    </row>
    <row r="3317" spans="1:4" x14ac:dyDescent="0.3">
      <c r="A3317" s="11" t="s">
        <v>8219</v>
      </c>
      <c r="B3317" s="11">
        <v>4000</v>
      </c>
      <c r="C3317" s="11" t="s">
        <v>8247</v>
      </c>
      <c r="D3317" s="19">
        <f>B3317*1.37298792</f>
        <v>5491.9516800000001</v>
      </c>
    </row>
    <row r="3318" spans="1:4" x14ac:dyDescent="0.3">
      <c r="A3318" s="11" t="s">
        <v>8219</v>
      </c>
      <c r="B3318" s="11">
        <v>11737</v>
      </c>
      <c r="C3318" s="11" t="s">
        <v>8246</v>
      </c>
      <c r="D3318" s="19">
        <f>B3318</f>
        <v>11737</v>
      </c>
    </row>
    <row r="3319" spans="1:4" x14ac:dyDescent="0.3">
      <c r="A3319" s="11" t="s">
        <v>8219</v>
      </c>
      <c r="B3319" s="11">
        <v>1050</v>
      </c>
      <c r="C3319" s="11" t="s">
        <v>8246</v>
      </c>
      <c r="D3319" s="19">
        <f>B3319</f>
        <v>1050</v>
      </c>
    </row>
    <row r="3320" spans="1:4" x14ac:dyDescent="0.3">
      <c r="A3320" s="11" t="s">
        <v>8219</v>
      </c>
      <c r="B3320" s="11">
        <v>2000</v>
      </c>
      <c r="C3320" s="11" t="s">
        <v>8251</v>
      </c>
      <c r="D3320" s="19">
        <f>B3320*0.79435529</f>
        <v>1588.7105800000002</v>
      </c>
    </row>
    <row r="3321" spans="1:4" x14ac:dyDescent="0.3">
      <c r="A3321" s="11" t="s">
        <v>8219</v>
      </c>
      <c r="B3321" s="11">
        <v>500</v>
      </c>
      <c r="C3321" s="11" t="s">
        <v>8247</v>
      </c>
      <c r="D3321" s="19">
        <f>B3321*1.37298792</f>
        <v>686.49396000000002</v>
      </c>
    </row>
    <row r="3322" spans="1:4" x14ac:dyDescent="0.3">
      <c r="A3322" s="11" t="s">
        <v>8219</v>
      </c>
      <c r="B3322" s="11">
        <v>2500</v>
      </c>
      <c r="C3322" s="11" t="s">
        <v>8246</v>
      </c>
      <c r="D3322" s="19">
        <f>B3322</f>
        <v>2500</v>
      </c>
    </row>
    <row r="3323" spans="1:4" x14ac:dyDescent="0.3">
      <c r="A3323" s="11" t="s">
        <v>8219</v>
      </c>
      <c r="B3323" s="11">
        <v>500</v>
      </c>
      <c r="C3323" s="11" t="s">
        <v>8246</v>
      </c>
      <c r="D3323" s="19">
        <f>B3323</f>
        <v>500</v>
      </c>
    </row>
    <row r="3324" spans="1:4" x14ac:dyDescent="0.3">
      <c r="A3324" s="11" t="s">
        <v>8219</v>
      </c>
      <c r="B3324" s="11">
        <v>3300</v>
      </c>
      <c r="C3324" s="11" t="s">
        <v>8246</v>
      </c>
      <c r="D3324" s="19">
        <f>B3324</f>
        <v>3300</v>
      </c>
    </row>
    <row r="3325" spans="1:4" x14ac:dyDescent="0.3">
      <c r="A3325" s="11" t="s">
        <v>8219</v>
      </c>
      <c r="B3325" s="11">
        <v>1000</v>
      </c>
      <c r="C3325" s="11" t="s">
        <v>8247</v>
      </c>
      <c r="D3325" s="19">
        <f>B3325*1.37298792</f>
        <v>1372.98792</v>
      </c>
    </row>
    <row r="3326" spans="1:4" x14ac:dyDescent="0.3">
      <c r="A3326" s="11" t="s">
        <v>8219</v>
      </c>
      <c r="B3326" s="11">
        <v>1500</v>
      </c>
      <c r="C3326" s="11" t="s">
        <v>8249</v>
      </c>
      <c r="D3326" s="19">
        <f>B3326*1.18870458</f>
        <v>1783.0568700000001</v>
      </c>
    </row>
    <row r="3327" spans="1:4" x14ac:dyDescent="0.3">
      <c r="A3327" s="11" t="s">
        <v>8219</v>
      </c>
      <c r="B3327" s="11">
        <v>400</v>
      </c>
      <c r="C3327" s="11" t="s">
        <v>8247</v>
      </c>
      <c r="D3327" s="19">
        <f>B3327*1.37298792</f>
        <v>549.19516799999997</v>
      </c>
    </row>
    <row r="3328" spans="1:4" x14ac:dyDescent="0.3">
      <c r="A3328" s="11" t="s">
        <v>8219</v>
      </c>
      <c r="B3328" s="11">
        <v>8000</v>
      </c>
      <c r="C3328" s="11" t="s">
        <v>8246</v>
      </c>
      <c r="D3328" s="19">
        <f>B3328</f>
        <v>8000</v>
      </c>
    </row>
    <row r="3329" spans="1:4" x14ac:dyDescent="0.3">
      <c r="A3329" s="11" t="s">
        <v>8219</v>
      </c>
      <c r="B3329" s="11">
        <v>800</v>
      </c>
      <c r="C3329" s="11" t="s">
        <v>8247</v>
      </c>
      <c r="D3329" s="19">
        <f>B3329*1.37298792</f>
        <v>1098.3903359999999</v>
      </c>
    </row>
    <row r="3330" spans="1:4" x14ac:dyDescent="0.3">
      <c r="A3330" s="11" t="s">
        <v>8219</v>
      </c>
      <c r="B3330" s="11">
        <v>1800</v>
      </c>
      <c r="C3330" s="11" t="s">
        <v>8246</v>
      </c>
      <c r="D3330" s="19">
        <f>B3330</f>
        <v>1800</v>
      </c>
    </row>
    <row r="3331" spans="1:4" x14ac:dyDescent="0.3">
      <c r="A3331" s="11" t="s">
        <v>8219</v>
      </c>
      <c r="B3331" s="11">
        <v>1000</v>
      </c>
      <c r="C3331" s="11" t="s">
        <v>8247</v>
      </c>
      <c r="D3331" s="19">
        <f>B3331*1.37298792</f>
        <v>1372.98792</v>
      </c>
    </row>
    <row r="3332" spans="1:4" x14ac:dyDescent="0.3">
      <c r="A3332" s="11" t="s">
        <v>8219</v>
      </c>
      <c r="B3332" s="11">
        <v>1500</v>
      </c>
      <c r="C3332" s="11" t="s">
        <v>8247</v>
      </c>
      <c r="D3332" s="19">
        <f>B3332*1.37298792</f>
        <v>2059.4818799999998</v>
      </c>
    </row>
    <row r="3333" spans="1:4" x14ac:dyDescent="0.3">
      <c r="A3333" s="11" t="s">
        <v>8219</v>
      </c>
      <c r="B3333" s="11">
        <v>5000</v>
      </c>
      <c r="C3333" s="11" t="s">
        <v>8246</v>
      </c>
      <c r="D3333" s="19">
        <f>B3333</f>
        <v>5000</v>
      </c>
    </row>
    <row r="3334" spans="1:4" x14ac:dyDescent="0.3">
      <c r="A3334" s="11" t="s">
        <v>8219</v>
      </c>
      <c r="B3334" s="11">
        <v>6000</v>
      </c>
      <c r="C3334" s="11" t="s">
        <v>8246</v>
      </c>
      <c r="D3334" s="19">
        <f>B3334</f>
        <v>6000</v>
      </c>
    </row>
    <row r="3335" spans="1:4" x14ac:dyDescent="0.3">
      <c r="A3335" s="11" t="s">
        <v>8219</v>
      </c>
      <c r="B3335" s="11">
        <v>3500</v>
      </c>
      <c r="C3335" s="11" t="s">
        <v>8246</v>
      </c>
      <c r="D3335" s="19">
        <f>B3335</f>
        <v>3500</v>
      </c>
    </row>
    <row r="3336" spans="1:4" x14ac:dyDescent="0.3">
      <c r="A3336" s="11" t="s">
        <v>8219</v>
      </c>
      <c r="B3336" s="11">
        <v>3871</v>
      </c>
      <c r="C3336" s="11" t="s">
        <v>8246</v>
      </c>
      <c r="D3336" s="19">
        <f>B3336</f>
        <v>3871</v>
      </c>
    </row>
    <row r="3337" spans="1:4" x14ac:dyDescent="0.3">
      <c r="A3337" s="11" t="s">
        <v>8219</v>
      </c>
      <c r="B3337" s="11">
        <v>5000</v>
      </c>
      <c r="C3337" s="11" t="s">
        <v>8247</v>
      </c>
      <c r="D3337" s="19">
        <f>B3337*1.37298792</f>
        <v>6864.9395999999997</v>
      </c>
    </row>
    <row r="3338" spans="1:4" x14ac:dyDescent="0.3">
      <c r="A3338" s="11" t="s">
        <v>8219</v>
      </c>
      <c r="B3338" s="11">
        <v>250</v>
      </c>
      <c r="C3338" s="11" t="s">
        <v>8247</v>
      </c>
      <c r="D3338" s="19">
        <f>B3338*1.37298792</f>
        <v>343.24698000000001</v>
      </c>
    </row>
    <row r="3339" spans="1:4" x14ac:dyDescent="0.3">
      <c r="A3339" s="11" t="s">
        <v>8219</v>
      </c>
      <c r="B3339" s="11">
        <v>2500</v>
      </c>
      <c r="C3339" s="11" t="s">
        <v>8247</v>
      </c>
      <c r="D3339" s="19">
        <f>B3339*1.37298792</f>
        <v>3432.4697999999999</v>
      </c>
    </row>
    <row r="3340" spans="1:4" x14ac:dyDescent="0.3">
      <c r="A3340" s="11" t="s">
        <v>8219</v>
      </c>
      <c r="B3340" s="11">
        <v>15000</v>
      </c>
      <c r="C3340" s="11" t="s">
        <v>8246</v>
      </c>
      <c r="D3340" s="19">
        <f>B3340</f>
        <v>15000</v>
      </c>
    </row>
    <row r="3341" spans="1:4" x14ac:dyDescent="0.3">
      <c r="A3341" s="11" t="s">
        <v>8219</v>
      </c>
      <c r="B3341" s="11">
        <v>8000</v>
      </c>
      <c r="C3341" s="11" t="s">
        <v>8246</v>
      </c>
      <c r="D3341" s="19">
        <f>B3341</f>
        <v>8000</v>
      </c>
    </row>
    <row r="3342" spans="1:4" x14ac:dyDescent="0.3">
      <c r="A3342" s="11" t="s">
        <v>8219</v>
      </c>
      <c r="B3342" s="11">
        <v>3000</v>
      </c>
      <c r="C3342" s="11" t="s">
        <v>8246</v>
      </c>
      <c r="D3342" s="19">
        <f>B3342</f>
        <v>3000</v>
      </c>
    </row>
    <row r="3343" spans="1:4" x14ac:dyDescent="0.3">
      <c r="A3343" s="11" t="s">
        <v>8219</v>
      </c>
      <c r="B3343" s="11">
        <v>3350</v>
      </c>
      <c r="C3343" s="11" t="s">
        <v>8247</v>
      </c>
      <c r="D3343" s="19">
        <f>B3343*1.37298792</f>
        <v>4599.509532</v>
      </c>
    </row>
    <row r="3344" spans="1:4" x14ac:dyDescent="0.3">
      <c r="A3344" s="11" t="s">
        <v>8219</v>
      </c>
      <c r="B3344" s="11">
        <v>6000</v>
      </c>
      <c r="C3344" s="11" t="s">
        <v>8246</v>
      </c>
      <c r="D3344" s="19">
        <f>B3344</f>
        <v>6000</v>
      </c>
    </row>
    <row r="3345" spans="1:4" x14ac:dyDescent="0.3">
      <c r="A3345" s="11" t="s">
        <v>8219</v>
      </c>
      <c r="B3345" s="11">
        <v>700</v>
      </c>
      <c r="C3345" s="11" t="s">
        <v>8247</v>
      </c>
      <c r="D3345" s="19">
        <f>B3345*1.37298792</f>
        <v>961.09154399999989</v>
      </c>
    </row>
    <row r="3346" spans="1:4" x14ac:dyDescent="0.3">
      <c r="A3346" s="11" t="s">
        <v>8219</v>
      </c>
      <c r="B3346" s="11">
        <v>4500</v>
      </c>
      <c r="C3346" s="11" t="s">
        <v>8246</v>
      </c>
      <c r="D3346" s="19">
        <f>B3346</f>
        <v>4500</v>
      </c>
    </row>
    <row r="3347" spans="1:4" x14ac:dyDescent="0.3">
      <c r="A3347" s="11" t="s">
        <v>8219</v>
      </c>
      <c r="B3347" s="11">
        <v>500</v>
      </c>
      <c r="C3347" s="11" t="s">
        <v>8246</v>
      </c>
      <c r="D3347" s="19">
        <f>B3347</f>
        <v>500</v>
      </c>
    </row>
    <row r="3348" spans="1:4" x14ac:dyDescent="0.3">
      <c r="A3348" s="11" t="s">
        <v>8219</v>
      </c>
      <c r="B3348" s="11">
        <v>1500</v>
      </c>
      <c r="C3348" s="11" t="s">
        <v>8246</v>
      </c>
      <c r="D3348" s="19">
        <f>B3348</f>
        <v>1500</v>
      </c>
    </row>
    <row r="3349" spans="1:4" x14ac:dyDescent="0.3">
      <c r="A3349" s="11" t="s">
        <v>8219</v>
      </c>
      <c r="B3349" s="11">
        <v>2000</v>
      </c>
      <c r="C3349" s="11" t="s">
        <v>8247</v>
      </c>
      <c r="D3349" s="19">
        <f>B3349*1.37298792</f>
        <v>2745.9758400000001</v>
      </c>
    </row>
    <row r="3350" spans="1:4" x14ac:dyDescent="0.3">
      <c r="A3350" s="11" t="s">
        <v>8219</v>
      </c>
      <c r="B3350" s="11">
        <v>5500</v>
      </c>
      <c r="C3350" s="11" t="s">
        <v>8246</v>
      </c>
      <c r="D3350" s="19">
        <f>B3350</f>
        <v>5500</v>
      </c>
    </row>
    <row r="3351" spans="1:4" x14ac:dyDescent="0.3">
      <c r="A3351" s="11" t="s">
        <v>8219</v>
      </c>
      <c r="B3351" s="11">
        <v>1000</v>
      </c>
      <c r="C3351" s="11" t="s">
        <v>8246</v>
      </c>
      <c r="D3351" s="19">
        <f>B3351</f>
        <v>1000</v>
      </c>
    </row>
    <row r="3352" spans="1:4" x14ac:dyDescent="0.3">
      <c r="A3352" s="11" t="s">
        <v>8219</v>
      </c>
      <c r="B3352" s="11">
        <v>3500</v>
      </c>
      <c r="C3352" s="11" t="s">
        <v>8249</v>
      </c>
      <c r="D3352" s="19">
        <f>B3352*1.18870458</f>
        <v>4160.4660299999996</v>
      </c>
    </row>
    <row r="3353" spans="1:4" x14ac:dyDescent="0.3">
      <c r="A3353" s="11" t="s">
        <v>8219</v>
      </c>
      <c r="B3353" s="11">
        <v>5000</v>
      </c>
      <c r="C3353" s="11" t="s">
        <v>8247</v>
      </c>
      <c r="D3353" s="19">
        <f>B3353*1.37298792</f>
        <v>6864.9395999999997</v>
      </c>
    </row>
    <row r="3354" spans="1:4" x14ac:dyDescent="0.3">
      <c r="A3354" s="11" t="s">
        <v>8219</v>
      </c>
      <c r="B3354" s="11">
        <v>5000</v>
      </c>
      <c r="C3354" s="11" t="s">
        <v>8247</v>
      </c>
      <c r="D3354" s="19">
        <f>B3354*1.37298792</f>
        <v>6864.9395999999997</v>
      </c>
    </row>
    <row r="3355" spans="1:4" x14ac:dyDescent="0.3">
      <c r="A3355" s="11" t="s">
        <v>8219</v>
      </c>
      <c r="B3355" s="11">
        <v>500</v>
      </c>
      <c r="C3355" s="11" t="s">
        <v>8247</v>
      </c>
      <c r="D3355" s="19">
        <f>B3355*1.37298792</f>
        <v>686.49396000000002</v>
      </c>
    </row>
    <row r="3356" spans="1:4" x14ac:dyDescent="0.3">
      <c r="A3356" s="11" t="s">
        <v>8219</v>
      </c>
      <c r="B3356" s="11">
        <v>3000</v>
      </c>
      <c r="C3356" s="11" t="s">
        <v>8246</v>
      </c>
      <c r="D3356" s="19">
        <f>B3356</f>
        <v>3000</v>
      </c>
    </row>
    <row r="3357" spans="1:4" x14ac:dyDescent="0.3">
      <c r="A3357" s="11" t="s">
        <v>8219</v>
      </c>
      <c r="B3357" s="11">
        <v>1750</v>
      </c>
      <c r="C3357" s="11" t="s">
        <v>8247</v>
      </c>
      <c r="D3357" s="19">
        <f>B3357*1.37298792</f>
        <v>2402.7288599999997</v>
      </c>
    </row>
    <row r="3358" spans="1:4" x14ac:dyDescent="0.3">
      <c r="A3358" s="11" t="s">
        <v>8219</v>
      </c>
      <c r="B3358" s="11">
        <v>1500</v>
      </c>
      <c r="C3358" s="11" t="s">
        <v>8247</v>
      </c>
      <c r="D3358" s="19">
        <f>B3358*1.37298792</f>
        <v>2059.4818799999998</v>
      </c>
    </row>
    <row r="3359" spans="1:4" x14ac:dyDescent="0.3">
      <c r="A3359" s="11" t="s">
        <v>8219</v>
      </c>
      <c r="B3359" s="11">
        <v>2000</v>
      </c>
      <c r="C3359" s="11" t="s">
        <v>8247</v>
      </c>
      <c r="D3359" s="19">
        <f>B3359*1.37298792</f>
        <v>2745.9758400000001</v>
      </c>
    </row>
    <row r="3360" spans="1:4" x14ac:dyDescent="0.3">
      <c r="A3360" s="11" t="s">
        <v>8219</v>
      </c>
      <c r="B3360" s="11">
        <v>10000</v>
      </c>
      <c r="C3360" s="11" t="s">
        <v>8246</v>
      </c>
      <c r="D3360" s="19">
        <f>B3360</f>
        <v>10000</v>
      </c>
    </row>
    <row r="3361" spans="1:4" x14ac:dyDescent="0.3">
      <c r="A3361" s="11" t="s">
        <v>8219</v>
      </c>
      <c r="B3361" s="11">
        <v>4000</v>
      </c>
      <c r="C3361" s="11" t="s">
        <v>8246</v>
      </c>
      <c r="D3361" s="19">
        <f>B3361</f>
        <v>4000</v>
      </c>
    </row>
    <row r="3362" spans="1:4" x14ac:dyDescent="0.3">
      <c r="A3362" s="11" t="s">
        <v>8219</v>
      </c>
      <c r="B3362" s="11">
        <v>9000</v>
      </c>
      <c r="C3362" s="11" t="s">
        <v>8258</v>
      </c>
      <c r="D3362" s="19">
        <f>B3362*0.74574156</f>
        <v>6711.6740399999999</v>
      </c>
    </row>
    <row r="3363" spans="1:4" x14ac:dyDescent="0.3">
      <c r="A3363" s="11" t="s">
        <v>8219</v>
      </c>
      <c r="B3363" s="11">
        <v>5000</v>
      </c>
      <c r="C3363" s="11" t="s">
        <v>8246</v>
      </c>
      <c r="D3363" s="19">
        <f>B3363</f>
        <v>5000</v>
      </c>
    </row>
    <row r="3364" spans="1:4" x14ac:dyDescent="0.3">
      <c r="A3364" s="11" t="s">
        <v>8219</v>
      </c>
      <c r="B3364" s="11">
        <v>500</v>
      </c>
      <c r="C3364" s="11" t="s">
        <v>8246</v>
      </c>
      <c r="D3364" s="19">
        <f>B3364</f>
        <v>500</v>
      </c>
    </row>
    <row r="3365" spans="1:4" x14ac:dyDescent="0.3">
      <c r="A3365" s="11" t="s">
        <v>8219</v>
      </c>
      <c r="B3365" s="11">
        <v>7750</v>
      </c>
      <c r="C3365" s="11" t="s">
        <v>8246</v>
      </c>
      <c r="D3365" s="19">
        <f>B3365</f>
        <v>7750</v>
      </c>
    </row>
    <row r="3366" spans="1:4" x14ac:dyDescent="0.3">
      <c r="A3366" s="11" t="s">
        <v>8219</v>
      </c>
      <c r="B3366" s="11">
        <v>3000</v>
      </c>
      <c r="C3366" s="11" t="s">
        <v>8247</v>
      </c>
      <c r="D3366" s="19">
        <f>B3366*1.37298792</f>
        <v>4118.9637599999996</v>
      </c>
    </row>
    <row r="3367" spans="1:4" x14ac:dyDescent="0.3">
      <c r="A3367" s="11" t="s">
        <v>8219</v>
      </c>
      <c r="B3367" s="11">
        <v>2500</v>
      </c>
      <c r="C3367" s="11" t="s">
        <v>8246</v>
      </c>
      <c r="D3367" s="19">
        <f>B3367</f>
        <v>2500</v>
      </c>
    </row>
    <row r="3368" spans="1:4" x14ac:dyDescent="0.3">
      <c r="A3368" s="11" t="s">
        <v>8219</v>
      </c>
      <c r="B3368" s="11">
        <v>500</v>
      </c>
      <c r="C3368" s="11" t="s">
        <v>8246</v>
      </c>
      <c r="D3368" s="19">
        <f>B3368</f>
        <v>500</v>
      </c>
    </row>
    <row r="3369" spans="1:4" x14ac:dyDescent="0.3">
      <c r="A3369" s="11" t="s">
        <v>8219</v>
      </c>
      <c r="B3369" s="11">
        <v>750</v>
      </c>
      <c r="C3369" s="11" t="s">
        <v>8247</v>
      </c>
      <c r="D3369" s="19">
        <f>B3369*1.37298792</f>
        <v>1029.7409399999999</v>
      </c>
    </row>
    <row r="3370" spans="1:4" x14ac:dyDescent="0.3">
      <c r="A3370" s="11" t="s">
        <v>8219</v>
      </c>
      <c r="B3370" s="11">
        <v>1000</v>
      </c>
      <c r="C3370" s="11" t="s">
        <v>8246</v>
      </c>
      <c r="D3370" s="19">
        <f>B3370</f>
        <v>1000</v>
      </c>
    </row>
    <row r="3371" spans="1:4" x14ac:dyDescent="0.3">
      <c r="A3371" s="11" t="s">
        <v>8219</v>
      </c>
      <c r="B3371" s="11">
        <v>5000</v>
      </c>
      <c r="C3371" s="11" t="s">
        <v>8249</v>
      </c>
      <c r="D3371" s="19">
        <f>B3371*1.18870458</f>
        <v>5943.5228999999999</v>
      </c>
    </row>
    <row r="3372" spans="1:4" x14ac:dyDescent="0.3">
      <c r="A3372" s="11" t="s">
        <v>8219</v>
      </c>
      <c r="B3372" s="11">
        <v>1500</v>
      </c>
      <c r="C3372" s="11" t="s">
        <v>8246</v>
      </c>
      <c r="D3372" s="19">
        <f>B3372</f>
        <v>1500</v>
      </c>
    </row>
    <row r="3373" spans="1:4" x14ac:dyDescent="0.3">
      <c r="A3373" s="11" t="s">
        <v>8219</v>
      </c>
      <c r="B3373" s="11">
        <v>200</v>
      </c>
      <c r="C3373" s="11" t="s">
        <v>8246</v>
      </c>
      <c r="D3373" s="19">
        <f>B3373</f>
        <v>200</v>
      </c>
    </row>
    <row r="3374" spans="1:4" x14ac:dyDescent="0.3">
      <c r="A3374" s="11" t="s">
        <v>8219</v>
      </c>
      <c r="B3374" s="11">
        <v>1000</v>
      </c>
      <c r="C3374" s="11" t="s">
        <v>8246</v>
      </c>
      <c r="D3374" s="19">
        <f>B3374</f>
        <v>1000</v>
      </c>
    </row>
    <row r="3375" spans="1:4" x14ac:dyDescent="0.3">
      <c r="A3375" s="11" t="s">
        <v>8219</v>
      </c>
      <c r="B3375" s="11">
        <v>2000</v>
      </c>
      <c r="C3375" s="11" t="s">
        <v>8247</v>
      </c>
      <c r="D3375" s="19">
        <f>B3375*1.37298792</f>
        <v>2745.9758400000001</v>
      </c>
    </row>
    <row r="3376" spans="1:4" x14ac:dyDescent="0.3">
      <c r="A3376" s="11" t="s">
        <v>8219</v>
      </c>
      <c r="B3376" s="11">
        <v>3500</v>
      </c>
      <c r="C3376" s="11" t="s">
        <v>8251</v>
      </c>
      <c r="D3376" s="19">
        <f>B3376*0.79435529</f>
        <v>2780.2435150000001</v>
      </c>
    </row>
    <row r="3377" spans="1:4" x14ac:dyDescent="0.3">
      <c r="A3377" s="11" t="s">
        <v>8219</v>
      </c>
      <c r="B3377" s="11">
        <v>3000</v>
      </c>
      <c r="C3377" s="11" t="s">
        <v>8247</v>
      </c>
      <c r="D3377" s="19">
        <f>B3377*1.37298792</f>
        <v>4118.9637599999996</v>
      </c>
    </row>
    <row r="3378" spans="1:4" x14ac:dyDescent="0.3">
      <c r="A3378" s="11" t="s">
        <v>8219</v>
      </c>
      <c r="B3378" s="11">
        <v>8000</v>
      </c>
      <c r="C3378" s="11" t="s">
        <v>8246</v>
      </c>
      <c r="D3378" s="19">
        <f>B3378</f>
        <v>8000</v>
      </c>
    </row>
    <row r="3379" spans="1:4" x14ac:dyDescent="0.3">
      <c r="A3379" s="11" t="s">
        <v>8219</v>
      </c>
      <c r="B3379" s="11">
        <v>8000</v>
      </c>
      <c r="C3379" s="11" t="s">
        <v>8247</v>
      </c>
      <c r="D3379" s="19">
        <f>B3379*1.37298792</f>
        <v>10983.90336</v>
      </c>
    </row>
    <row r="3380" spans="1:4" x14ac:dyDescent="0.3">
      <c r="A3380" s="11" t="s">
        <v>8219</v>
      </c>
      <c r="B3380" s="11">
        <v>550</v>
      </c>
      <c r="C3380" s="11" t="s">
        <v>8247</v>
      </c>
      <c r="D3380" s="19">
        <f>B3380*1.37298792</f>
        <v>755.14335599999993</v>
      </c>
    </row>
    <row r="3381" spans="1:4" x14ac:dyDescent="0.3">
      <c r="A3381" s="11" t="s">
        <v>8219</v>
      </c>
      <c r="B3381" s="11">
        <v>2000</v>
      </c>
      <c r="C3381" s="11" t="s">
        <v>8247</v>
      </c>
      <c r="D3381" s="19">
        <f>B3381*1.37298792</f>
        <v>2745.9758400000001</v>
      </c>
    </row>
    <row r="3382" spans="1:4" x14ac:dyDescent="0.3">
      <c r="A3382" s="11" t="s">
        <v>8219</v>
      </c>
      <c r="B3382" s="11">
        <v>3000</v>
      </c>
      <c r="C3382" s="11" t="s">
        <v>8246</v>
      </c>
      <c r="D3382" s="19">
        <f>B3382</f>
        <v>3000</v>
      </c>
    </row>
    <row r="3383" spans="1:4" x14ac:dyDescent="0.3">
      <c r="A3383" s="11" t="s">
        <v>8219</v>
      </c>
      <c r="B3383" s="11">
        <v>4000</v>
      </c>
      <c r="C3383" s="11" t="s">
        <v>8246</v>
      </c>
      <c r="D3383" s="19">
        <f>B3383</f>
        <v>4000</v>
      </c>
    </row>
    <row r="3384" spans="1:4" x14ac:dyDescent="0.3">
      <c r="A3384" s="11" t="s">
        <v>8219</v>
      </c>
      <c r="B3384" s="11">
        <v>3500</v>
      </c>
      <c r="C3384" s="11" t="s">
        <v>8247</v>
      </c>
      <c r="D3384" s="19">
        <f>B3384*1.37298792</f>
        <v>4805.4577199999994</v>
      </c>
    </row>
    <row r="3385" spans="1:4" x14ac:dyDescent="0.3">
      <c r="A3385" s="11" t="s">
        <v>8219</v>
      </c>
      <c r="B3385" s="11">
        <v>1750</v>
      </c>
      <c r="C3385" s="11" t="s">
        <v>8246</v>
      </c>
      <c r="D3385" s="19">
        <f>B3385</f>
        <v>1750</v>
      </c>
    </row>
    <row r="3386" spans="1:4" x14ac:dyDescent="0.3">
      <c r="A3386" s="11" t="s">
        <v>8219</v>
      </c>
      <c r="B3386" s="11">
        <v>6000</v>
      </c>
      <c r="C3386" s="11" t="s">
        <v>8246</v>
      </c>
      <c r="D3386" s="19">
        <f>B3386</f>
        <v>6000</v>
      </c>
    </row>
    <row r="3387" spans="1:4" x14ac:dyDescent="0.3">
      <c r="A3387" s="11" t="s">
        <v>8219</v>
      </c>
      <c r="B3387" s="11">
        <v>2000</v>
      </c>
      <c r="C3387" s="11" t="s">
        <v>8246</v>
      </c>
      <c r="D3387" s="19">
        <f>B3387</f>
        <v>2000</v>
      </c>
    </row>
    <row r="3388" spans="1:4" x14ac:dyDescent="0.3">
      <c r="A3388" s="11" t="s">
        <v>8219</v>
      </c>
      <c r="B3388" s="11">
        <v>2000</v>
      </c>
      <c r="C3388" s="11" t="s">
        <v>8246</v>
      </c>
      <c r="D3388" s="19">
        <f>B3388</f>
        <v>2000</v>
      </c>
    </row>
    <row r="3389" spans="1:4" x14ac:dyDescent="0.3">
      <c r="A3389" s="11" t="s">
        <v>8219</v>
      </c>
      <c r="B3389" s="11">
        <v>3000</v>
      </c>
      <c r="C3389" s="11" t="s">
        <v>8246</v>
      </c>
      <c r="D3389" s="19">
        <f>B3389</f>
        <v>3000</v>
      </c>
    </row>
    <row r="3390" spans="1:4" x14ac:dyDescent="0.3">
      <c r="A3390" s="11" t="s">
        <v>8219</v>
      </c>
      <c r="B3390" s="11">
        <v>1500</v>
      </c>
      <c r="C3390" s="11" t="s">
        <v>8247</v>
      </c>
      <c r="D3390" s="19">
        <f>B3390*1.37298792</f>
        <v>2059.4818799999998</v>
      </c>
    </row>
    <row r="3391" spans="1:4" x14ac:dyDescent="0.3">
      <c r="A3391" s="11" t="s">
        <v>8219</v>
      </c>
      <c r="B3391" s="11">
        <v>10000</v>
      </c>
      <c r="C3391" s="11" t="s">
        <v>8246</v>
      </c>
      <c r="D3391" s="19">
        <f>B3391</f>
        <v>10000</v>
      </c>
    </row>
    <row r="3392" spans="1:4" x14ac:dyDescent="0.3">
      <c r="A3392" s="11" t="s">
        <v>8219</v>
      </c>
      <c r="B3392" s="11">
        <v>1500</v>
      </c>
      <c r="C3392" s="11" t="s">
        <v>8246</v>
      </c>
      <c r="D3392" s="19">
        <f>B3392</f>
        <v>1500</v>
      </c>
    </row>
    <row r="3393" spans="1:4" x14ac:dyDescent="0.3">
      <c r="A3393" s="11" t="s">
        <v>8219</v>
      </c>
      <c r="B3393" s="11">
        <v>500</v>
      </c>
      <c r="C3393" s="11" t="s">
        <v>8246</v>
      </c>
      <c r="D3393" s="19">
        <f>B3393</f>
        <v>500</v>
      </c>
    </row>
    <row r="3394" spans="1:4" x14ac:dyDescent="0.3">
      <c r="A3394" s="11" t="s">
        <v>8219</v>
      </c>
      <c r="B3394" s="11">
        <v>500</v>
      </c>
      <c r="C3394" s="11" t="s">
        <v>8247</v>
      </c>
      <c r="D3394" s="19">
        <f>B3394*1.37298792</f>
        <v>686.49396000000002</v>
      </c>
    </row>
    <row r="3395" spans="1:4" x14ac:dyDescent="0.3">
      <c r="A3395" s="11" t="s">
        <v>8219</v>
      </c>
      <c r="B3395" s="11">
        <v>1500</v>
      </c>
      <c r="C3395" s="11" t="s">
        <v>8246</v>
      </c>
      <c r="D3395" s="19">
        <f>B3395</f>
        <v>1500</v>
      </c>
    </row>
    <row r="3396" spans="1:4" x14ac:dyDescent="0.3">
      <c r="A3396" s="11" t="s">
        <v>8219</v>
      </c>
      <c r="B3396" s="11">
        <v>550</v>
      </c>
      <c r="C3396" s="11" t="s">
        <v>8247</v>
      </c>
      <c r="D3396" s="19">
        <f>B3396*1.37298792</f>
        <v>755.14335599999993</v>
      </c>
    </row>
    <row r="3397" spans="1:4" x14ac:dyDescent="0.3">
      <c r="A3397" s="11" t="s">
        <v>8219</v>
      </c>
      <c r="B3397" s="11">
        <v>500</v>
      </c>
      <c r="C3397" s="11" t="s">
        <v>8247</v>
      </c>
      <c r="D3397" s="19">
        <f>B3397*1.37298792</f>
        <v>686.49396000000002</v>
      </c>
    </row>
    <row r="3398" spans="1:4" x14ac:dyDescent="0.3">
      <c r="A3398" s="11" t="s">
        <v>8219</v>
      </c>
      <c r="B3398" s="11">
        <v>1500</v>
      </c>
      <c r="C3398" s="11" t="s">
        <v>8246</v>
      </c>
      <c r="D3398" s="19">
        <f>B3398</f>
        <v>1500</v>
      </c>
    </row>
    <row r="3399" spans="1:4" x14ac:dyDescent="0.3">
      <c r="A3399" s="11" t="s">
        <v>8219</v>
      </c>
      <c r="B3399" s="11">
        <v>250</v>
      </c>
      <c r="C3399" s="11" t="s">
        <v>8247</v>
      </c>
      <c r="D3399" s="19">
        <f>B3399*1.37298792</f>
        <v>343.24698000000001</v>
      </c>
    </row>
    <row r="3400" spans="1:4" x14ac:dyDescent="0.3">
      <c r="A3400" s="11" t="s">
        <v>8219</v>
      </c>
      <c r="B3400" s="11">
        <v>4000</v>
      </c>
      <c r="C3400" s="11" t="s">
        <v>8246</v>
      </c>
      <c r="D3400" s="19">
        <f>B3400</f>
        <v>4000</v>
      </c>
    </row>
    <row r="3401" spans="1:4" x14ac:dyDescent="0.3">
      <c r="A3401" s="11" t="s">
        <v>8219</v>
      </c>
      <c r="B3401" s="11">
        <v>1200</v>
      </c>
      <c r="C3401" s="11" t="s">
        <v>8247</v>
      </c>
      <c r="D3401" s="19">
        <f>B3401*1.37298792</f>
        <v>1647.5855039999999</v>
      </c>
    </row>
    <row r="3402" spans="1:4" x14ac:dyDescent="0.3">
      <c r="A3402" s="11" t="s">
        <v>8219</v>
      </c>
      <c r="B3402" s="11">
        <v>10000</v>
      </c>
      <c r="C3402" s="11" t="s">
        <v>8246</v>
      </c>
      <c r="D3402" s="19">
        <f>B3402</f>
        <v>10000</v>
      </c>
    </row>
    <row r="3403" spans="1:4" x14ac:dyDescent="0.3">
      <c r="A3403" s="11" t="s">
        <v>8219</v>
      </c>
      <c r="B3403" s="11">
        <v>2900</v>
      </c>
      <c r="C3403" s="11" t="s">
        <v>8247</v>
      </c>
      <c r="D3403" s="19">
        <f>B3403*1.37298792</f>
        <v>3981.6649679999996</v>
      </c>
    </row>
    <row r="3404" spans="1:4" x14ac:dyDescent="0.3">
      <c r="A3404" s="11" t="s">
        <v>8219</v>
      </c>
      <c r="B3404" s="11">
        <v>15000</v>
      </c>
      <c r="C3404" s="11" t="s">
        <v>8246</v>
      </c>
      <c r="D3404" s="19">
        <f>B3404</f>
        <v>15000</v>
      </c>
    </row>
    <row r="3405" spans="1:4" x14ac:dyDescent="0.3">
      <c r="A3405" s="11" t="s">
        <v>8219</v>
      </c>
      <c r="B3405" s="11">
        <v>2000</v>
      </c>
      <c r="C3405" s="11" t="s">
        <v>8247</v>
      </c>
      <c r="D3405" s="19">
        <f>B3405*1.37298792</f>
        <v>2745.9758400000001</v>
      </c>
    </row>
    <row r="3406" spans="1:4" x14ac:dyDescent="0.3">
      <c r="A3406" s="11" t="s">
        <v>8219</v>
      </c>
      <c r="B3406" s="11">
        <v>500</v>
      </c>
      <c r="C3406" s="11" t="s">
        <v>8246</v>
      </c>
      <c r="D3406" s="19">
        <f>B3406</f>
        <v>500</v>
      </c>
    </row>
    <row r="3407" spans="1:4" x14ac:dyDescent="0.3">
      <c r="A3407" s="11" t="s">
        <v>8219</v>
      </c>
      <c r="B3407" s="11">
        <v>350</v>
      </c>
      <c r="C3407" s="11" t="s">
        <v>8247</v>
      </c>
      <c r="D3407" s="19">
        <f>B3407*1.37298792</f>
        <v>480.54577199999994</v>
      </c>
    </row>
    <row r="3408" spans="1:4" x14ac:dyDescent="0.3">
      <c r="A3408" s="11" t="s">
        <v>8219</v>
      </c>
      <c r="B3408" s="11">
        <v>10000</v>
      </c>
      <c r="C3408" s="11" t="s">
        <v>8246</v>
      </c>
      <c r="D3408" s="19">
        <f>B3408</f>
        <v>10000</v>
      </c>
    </row>
    <row r="3409" spans="1:4" x14ac:dyDescent="0.3">
      <c r="A3409" s="11" t="s">
        <v>8219</v>
      </c>
      <c r="B3409" s="11">
        <v>2000</v>
      </c>
      <c r="C3409" s="11" t="s">
        <v>8247</v>
      </c>
      <c r="D3409" s="19">
        <f>B3409*1.37298792</f>
        <v>2745.9758400000001</v>
      </c>
    </row>
    <row r="3410" spans="1:4" x14ac:dyDescent="0.3">
      <c r="A3410" s="11" t="s">
        <v>8219</v>
      </c>
      <c r="B3410" s="11">
        <v>500</v>
      </c>
      <c r="C3410" s="11" t="s">
        <v>8246</v>
      </c>
      <c r="D3410" s="19">
        <f>B3410</f>
        <v>500</v>
      </c>
    </row>
    <row r="3411" spans="1:4" x14ac:dyDescent="0.3">
      <c r="A3411" s="11" t="s">
        <v>8219</v>
      </c>
      <c r="B3411" s="11">
        <v>500</v>
      </c>
      <c r="C3411" s="11" t="s">
        <v>8247</v>
      </c>
      <c r="D3411" s="19">
        <f>B3411*1.37298792</f>
        <v>686.49396000000002</v>
      </c>
    </row>
    <row r="3412" spans="1:4" x14ac:dyDescent="0.3">
      <c r="A3412" s="11" t="s">
        <v>8219</v>
      </c>
      <c r="B3412" s="11">
        <v>3000</v>
      </c>
      <c r="C3412" s="11" t="s">
        <v>8246</v>
      </c>
      <c r="D3412" s="19">
        <f>B3412</f>
        <v>3000</v>
      </c>
    </row>
    <row r="3413" spans="1:4" x14ac:dyDescent="0.3">
      <c r="A3413" s="11" t="s">
        <v>8219</v>
      </c>
      <c r="B3413" s="11">
        <v>15000</v>
      </c>
      <c r="C3413" s="11" t="s">
        <v>8246</v>
      </c>
      <c r="D3413" s="19">
        <f>B3413</f>
        <v>15000</v>
      </c>
    </row>
    <row r="3414" spans="1:4" x14ac:dyDescent="0.3">
      <c r="A3414" s="11" t="s">
        <v>8219</v>
      </c>
      <c r="B3414" s="11">
        <v>3000</v>
      </c>
      <c r="C3414" s="11" t="s">
        <v>8247</v>
      </c>
      <c r="D3414" s="19">
        <f>B3414*1.37298792</f>
        <v>4118.9637599999996</v>
      </c>
    </row>
    <row r="3415" spans="1:4" x14ac:dyDescent="0.3">
      <c r="A3415" s="11" t="s">
        <v>8219</v>
      </c>
      <c r="B3415" s="11">
        <v>500</v>
      </c>
      <c r="C3415" s="11" t="s">
        <v>8246</v>
      </c>
      <c r="D3415" s="19">
        <f>B3415</f>
        <v>500</v>
      </c>
    </row>
    <row r="3416" spans="1:4" x14ac:dyDescent="0.3">
      <c r="A3416" s="11" t="s">
        <v>8219</v>
      </c>
      <c r="B3416" s="11">
        <v>3000</v>
      </c>
      <c r="C3416" s="11" t="s">
        <v>8246</v>
      </c>
      <c r="D3416" s="19">
        <f>B3416</f>
        <v>3000</v>
      </c>
    </row>
    <row r="3417" spans="1:4" x14ac:dyDescent="0.3">
      <c r="A3417" s="11" t="s">
        <v>8219</v>
      </c>
      <c r="B3417" s="11">
        <v>200</v>
      </c>
      <c r="C3417" s="11" t="s">
        <v>8246</v>
      </c>
      <c r="D3417" s="19">
        <f>B3417</f>
        <v>200</v>
      </c>
    </row>
    <row r="3418" spans="1:4" x14ac:dyDescent="0.3">
      <c r="A3418" s="11" t="s">
        <v>8219</v>
      </c>
      <c r="B3418" s="11">
        <v>4000</v>
      </c>
      <c r="C3418" s="11" t="s">
        <v>8247</v>
      </c>
      <c r="D3418" s="19">
        <f>B3418*1.37298792</f>
        <v>5491.9516800000001</v>
      </c>
    </row>
    <row r="3419" spans="1:4" x14ac:dyDescent="0.3">
      <c r="A3419" s="11" t="s">
        <v>8219</v>
      </c>
      <c r="B3419" s="11">
        <v>1700</v>
      </c>
      <c r="C3419" s="11" t="s">
        <v>8246</v>
      </c>
      <c r="D3419" s="19">
        <f>B3419</f>
        <v>1700</v>
      </c>
    </row>
    <row r="3420" spans="1:4" x14ac:dyDescent="0.3">
      <c r="A3420" s="11" t="s">
        <v>8219</v>
      </c>
      <c r="B3420" s="11">
        <v>4000</v>
      </c>
      <c r="C3420" s="11" t="s">
        <v>8246</v>
      </c>
      <c r="D3420" s="19">
        <f>B3420</f>
        <v>4000</v>
      </c>
    </row>
    <row r="3421" spans="1:4" x14ac:dyDescent="0.3">
      <c r="A3421" s="11" t="s">
        <v>8219</v>
      </c>
      <c r="B3421" s="11">
        <v>2750</v>
      </c>
      <c r="C3421" s="11" t="s">
        <v>8249</v>
      </c>
      <c r="D3421" s="19">
        <f>B3421*1.18870458</f>
        <v>3268.9375949999999</v>
      </c>
    </row>
    <row r="3422" spans="1:4" x14ac:dyDescent="0.3">
      <c r="A3422" s="11" t="s">
        <v>8219</v>
      </c>
      <c r="B3422" s="11">
        <v>700</v>
      </c>
      <c r="C3422" s="11" t="s">
        <v>8247</v>
      </c>
      <c r="D3422" s="19">
        <f>B3422*1.37298792</f>
        <v>961.09154399999989</v>
      </c>
    </row>
    <row r="3423" spans="1:4" x14ac:dyDescent="0.3">
      <c r="A3423" s="11" t="s">
        <v>8219</v>
      </c>
      <c r="B3423" s="11">
        <v>10000</v>
      </c>
      <c r="C3423" s="11" t="s">
        <v>8246</v>
      </c>
      <c r="D3423" s="19">
        <f>B3423</f>
        <v>10000</v>
      </c>
    </row>
    <row r="3424" spans="1:4" x14ac:dyDescent="0.3">
      <c r="A3424" s="11" t="s">
        <v>8219</v>
      </c>
      <c r="B3424" s="11">
        <v>3000</v>
      </c>
      <c r="C3424" s="11" t="s">
        <v>8247</v>
      </c>
      <c r="D3424" s="19">
        <f>B3424*1.37298792</f>
        <v>4118.9637599999996</v>
      </c>
    </row>
    <row r="3425" spans="1:4" x14ac:dyDescent="0.3">
      <c r="A3425" s="11" t="s">
        <v>8219</v>
      </c>
      <c r="B3425" s="11">
        <v>250</v>
      </c>
      <c r="C3425" s="11" t="s">
        <v>8246</v>
      </c>
      <c r="D3425" s="19">
        <f>B3425</f>
        <v>250</v>
      </c>
    </row>
    <row r="3426" spans="1:4" x14ac:dyDescent="0.3">
      <c r="A3426" s="11" t="s">
        <v>8219</v>
      </c>
      <c r="B3426" s="11">
        <v>6000</v>
      </c>
      <c r="C3426" s="11" t="s">
        <v>8246</v>
      </c>
      <c r="D3426" s="19">
        <f>B3426</f>
        <v>6000</v>
      </c>
    </row>
    <row r="3427" spans="1:4" x14ac:dyDescent="0.3">
      <c r="A3427" s="11" t="s">
        <v>8219</v>
      </c>
      <c r="B3427" s="11">
        <v>30000</v>
      </c>
      <c r="C3427" s="11" t="s">
        <v>8246</v>
      </c>
      <c r="D3427" s="19">
        <f>B3427</f>
        <v>30000</v>
      </c>
    </row>
    <row r="3428" spans="1:4" x14ac:dyDescent="0.3">
      <c r="A3428" s="11" t="s">
        <v>8219</v>
      </c>
      <c r="B3428" s="11">
        <v>3750</v>
      </c>
      <c r="C3428" s="11" t="s">
        <v>8246</v>
      </c>
      <c r="D3428" s="19">
        <f>B3428</f>
        <v>3750</v>
      </c>
    </row>
    <row r="3429" spans="1:4" x14ac:dyDescent="0.3">
      <c r="A3429" s="11" t="s">
        <v>8219</v>
      </c>
      <c r="B3429" s="11">
        <v>1500</v>
      </c>
      <c r="C3429" s="11" t="s">
        <v>8247</v>
      </c>
      <c r="D3429" s="19">
        <f>B3429*1.37298792</f>
        <v>2059.4818799999998</v>
      </c>
    </row>
    <row r="3430" spans="1:4" x14ac:dyDescent="0.3">
      <c r="A3430" s="11" t="s">
        <v>8219</v>
      </c>
      <c r="B3430" s="11">
        <v>2000</v>
      </c>
      <c r="C3430" s="11" t="s">
        <v>8247</v>
      </c>
      <c r="D3430" s="19">
        <f>B3430*1.37298792</f>
        <v>2745.9758400000001</v>
      </c>
    </row>
    <row r="3431" spans="1:4" x14ac:dyDescent="0.3">
      <c r="A3431" s="11" t="s">
        <v>8219</v>
      </c>
      <c r="B3431" s="11">
        <v>150</v>
      </c>
      <c r="C3431" s="11" t="s">
        <v>8247</v>
      </c>
      <c r="D3431" s="19">
        <f>B3431*1.37298792</f>
        <v>205.94818799999999</v>
      </c>
    </row>
    <row r="3432" spans="1:4" x14ac:dyDescent="0.3">
      <c r="A3432" s="11" t="s">
        <v>8219</v>
      </c>
      <c r="B3432" s="11">
        <v>2000</v>
      </c>
      <c r="C3432" s="11" t="s">
        <v>8247</v>
      </c>
      <c r="D3432" s="19">
        <f>B3432*1.37298792</f>
        <v>2745.9758400000001</v>
      </c>
    </row>
    <row r="3433" spans="1:4" x14ac:dyDescent="0.3">
      <c r="A3433" s="11" t="s">
        <v>8219</v>
      </c>
      <c r="B3433" s="11">
        <v>2000</v>
      </c>
      <c r="C3433" s="11" t="s">
        <v>8246</v>
      </c>
      <c r="D3433" s="19">
        <f t="shared" ref="D3433:D3439" si="138">B3433</f>
        <v>2000</v>
      </c>
    </row>
    <row r="3434" spans="1:4" x14ac:dyDescent="0.3">
      <c r="A3434" s="11" t="s">
        <v>8219</v>
      </c>
      <c r="B3434" s="11">
        <v>2000</v>
      </c>
      <c r="C3434" s="11" t="s">
        <v>8246</v>
      </c>
      <c r="D3434" s="19">
        <f t="shared" si="138"/>
        <v>2000</v>
      </c>
    </row>
    <row r="3435" spans="1:4" x14ac:dyDescent="0.3">
      <c r="A3435" s="11" t="s">
        <v>8219</v>
      </c>
      <c r="B3435" s="11">
        <v>9500</v>
      </c>
      <c r="C3435" s="11" t="s">
        <v>8246</v>
      </c>
      <c r="D3435" s="19">
        <f t="shared" si="138"/>
        <v>9500</v>
      </c>
    </row>
    <row r="3436" spans="1:4" x14ac:dyDescent="0.3">
      <c r="A3436" s="11" t="s">
        <v>8219</v>
      </c>
      <c r="B3436" s="11">
        <v>10000</v>
      </c>
      <c r="C3436" s="11" t="s">
        <v>8246</v>
      </c>
      <c r="D3436" s="19">
        <f t="shared" si="138"/>
        <v>10000</v>
      </c>
    </row>
    <row r="3437" spans="1:4" x14ac:dyDescent="0.3">
      <c r="A3437" s="11" t="s">
        <v>8219</v>
      </c>
      <c r="B3437" s="11">
        <v>1000</v>
      </c>
      <c r="C3437" s="11" t="s">
        <v>8246</v>
      </c>
      <c r="D3437" s="19">
        <f t="shared" si="138"/>
        <v>1000</v>
      </c>
    </row>
    <row r="3438" spans="1:4" x14ac:dyDescent="0.3">
      <c r="A3438" s="11" t="s">
        <v>8219</v>
      </c>
      <c r="B3438" s="11">
        <v>5000</v>
      </c>
      <c r="C3438" s="11" t="s">
        <v>8246</v>
      </c>
      <c r="D3438" s="19">
        <f t="shared" si="138"/>
        <v>5000</v>
      </c>
    </row>
    <row r="3439" spans="1:4" x14ac:dyDescent="0.3">
      <c r="A3439" s="11" t="s">
        <v>8219</v>
      </c>
      <c r="B3439" s="11">
        <v>3000</v>
      </c>
      <c r="C3439" s="11" t="s">
        <v>8246</v>
      </c>
      <c r="D3439" s="19">
        <f t="shared" si="138"/>
        <v>3000</v>
      </c>
    </row>
    <row r="3440" spans="1:4" x14ac:dyDescent="0.3">
      <c r="A3440" s="11" t="s">
        <v>8219</v>
      </c>
      <c r="B3440" s="11">
        <v>2500</v>
      </c>
      <c r="C3440" s="11" t="s">
        <v>8247</v>
      </c>
      <c r="D3440" s="19">
        <f>B3440*1.37298792</f>
        <v>3432.4697999999999</v>
      </c>
    </row>
    <row r="3441" spans="1:4" x14ac:dyDescent="0.3">
      <c r="A3441" s="11" t="s">
        <v>8219</v>
      </c>
      <c r="B3441" s="11">
        <v>1200</v>
      </c>
      <c r="C3441" s="11" t="s">
        <v>8246</v>
      </c>
      <c r="D3441" s="19">
        <f>B3441</f>
        <v>1200</v>
      </c>
    </row>
    <row r="3442" spans="1:4" x14ac:dyDescent="0.3">
      <c r="A3442" s="11" t="s">
        <v>8219</v>
      </c>
      <c r="B3442" s="11">
        <v>5000</v>
      </c>
      <c r="C3442" s="11" t="s">
        <v>8246</v>
      </c>
      <c r="D3442" s="19">
        <f>B3442</f>
        <v>5000</v>
      </c>
    </row>
    <row r="3443" spans="1:4" x14ac:dyDescent="0.3">
      <c r="A3443" s="11" t="s">
        <v>8219</v>
      </c>
      <c r="B3443" s="11">
        <v>2500</v>
      </c>
      <c r="C3443" s="11" t="s">
        <v>8246</v>
      </c>
      <c r="D3443" s="19">
        <f>B3443</f>
        <v>2500</v>
      </c>
    </row>
    <row r="3444" spans="1:4" x14ac:dyDescent="0.3">
      <c r="A3444" s="11" t="s">
        <v>8219</v>
      </c>
      <c r="B3444" s="11">
        <v>250</v>
      </c>
      <c r="C3444" s="11" t="s">
        <v>8246</v>
      </c>
      <c r="D3444" s="19">
        <f>B3444</f>
        <v>250</v>
      </c>
    </row>
    <row r="3445" spans="1:4" x14ac:dyDescent="0.3">
      <c r="A3445" s="11" t="s">
        <v>8219</v>
      </c>
      <c r="B3445" s="11">
        <v>1000</v>
      </c>
      <c r="C3445" s="11" t="s">
        <v>8246</v>
      </c>
      <c r="D3445" s="19">
        <f>B3445</f>
        <v>1000</v>
      </c>
    </row>
    <row r="3446" spans="1:4" x14ac:dyDescent="0.3">
      <c r="A3446" s="11" t="s">
        <v>8219</v>
      </c>
      <c r="B3446" s="11">
        <v>300</v>
      </c>
      <c r="C3446" s="11" t="s">
        <v>8248</v>
      </c>
      <c r="D3446" s="19">
        <f>B3446*0.76304884</f>
        <v>228.91465199999999</v>
      </c>
    </row>
    <row r="3447" spans="1:4" x14ac:dyDescent="0.3">
      <c r="A3447" s="11" t="s">
        <v>8219</v>
      </c>
      <c r="B3447" s="11">
        <v>2000</v>
      </c>
      <c r="C3447" s="11" t="s">
        <v>8247</v>
      </c>
      <c r="D3447" s="19">
        <f>B3447*1.37298792</f>
        <v>2745.9758400000001</v>
      </c>
    </row>
    <row r="3448" spans="1:4" x14ac:dyDescent="0.3">
      <c r="A3448" s="11" t="s">
        <v>8219</v>
      </c>
      <c r="B3448" s="11">
        <v>1000</v>
      </c>
      <c r="C3448" s="11" t="s">
        <v>8247</v>
      </c>
      <c r="D3448" s="19">
        <f>B3448*1.37298792</f>
        <v>1372.98792</v>
      </c>
    </row>
    <row r="3449" spans="1:4" x14ac:dyDescent="0.3">
      <c r="A3449" s="11" t="s">
        <v>8219</v>
      </c>
      <c r="B3449" s="11">
        <v>1000</v>
      </c>
      <c r="C3449" s="11" t="s">
        <v>8246</v>
      </c>
      <c r="D3449" s="19">
        <f>B3449</f>
        <v>1000</v>
      </c>
    </row>
    <row r="3450" spans="1:4" x14ac:dyDescent="0.3">
      <c r="A3450" s="11" t="s">
        <v>8219</v>
      </c>
      <c r="B3450" s="11">
        <v>2100</v>
      </c>
      <c r="C3450" s="11" t="s">
        <v>8246</v>
      </c>
      <c r="D3450" s="19">
        <f>B3450</f>
        <v>2100</v>
      </c>
    </row>
    <row r="3451" spans="1:4" x14ac:dyDescent="0.3">
      <c r="A3451" s="11" t="s">
        <v>8219</v>
      </c>
      <c r="B3451" s="11">
        <v>800</v>
      </c>
      <c r="C3451" s="11" t="s">
        <v>8246</v>
      </c>
      <c r="D3451" s="19">
        <f>B3451</f>
        <v>800</v>
      </c>
    </row>
    <row r="3452" spans="1:4" x14ac:dyDescent="0.3">
      <c r="A3452" s="11" t="s">
        <v>8219</v>
      </c>
      <c r="B3452" s="11">
        <v>500</v>
      </c>
      <c r="C3452" s="11" t="s">
        <v>8247</v>
      </c>
      <c r="D3452" s="19">
        <f>B3452*1.37298792</f>
        <v>686.49396000000002</v>
      </c>
    </row>
    <row r="3453" spans="1:4" x14ac:dyDescent="0.3">
      <c r="A3453" s="11" t="s">
        <v>8219</v>
      </c>
      <c r="B3453" s="11">
        <v>650</v>
      </c>
      <c r="C3453" s="11" t="s">
        <v>8246</v>
      </c>
      <c r="D3453" s="19">
        <f>B3453</f>
        <v>650</v>
      </c>
    </row>
    <row r="3454" spans="1:4" x14ac:dyDescent="0.3">
      <c r="A3454" s="11" t="s">
        <v>8219</v>
      </c>
      <c r="B3454" s="11">
        <v>1000</v>
      </c>
      <c r="C3454" s="11" t="s">
        <v>8246</v>
      </c>
      <c r="D3454" s="19">
        <f>B3454</f>
        <v>1000</v>
      </c>
    </row>
    <row r="3455" spans="1:4" x14ac:dyDescent="0.3">
      <c r="A3455" s="11" t="s">
        <v>8219</v>
      </c>
      <c r="B3455" s="11">
        <v>300</v>
      </c>
      <c r="C3455" s="11" t="s">
        <v>8247</v>
      </c>
      <c r="D3455" s="19">
        <f>B3455*1.37298792</f>
        <v>411.89637599999998</v>
      </c>
    </row>
    <row r="3456" spans="1:4" x14ac:dyDescent="0.3">
      <c r="A3456" s="11" t="s">
        <v>8219</v>
      </c>
      <c r="B3456" s="11">
        <v>700</v>
      </c>
      <c r="C3456" s="11" t="s">
        <v>8247</v>
      </c>
      <c r="D3456" s="19">
        <f>B3456*1.37298792</f>
        <v>961.09154399999989</v>
      </c>
    </row>
    <row r="3457" spans="1:4" x14ac:dyDescent="0.3">
      <c r="A3457" s="11" t="s">
        <v>8219</v>
      </c>
      <c r="B3457" s="11">
        <v>10000</v>
      </c>
      <c r="C3457" s="11" t="s">
        <v>8246</v>
      </c>
      <c r="D3457" s="19">
        <f>B3457</f>
        <v>10000</v>
      </c>
    </row>
    <row r="3458" spans="1:4" x14ac:dyDescent="0.3">
      <c r="A3458" s="11" t="s">
        <v>8219</v>
      </c>
      <c r="B3458" s="11">
        <v>3000</v>
      </c>
      <c r="C3458" s="11" t="s">
        <v>8246</v>
      </c>
      <c r="D3458" s="19">
        <f>B3458</f>
        <v>3000</v>
      </c>
    </row>
    <row r="3459" spans="1:4" x14ac:dyDescent="0.3">
      <c r="A3459" s="11" t="s">
        <v>8219</v>
      </c>
      <c r="B3459" s="11">
        <v>2000</v>
      </c>
      <c r="C3459" s="11" t="s">
        <v>8246</v>
      </c>
      <c r="D3459" s="19">
        <f>B3459</f>
        <v>2000</v>
      </c>
    </row>
    <row r="3460" spans="1:4" x14ac:dyDescent="0.3">
      <c r="A3460" s="11" t="s">
        <v>8219</v>
      </c>
      <c r="B3460" s="11">
        <v>978</v>
      </c>
      <c r="C3460" s="11" t="s">
        <v>8246</v>
      </c>
      <c r="D3460" s="19">
        <f>B3460</f>
        <v>978</v>
      </c>
    </row>
    <row r="3461" spans="1:4" x14ac:dyDescent="0.3">
      <c r="A3461" s="11" t="s">
        <v>8219</v>
      </c>
      <c r="B3461" s="11">
        <v>500</v>
      </c>
      <c r="C3461" s="11" t="s">
        <v>8247</v>
      </c>
      <c r="D3461" s="19">
        <f>B3461*1.37298792</f>
        <v>686.49396000000002</v>
      </c>
    </row>
    <row r="3462" spans="1:4" x14ac:dyDescent="0.3">
      <c r="A3462" s="11" t="s">
        <v>8219</v>
      </c>
      <c r="B3462" s="11">
        <v>500</v>
      </c>
      <c r="C3462" s="11" t="s">
        <v>8247</v>
      </c>
      <c r="D3462" s="19">
        <f>B3462*1.37298792</f>
        <v>686.49396000000002</v>
      </c>
    </row>
    <row r="3463" spans="1:4" x14ac:dyDescent="0.3">
      <c r="A3463" s="11" t="s">
        <v>8219</v>
      </c>
      <c r="B3463" s="11">
        <v>500</v>
      </c>
      <c r="C3463" s="11" t="s">
        <v>8246</v>
      </c>
      <c r="D3463" s="19">
        <f>B3463</f>
        <v>500</v>
      </c>
    </row>
    <row r="3464" spans="1:4" x14ac:dyDescent="0.3">
      <c r="A3464" s="11" t="s">
        <v>8219</v>
      </c>
      <c r="B3464" s="11">
        <v>250</v>
      </c>
      <c r="C3464" s="11" t="s">
        <v>8246</v>
      </c>
      <c r="D3464" s="19">
        <f>B3464</f>
        <v>250</v>
      </c>
    </row>
    <row r="3465" spans="1:4" x14ac:dyDescent="0.3">
      <c r="A3465" s="11" t="s">
        <v>8219</v>
      </c>
      <c r="B3465" s="11">
        <v>10000</v>
      </c>
      <c r="C3465" s="11" t="s">
        <v>8251</v>
      </c>
      <c r="D3465" s="19">
        <f>B3465*0.79435529</f>
        <v>7943.5529000000006</v>
      </c>
    </row>
    <row r="3466" spans="1:4" x14ac:dyDescent="0.3">
      <c r="A3466" s="11" t="s">
        <v>8219</v>
      </c>
      <c r="B3466" s="11">
        <v>5000</v>
      </c>
      <c r="C3466" s="11" t="s">
        <v>8246</v>
      </c>
      <c r="D3466" s="19">
        <f>B3466</f>
        <v>5000</v>
      </c>
    </row>
    <row r="3467" spans="1:4" x14ac:dyDescent="0.3">
      <c r="A3467" s="11" t="s">
        <v>8219</v>
      </c>
      <c r="B3467" s="11">
        <v>2000</v>
      </c>
      <c r="C3467" s="11" t="s">
        <v>8247</v>
      </c>
      <c r="D3467" s="19">
        <f>B3467*1.37298792</f>
        <v>2745.9758400000001</v>
      </c>
    </row>
    <row r="3468" spans="1:4" x14ac:dyDescent="0.3">
      <c r="A3468" s="11" t="s">
        <v>8219</v>
      </c>
      <c r="B3468" s="11">
        <v>3500</v>
      </c>
      <c r="C3468" s="11" t="s">
        <v>8246</v>
      </c>
      <c r="D3468" s="19">
        <f>B3468</f>
        <v>3500</v>
      </c>
    </row>
    <row r="3469" spans="1:4" x14ac:dyDescent="0.3">
      <c r="A3469" s="11" t="s">
        <v>8219</v>
      </c>
      <c r="B3469" s="11">
        <v>3000</v>
      </c>
      <c r="C3469" s="11" t="s">
        <v>8246</v>
      </c>
      <c r="D3469" s="19">
        <f>B3469</f>
        <v>3000</v>
      </c>
    </row>
    <row r="3470" spans="1:4" x14ac:dyDescent="0.3">
      <c r="A3470" s="11" t="s">
        <v>8219</v>
      </c>
      <c r="B3470" s="11">
        <v>10000</v>
      </c>
      <c r="C3470" s="11" t="s">
        <v>8246</v>
      </c>
      <c r="D3470" s="19">
        <f>B3470</f>
        <v>10000</v>
      </c>
    </row>
    <row r="3471" spans="1:4" x14ac:dyDescent="0.3">
      <c r="A3471" s="11" t="s">
        <v>8219</v>
      </c>
      <c r="B3471" s="11">
        <v>2800</v>
      </c>
      <c r="C3471" s="11" t="s">
        <v>8246</v>
      </c>
      <c r="D3471" s="19">
        <f>B3471</f>
        <v>2800</v>
      </c>
    </row>
    <row r="3472" spans="1:4" x14ac:dyDescent="0.3">
      <c r="A3472" s="11" t="s">
        <v>8219</v>
      </c>
      <c r="B3472" s="11">
        <v>250</v>
      </c>
      <c r="C3472" s="11" t="s">
        <v>8246</v>
      </c>
      <c r="D3472" s="19">
        <f>B3472</f>
        <v>250</v>
      </c>
    </row>
    <row r="3473" spans="1:4" x14ac:dyDescent="0.3">
      <c r="A3473" s="11" t="s">
        <v>8219</v>
      </c>
      <c r="B3473" s="11">
        <v>500</v>
      </c>
      <c r="C3473" s="11" t="s">
        <v>8247</v>
      </c>
      <c r="D3473" s="19">
        <f>B3473*1.37298792</f>
        <v>686.49396000000002</v>
      </c>
    </row>
    <row r="3474" spans="1:4" x14ac:dyDescent="0.3">
      <c r="A3474" s="11" t="s">
        <v>8219</v>
      </c>
      <c r="B3474" s="11">
        <v>2000</v>
      </c>
      <c r="C3474" s="11" t="s">
        <v>8246</v>
      </c>
      <c r="D3474" s="19">
        <f>B3474</f>
        <v>2000</v>
      </c>
    </row>
    <row r="3475" spans="1:4" x14ac:dyDescent="0.3">
      <c r="A3475" s="11" t="s">
        <v>8219</v>
      </c>
      <c r="B3475" s="11">
        <v>4900</v>
      </c>
      <c r="C3475" s="11" t="s">
        <v>8246</v>
      </c>
      <c r="D3475" s="19">
        <f>B3475</f>
        <v>4900</v>
      </c>
    </row>
    <row r="3476" spans="1:4" x14ac:dyDescent="0.3">
      <c r="A3476" s="11" t="s">
        <v>8219</v>
      </c>
      <c r="B3476" s="11">
        <v>2000</v>
      </c>
      <c r="C3476" s="11" t="s">
        <v>8247</v>
      </c>
      <c r="D3476" s="19">
        <f>B3476*1.37298792</f>
        <v>2745.9758400000001</v>
      </c>
    </row>
    <row r="3477" spans="1:4" x14ac:dyDescent="0.3">
      <c r="A3477" s="11" t="s">
        <v>8219</v>
      </c>
      <c r="B3477" s="11">
        <v>300</v>
      </c>
      <c r="C3477" s="11" t="s">
        <v>8247</v>
      </c>
      <c r="D3477" s="19">
        <f>B3477*1.37298792</f>
        <v>411.89637599999998</v>
      </c>
    </row>
    <row r="3478" spans="1:4" x14ac:dyDescent="0.3">
      <c r="A3478" s="11" t="s">
        <v>8219</v>
      </c>
      <c r="B3478" s="11">
        <v>300</v>
      </c>
      <c r="C3478" s="11" t="s">
        <v>8246</v>
      </c>
      <c r="D3478" s="19">
        <f>B3478</f>
        <v>300</v>
      </c>
    </row>
    <row r="3479" spans="1:4" x14ac:dyDescent="0.3">
      <c r="A3479" s="11" t="s">
        <v>8219</v>
      </c>
      <c r="B3479" s="11">
        <v>1800</v>
      </c>
      <c r="C3479" s="11" t="s">
        <v>8246</v>
      </c>
      <c r="D3479" s="19">
        <f>B3479</f>
        <v>1800</v>
      </c>
    </row>
    <row r="3480" spans="1:4" x14ac:dyDescent="0.3">
      <c r="A3480" s="11" t="s">
        <v>8219</v>
      </c>
      <c r="B3480" s="11">
        <v>2000</v>
      </c>
      <c r="C3480" s="11" t="s">
        <v>8246</v>
      </c>
      <c r="D3480" s="19">
        <f>B3480</f>
        <v>2000</v>
      </c>
    </row>
    <row r="3481" spans="1:4" x14ac:dyDescent="0.3">
      <c r="A3481" s="11" t="s">
        <v>8219</v>
      </c>
      <c r="B3481" s="11">
        <v>1500</v>
      </c>
      <c r="C3481" s="11" t="s">
        <v>8247</v>
      </c>
      <c r="D3481" s="19">
        <f>B3481*1.37298792</f>
        <v>2059.4818799999998</v>
      </c>
    </row>
    <row r="3482" spans="1:4" x14ac:dyDescent="0.3">
      <c r="A3482" s="11" t="s">
        <v>8219</v>
      </c>
      <c r="B3482" s="11">
        <v>1500</v>
      </c>
      <c r="C3482" s="11" t="s">
        <v>8246</v>
      </c>
      <c r="D3482" s="19">
        <f>B3482</f>
        <v>1500</v>
      </c>
    </row>
    <row r="3483" spans="1:4" x14ac:dyDescent="0.3">
      <c r="A3483" s="11" t="s">
        <v>8219</v>
      </c>
      <c r="B3483" s="11">
        <v>10000</v>
      </c>
      <c r="C3483" s="11" t="s">
        <v>8248</v>
      </c>
      <c r="D3483" s="19">
        <f>B3483*0.76304884</f>
        <v>7630.4883999999993</v>
      </c>
    </row>
    <row r="3484" spans="1:4" x14ac:dyDescent="0.3">
      <c r="A3484" s="11" t="s">
        <v>8219</v>
      </c>
      <c r="B3484" s="11">
        <v>3000</v>
      </c>
      <c r="C3484" s="11" t="s">
        <v>8247</v>
      </c>
      <c r="D3484" s="19">
        <f>B3484*1.37298792</f>
        <v>4118.9637599999996</v>
      </c>
    </row>
    <row r="3485" spans="1:4" x14ac:dyDescent="0.3">
      <c r="A3485" s="11" t="s">
        <v>8219</v>
      </c>
      <c r="B3485" s="11">
        <v>3350</v>
      </c>
      <c r="C3485" s="11" t="s">
        <v>8246</v>
      </c>
      <c r="D3485" s="19">
        <f>B3485</f>
        <v>3350</v>
      </c>
    </row>
    <row r="3486" spans="1:4" x14ac:dyDescent="0.3">
      <c r="A3486" s="11" t="s">
        <v>8219</v>
      </c>
      <c r="B3486" s="11">
        <v>2500</v>
      </c>
      <c r="C3486" s="11" t="s">
        <v>8246</v>
      </c>
      <c r="D3486" s="19">
        <f>B3486</f>
        <v>2500</v>
      </c>
    </row>
    <row r="3487" spans="1:4" x14ac:dyDescent="0.3">
      <c r="A3487" s="11" t="s">
        <v>8219</v>
      </c>
      <c r="B3487" s="11">
        <v>1650</v>
      </c>
      <c r="C3487" s="11" t="s">
        <v>8246</v>
      </c>
      <c r="D3487" s="19">
        <f>B3487</f>
        <v>1650</v>
      </c>
    </row>
    <row r="3488" spans="1:4" x14ac:dyDescent="0.3">
      <c r="A3488" s="11" t="s">
        <v>8219</v>
      </c>
      <c r="B3488" s="11">
        <v>3000</v>
      </c>
      <c r="C3488" s="11" t="s">
        <v>8246</v>
      </c>
      <c r="D3488" s="19">
        <f>B3488</f>
        <v>3000</v>
      </c>
    </row>
    <row r="3489" spans="1:4" x14ac:dyDescent="0.3">
      <c r="A3489" s="11" t="s">
        <v>8219</v>
      </c>
      <c r="B3489" s="11">
        <v>2000</v>
      </c>
      <c r="C3489" s="11" t="s">
        <v>8247</v>
      </c>
      <c r="D3489" s="19">
        <f>B3489*1.37298792</f>
        <v>2745.9758400000001</v>
      </c>
    </row>
    <row r="3490" spans="1:4" x14ac:dyDescent="0.3">
      <c r="A3490" s="11" t="s">
        <v>8219</v>
      </c>
      <c r="B3490" s="11">
        <v>3000</v>
      </c>
      <c r="C3490" s="11" t="s">
        <v>8246</v>
      </c>
      <c r="D3490" s="19">
        <f>B3490</f>
        <v>3000</v>
      </c>
    </row>
    <row r="3491" spans="1:4" x14ac:dyDescent="0.3">
      <c r="A3491" s="11" t="s">
        <v>8219</v>
      </c>
      <c r="B3491" s="11">
        <v>5000</v>
      </c>
      <c r="C3491" s="11" t="s">
        <v>8247</v>
      </c>
      <c r="D3491" s="19">
        <f>B3491*1.37298792</f>
        <v>6864.9395999999997</v>
      </c>
    </row>
    <row r="3492" spans="1:4" x14ac:dyDescent="0.3">
      <c r="A3492" s="11" t="s">
        <v>8219</v>
      </c>
      <c r="B3492" s="11">
        <v>1000</v>
      </c>
      <c r="C3492" s="11" t="s">
        <v>8246</v>
      </c>
      <c r="D3492" s="19">
        <f>B3492</f>
        <v>1000</v>
      </c>
    </row>
    <row r="3493" spans="1:4" x14ac:dyDescent="0.3">
      <c r="A3493" s="11" t="s">
        <v>8219</v>
      </c>
      <c r="B3493" s="11">
        <v>500</v>
      </c>
      <c r="C3493" s="11" t="s">
        <v>8246</v>
      </c>
      <c r="D3493" s="19">
        <f>B3493</f>
        <v>500</v>
      </c>
    </row>
    <row r="3494" spans="1:4" x14ac:dyDescent="0.3">
      <c r="A3494" s="11" t="s">
        <v>8219</v>
      </c>
      <c r="B3494" s="11">
        <v>3800</v>
      </c>
      <c r="C3494" s="11" t="s">
        <v>8246</v>
      </c>
      <c r="D3494" s="19">
        <f>B3494</f>
        <v>3800</v>
      </c>
    </row>
    <row r="3495" spans="1:4" x14ac:dyDescent="0.3">
      <c r="A3495" s="11" t="s">
        <v>8219</v>
      </c>
      <c r="B3495" s="11">
        <v>1500</v>
      </c>
      <c r="C3495" s="11" t="s">
        <v>8246</v>
      </c>
      <c r="D3495" s="19">
        <f>B3495</f>
        <v>1500</v>
      </c>
    </row>
    <row r="3496" spans="1:4" x14ac:dyDescent="0.3">
      <c r="A3496" s="11" t="s">
        <v>8219</v>
      </c>
      <c r="B3496" s="11">
        <v>400</v>
      </c>
      <c r="C3496" s="11" t="s">
        <v>8246</v>
      </c>
      <c r="D3496" s="19">
        <f>B3496</f>
        <v>400</v>
      </c>
    </row>
    <row r="3497" spans="1:4" x14ac:dyDescent="0.3">
      <c r="A3497" s="11" t="s">
        <v>8219</v>
      </c>
      <c r="B3497" s="11">
        <v>5000</v>
      </c>
      <c r="C3497" s="11" t="s">
        <v>8251</v>
      </c>
      <c r="D3497" s="19">
        <f>B3497*0.79435529</f>
        <v>3971.7764500000003</v>
      </c>
    </row>
    <row r="3498" spans="1:4" x14ac:dyDescent="0.3">
      <c r="A3498" s="11" t="s">
        <v>8219</v>
      </c>
      <c r="B3498" s="11">
        <v>3000</v>
      </c>
      <c r="C3498" s="11" t="s">
        <v>8246</v>
      </c>
      <c r="D3498" s="19">
        <f>B3498</f>
        <v>3000</v>
      </c>
    </row>
    <row r="3499" spans="1:4" x14ac:dyDescent="0.3">
      <c r="A3499" s="11" t="s">
        <v>8219</v>
      </c>
      <c r="B3499" s="11">
        <v>1551</v>
      </c>
      <c r="C3499" s="11" t="s">
        <v>8246</v>
      </c>
      <c r="D3499" s="19">
        <f>B3499</f>
        <v>1551</v>
      </c>
    </row>
    <row r="3500" spans="1:4" x14ac:dyDescent="0.3">
      <c r="A3500" s="11" t="s">
        <v>8219</v>
      </c>
      <c r="B3500" s="11">
        <v>1650</v>
      </c>
      <c r="C3500" s="11" t="s">
        <v>8251</v>
      </c>
      <c r="D3500" s="19">
        <f>B3500*0.79435529</f>
        <v>1310.6862285</v>
      </c>
    </row>
    <row r="3501" spans="1:4" x14ac:dyDescent="0.3">
      <c r="A3501" s="11" t="s">
        <v>8219</v>
      </c>
      <c r="B3501" s="11">
        <v>2000</v>
      </c>
      <c r="C3501" s="11" t="s">
        <v>8246</v>
      </c>
      <c r="D3501" s="19">
        <f>B3501</f>
        <v>2000</v>
      </c>
    </row>
    <row r="3502" spans="1:4" x14ac:dyDescent="0.3">
      <c r="A3502" s="11" t="s">
        <v>8219</v>
      </c>
      <c r="B3502" s="11">
        <v>1000</v>
      </c>
      <c r="C3502" s="11" t="s">
        <v>8246</v>
      </c>
      <c r="D3502" s="19">
        <f>B3502</f>
        <v>1000</v>
      </c>
    </row>
    <row r="3503" spans="1:4" x14ac:dyDescent="0.3">
      <c r="A3503" s="11" t="s">
        <v>8219</v>
      </c>
      <c r="B3503" s="11">
        <v>1500</v>
      </c>
      <c r="C3503" s="11" t="s">
        <v>8247</v>
      </c>
      <c r="D3503" s="19">
        <f>B3503*1.37298792</f>
        <v>2059.4818799999998</v>
      </c>
    </row>
    <row r="3504" spans="1:4" x14ac:dyDescent="0.3">
      <c r="A3504" s="11" t="s">
        <v>8219</v>
      </c>
      <c r="B3504" s="11">
        <v>4000</v>
      </c>
      <c r="C3504" s="11" t="s">
        <v>8246</v>
      </c>
      <c r="D3504" s="19">
        <f>B3504</f>
        <v>4000</v>
      </c>
    </row>
    <row r="3505" spans="1:4" x14ac:dyDescent="0.3">
      <c r="A3505" s="11" t="s">
        <v>8219</v>
      </c>
      <c r="B3505" s="11">
        <v>2500</v>
      </c>
      <c r="C3505" s="11" t="s">
        <v>8247</v>
      </c>
      <c r="D3505" s="19">
        <f>B3505*1.37298792</f>
        <v>3432.4697999999999</v>
      </c>
    </row>
    <row r="3506" spans="1:4" x14ac:dyDescent="0.3">
      <c r="A3506" s="11" t="s">
        <v>8219</v>
      </c>
      <c r="B3506" s="11">
        <v>1000</v>
      </c>
      <c r="C3506" s="11" t="s">
        <v>8246</v>
      </c>
      <c r="D3506" s="19">
        <f>B3506</f>
        <v>1000</v>
      </c>
    </row>
    <row r="3507" spans="1:4" x14ac:dyDescent="0.3">
      <c r="A3507" s="11" t="s">
        <v>8219</v>
      </c>
      <c r="B3507" s="11">
        <v>2500</v>
      </c>
      <c r="C3507" s="11" t="s">
        <v>8246</v>
      </c>
      <c r="D3507" s="19">
        <f>B3507</f>
        <v>2500</v>
      </c>
    </row>
    <row r="3508" spans="1:4" x14ac:dyDescent="0.3">
      <c r="A3508" s="11" t="s">
        <v>8219</v>
      </c>
      <c r="B3508" s="11">
        <v>3000</v>
      </c>
      <c r="C3508" s="11" t="s">
        <v>8246</v>
      </c>
      <c r="D3508" s="19">
        <f>B3508</f>
        <v>3000</v>
      </c>
    </row>
    <row r="3509" spans="1:4" x14ac:dyDescent="0.3">
      <c r="A3509" s="11" t="s">
        <v>8219</v>
      </c>
      <c r="B3509" s="11">
        <v>10000</v>
      </c>
      <c r="C3509" s="11" t="s">
        <v>8246</v>
      </c>
      <c r="D3509" s="19">
        <f>B3509</f>
        <v>10000</v>
      </c>
    </row>
    <row r="3510" spans="1:4" x14ac:dyDescent="0.3">
      <c r="A3510" s="11" t="s">
        <v>8219</v>
      </c>
      <c r="B3510" s="11">
        <v>100</v>
      </c>
      <c r="C3510" s="11" t="s">
        <v>8247</v>
      </c>
      <c r="D3510" s="19">
        <f>B3510*1.37298792</f>
        <v>137.29879199999999</v>
      </c>
    </row>
    <row r="3511" spans="1:4" x14ac:dyDescent="0.3">
      <c r="A3511" s="11" t="s">
        <v>8219</v>
      </c>
      <c r="B3511" s="11">
        <v>3000</v>
      </c>
      <c r="C3511" s="11" t="s">
        <v>8246</v>
      </c>
      <c r="D3511" s="19">
        <f>B3511</f>
        <v>3000</v>
      </c>
    </row>
    <row r="3512" spans="1:4" x14ac:dyDescent="0.3">
      <c r="A3512" s="11" t="s">
        <v>8219</v>
      </c>
      <c r="B3512" s="11">
        <v>900</v>
      </c>
      <c r="C3512" s="11" t="s">
        <v>8246</v>
      </c>
      <c r="D3512" s="19">
        <f>B3512</f>
        <v>900</v>
      </c>
    </row>
    <row r="3513" spans="1:4" x14ac:dyDescent="0.3">
      <c r="A3513" s="11" t="s">
        <v>8219</v>
      </c>
      <c r="B3513" s="11">
        <v>1500</v>
      </c>
      <c r="C3513" s="11" t="s">
        <v>8247</v>
      </c>
      <c r="D3513" s="19">
        <f>B3513*1.37298792</f>
        <v>2059.4818799999998</v>
      </c>
    </row>
    <row r="3514" spans="1:4" x14ac:dyDescent="0.3">
      <c r="A3514" s="11" t="s">
        <v>8219</v>
      </c>
      <c r="B3514" s="11">
        <v>1000</v>
      </c>
      <c r="C3514" s="11" t="s">
        <v>8247</v>
      </c>
      <c r="D3514" s="19">
        <f>B3514*1.37298792</f>
        <v>1372.98792</v>
      </c>
    </row>
    <row r="3515" spans="1:4" x14ac:dyDescent="0.3">
      <c r="A3515" s="11" t="s">
        <v>8219</v>
      </c>
      <c r="B3515" s="11">
        <v>2800</v>
      </c>
      <c r="C3515" s="11" t="s">
        <v>8246</v>
      </c>
      <c r="D3515" s="19">
        <f>B3515</f>
        <v>2800</v>
      </c>
    </row>
    <row r="3516" spans="1:4" x14ac:dyDescent="0.3">
      <c r="A3516" s="11" t="s">
        <v>8219</v>
      </c>
      <c r="B3516" s="11">
        <v>500</v>
      </c>
      <c r="C3516" s="11" t="s">
        <v>8246</v>
      </c>
      <c r="D3516" s="19">
        <f>B3516</f>
        <v>500</v>
      </c>
    </row>
    <row r="3517" spans="1:4" x14ac:dyDescent="0.3">
      <c r="A3517" s="11" t="s">
        <v>8219</v>
      </c>
      <c r="B3517" s="11">
        <v>3000</v>
      </c>
      <c r="C3517" s="11" t="s">
        <v>8246</v>
      </c>
      <c r="D3517" s="19">
        <f>B3517</f>
        <v>3000</v>
      </c>
    </row>
    <row r="3518" spans="1:4" x14ac:dyDescent="0.3">
      <c r="A3518" s="11" t="s">
        <v>8219</v>
      </c>
      <c r="B3518" s="11">
        <v>2500</v>
      </c>
      <c r="C3518" s="11" t="s">
        <v>8246</v>
      </c>
      <c r="D3518" s="19">
        <f>B3518</f>
        <v>2500</v>
      </c>
    </row>
    <row r="3519" spans="1:4" x14ac:dyDescent="0.3">
      <c r="A3519" s="11" t="s">
        <v>8219</v>
      </c>
      <c r="B3519" s="11">
        <v>4000</v>
      </c>
      <c r="C3519" s="11" t="s">
        <v>8247</v>
      </c>
      <c r="D3519" s="19">
        <f>B3519*1.37298792</f>
        <v>5491.9516800000001</v>
      </c>
    </row>
    <row r="3520" spans="1:4" x14ac:dyDescent="0.3">
      <c r="A3520" s="11" t="s">
        <v>8219</v>
      </c>
      <c r="B3520" s="11">
        <v>1500</v>
      </c>
      <c r="C3520" s="11" t="s">
        <v>8246</v>
      </c>
      <c r="D3520" s="19">
        <f>B3520</f>
        <v>1500</v>
      </c>
    </row>
    <row r="3521" spans="1:4" x14ac:dyDescent="0.3">
      <c r="A3521" s="11" t="s">
        <v>8219</v>
      </c>
      <c r="B3521" s="11">
        <v>2000</v>
      </c>
      <c r="C3521" s="11" t="s">
        <v>8247</v>
      </c>
      <c r="D3521" s="19">
        <f>B3521*1.37298792</f>
        <v>2745.9758400000001</v>
      </c>
    </row>
    <row r="3522" spans="1:4" x14ac:dyDescent="0.3">
      <c r="A3522" s="11" t="s">
        <v>8219</v>
      </c>
      <c r="B3522" s="11">
        <v>2000</v>
      </c>
      <c r="C3522" s="11" t="s">
        <v>8247</v>
      </c>
      <c r="D3522" s="19">
        <f>B3522*1.37298792</f>
        <v>2745.9758400000001</v>
      </c>
    </row>
    <row r="3523" spans="1:4" x14ac:dyDescent="0.3">
      <c r="A3523" s="11" t="s">
        <v>8219</v>
      </c>
      <c r="B3523" s="11">
        <v>350</v>
      </c>
      <c r="C3523" s="11" t="s">
        <v>8246</v>
      </c>
      <c r="D3523" s="19">
        <f>B3523</f>
        <v>350</v>
      </c>
    </row>
    <row r="3524" spans="1:4" x14ac:dyDescent="0.3">
      <c r="A3524" s="11" t="s">
        <v>8219</v>
      </c>
      <c r="B3524" s="11">
        <v>1395</v>
      </c>
      <c r="C3524" s="11" t="s">
        <v>8247</v>
      </c>
      <c r="D3524" s="19">
        <f>B3524*1.37298792</f>
        <v>1915.3181483999999</v>
      </c>
    </row>
    <row r="3525" spans="1:4" x14ac:dyDescent="0.3">
      <c r="A3525" s="11" t="s">
        <v>8219</v>
      </c>
      <c r="B3525" s="11">
        <v>4000</v>
      </c>
      <c r="C3525" s="11" t="s">
        <v>8247</v>
      </c>
      <c r="D3525" s="19">
        <f>B3525*1.37298792</f>
        <v>5491.9516800000001</v>
      </c>
    </row>
    <row r="3526" spans="1:4" x14ac:dyDescent="0.3">
      <c r="A3526" s="11" t="s">
        <v>8219</v>
      </c>
      <c r="B3526" s="11">
        <v>10000</v>
      </c>
      <c r="C3526" s="11" t="s">
        <v>8246</v>
      </c>
      <c r="D3526" s="19">
        <f>B3526</f>
        <v>10000</v>
      </c>
    </row>
    <row r="3527" spans="1:4" x14ac:dyDescent="0.3">
      <c r="A3527" s="11" t="s">
        <v>8219</v>
      </c>
      <c r="B3527" s="11">
        <v>500</v>
      </c>
      <c r="C3527" s="11" t="s">
        <v>8246</v>
      </c>
      <c r="D3527" s="19">
        <f>B3527</f>
        <v>500</v>
      </c>
    </row>
    <row r="3528" spans="1:4" x14ac:dyDescent="0.3">
      <c r="A3528" s="11" t="s">
        <v>8219</v>
      </c>
      <c r="B3528" s="11">
        <v>3300</v>
      </c>
      <c r="C3528" s="11" t="s">
        <v>8246</v>
      </c>
      <c r="D3528" s="19">
        <f>B3528</f>
        <v>3300</v>
      </c>
    </row>
    <row r="3529" spans="1:4" x14ac:dyDescent="0.3">
      <c r="A3529" s="11" t="s">
        <v>8219</v>
      </c>
      <c r="B3529" s="11">
        <v>6000</v>
      </c>
      <c r="C3529" s="11" t="s">
        <v>8246</v>
      </c>
      <c r="D3529" s="19">
        <f>B3529</f>
        <v>6000</v>
      </c>
    </row>
    <row r="3530" spans="1:4" x14ac:dyDescent="0.3">
      <c r="A3530" s="11" t="s">
        <v>8219</v>
      </c>
      <c r="B3530" s="11">
        <v>1650</v>
      </c>
      <c r="C3530" s="11" t="s">
        <v>8247</v>
      </c>
      <c r="D3530" s="19">
        <f>B3530*1.37298792</f>
        <v>2265.4300679999997</v>
      </c>
    </row>
    <row r="3531" spans="1:4" x14ac:dyDescent="0.3">
      <c r="A3531" s="11" t="s">
        <v>8219</v>
      </c>
      <c r="B3531" s="11">
        <v>500</v>
      </c>
      <c r="C3531" s="11" t="s">
        <v>8246</v>
      </c>
      <c r="D3531" s="19">
        <f>B3531</f>
        <v>500</v>
      </c>
    </row>
    <row r="3532" spans="1:4" x14ac:dyDescent="0.3">
      <c r="A3532" s="11" t="s">
        <v>8219</v>
      </c>
      <c r="B3532" s="11">
        <v>2750</v>
      </c>
      <c r="C3532" s="11" t="s">
        <v>8247</v>
      </c>
      <c r="D3532" s="19">
        <f>B3532*1.37298792</f>
        <v>3775.7167799999997</v>
      </c>
    </row>
    <row r="3533" spans="1:4" x14ac:dyDescent="0.3">
      <c r="A3533" s="11" t="s">
        <v>8219</v>
      </c>
      <c r="B3533" s="11">
        <v>1000</v>
      </c>
      <c r="C3533" s="11" t="s">
        <v>8246</v>
      </c>
      <c r="D3533" s="19">
        <f>B3533</f>
        <v>1000</v>
      </c>
    </row>
    <row r="3534" spans="1:4" x14ac:dyDescent="0.3">
      <c r="A3534" s="11" t="s">
        <v>8219</v>
      </c>
      <c r="B3534" s="11">
        <v>960</v>
      </c>
      <c r="C3534" s="11" t="s">
        <v>8246</v>
      </c>
      <c r="D3534" s="19">
        <f>B3534</f>
        <v>960</v>
      </c>
    </row>
    <row r="3535" spans="1:4" x14ac:dyDescent="0.3">
      <c r="A3535" s="11" t="s">
        <v>8219</v>
      </c>
      <c r="B3535" s="11">
        <v>500</v>
      </c>
      <c r="C3535" s="11" t="s">
        <v>8246</v>
      </c>
      <c r="D3535" s="19">
        <f>B3535</f>
        <v>500</v>
      </c>
    </row>
    <row r="3536" spans="1:4" x14ac:dyDescent="0.3">
      <c r="A3536" s="11" t="s">
        <v>8219</v>
      </c>
      <c r="B3536" s="11">
        <v>5000</v>
      </c>
      <c r="C3536" s="11" t="s">
        <v>8246</v>
      </c>
      <c r="D3536" s="19">
        <f>B3536</f>
        <v>5000</v>
      </c>
    </row>
    <row r="3537" spans="1:4" x14ac:dyDescent="0.3">
      <c r="A3537" s="11" t="s">
        <v>8219</v>
      </c>
      <c r="B3537" s="11">
        <v>2000</v>
      </c>
      <c r="C3537" s="11" t="s">
        <v>8247</v>
      </c>
      <c r="D3537" s="19">
        <f>B3537*1.37298792</f>
        <v>2745.9758400000001</v>
      </c>
    </row>
    <row r="3538" spans="1:4" x14ac:dyDescent="0.3">
      <c r="A3538" s="11" t="s">
        <v>8219</v>
      </c>
      <c r="B3538" s="11">
        <v>150</v>
      </c>
      <c r="C3538" s="11" t="s">
        <v>8247</v>
      </c>
      <c r="D3538" s="19">
        <f>B3538*1.37298792</f>
        <v>205.94818799999999</v>
      </c>
    </row>
    <row r="3539" spans="1:4" x14ac:dyDescent="0.3">
      <c r="A3539" s="11" t="s">
        <v>8219</v>
      </c>
      <c r="B3539" s="11">
        <v>675</v>
      </c>
      <c r="C3539" s="11" t="s">
        <v>8251</v>
      </c>
      <c r="D3539" s="19">
        <f>B3539*0.79435529</f>
        <v>536.18982075000008</v>
      </c>
    </row>
    <row r="3540" spans="1:4" x14ac:dyDescent="0.3">
      <c r="A3540" s="11" t="s">
        <v>8219</v>
      </c>
      <c r="B3540" s="11">
        <v>2000</v>
      </c>
      <c r="C3540" s="11" t="s">
        <v>8247</v>
      </c>
      <c r="D3540" s="19">
        <f>B3540*1.37298792</f>
        <v>2745.9758400000001</v>
      </c>
    </row>
    <row r="3541" spans="1:4" x14ac:dyDescent="0.3">
      <c r="A3541" s="11" t="s">
        <v>8219</v>
      </c>
      <c r="B3541" s="11">
        <v>600</v>
      </c>
      <c r="C3541" s="11" t="s">
        <v>8246</v>
      </c>
      <c r="D3541" s="19">
        <f>B3541</f>
        <v>600</v>
      </c>
    </row>
    <row r="3542" spans="1:4" x14ac:dyDescent="0.3">
      <c r="A3542" s="11" t="s">
        <v>8219</v>
      </c>
      <c r="B3542" s="11">
        <v>300</v>
      </c>
      <c r="C3542" s="11" t="s">
        <v>8247</v>
      </c>
      <c r="D3542" s="19">
        <f>B3542*1.37298792</f>
        <v>411.89637599999998</v>
      </c>
    </row>
    <row r="3543" spans="1:4" x14ac:dyDescent="0.3">
      <c r="A3543" s="11" t="s">
        <v>8219</v>
      </c>
      <c r="B3543" s="11">
        <v>1200</v>
      </c>
      <c r="C3543" s="11" t="s">
        <v>8247</v>
      </c>
      <c r="D3543" s="19">
        <f>B3543*1.37298792</f>
        <v>1647.5855039999999</v>
      </c>
    </row>
    <row r="3544" spans="1:4" x14ac:dyDescent="0.3">
      <c r="A3544" s="11" t="s">
        <v>8219</v>
      </c>
      <c r="B3544" s="11">
        <v>5500</v>
      </c>
      <c r="C3544" s="11" t="s">
        <v>8246</v>
      </c>
      <c r="D3544" s="19">
        <f>B3544</f>
        <v>5500</v>
      </c>
    </row>
    <row r="3545" spans="1:4" x14ac:dyDescent="0.3">
      <c r="A3545" s="11" t="s">
        <v>8219</v>
      </c>
      <c r="B3545" s="11">
        <v>1500</v>
      </c>
      <c r="C3545" s="11" t="s">
        <v>8249</v>
      </c>
      <c r="D3545" s="19">
        <f>B3545*1.18870458</f>
        <v>1783.0568700000001</v>
      </c>
    </row>
    <row r="3546" spans="1:4" x14ac:dyDescent="0.3">
      <c r="A3546" s="11" t="s">
        <v>8219</v>
      </c>
      <c r="B3546" s="11">
        <v>2500</v>
      </c>
      <c r="C3546" s="11" t="s">
        <v>8246</v>
      </c>
      <c r="D3546" s="19">
        <f>B3546</f>
        <v>2500</v>
      </c>
    </row>
    <row r="3547" spans="1:4" x14ac:dyDescent="0.3">
      <c r="A3547" s="11" t="s">
        <v>8219</v>
      </c>
      <c r="B3547" s="11">
        <v>250</v>
      </c>
      <c r="C3547" s="11" t="s">
        <v>8246</v>
      </c>
      <c r="D3547" s="19">
        <f>B3547</f>
        <v>250</v>
      </c>
    </row>
    <row r="3548" spans="1:4" x14ac:dyDescent="0.3">
      <c r="A3548" s="11" t="s">
        <v>8219</v>
      </c>
      <c r="B3548" s="11">
        <v>1100</v>
      </c>
      <c r="C3548" s="11" t="s">
        <v>8246</v>
      </c>
      <c r="D3548" s="19">
        <f>B3548</f>
        <v>1100</v>
      </c>
    </row>
    <row r="3549" spans="1:4" x14ac:dyDescent="0.3">
      <c r="A3549" s="11" t="s">
        <v>8219</v>
      </c>
      <c r="B3549" s="11">
        <v>35000</v>
      </c>
      <c r="C3549" s="11" t="s">
        <v>8246</v>
      </c>
      <c r="D3549" s="19">
        <f>B3549</f>
        <v>35000</v>
      </c>
    </row>
    <row r="3550" spans="1:4" x14ac:dyDescent="0.3">
      <c r="A3550" s="11" t="s">
        <v>8219</v>
      </c>
      <c r="B3550" s="11">
        <v>2100</v>
      </c>
      <c r="C3550" s="11" t="s">
        <v>8246</v>
      </c>
      <c r="D3550" s="19">
        <f>B3550</f>
        <v>2100</v>
      </c>
    </row>
    <row r="3551" spans="1:4" x14ac:dyDescent="0.3">
      <c r="A3551" s="11" t="s">
        <v>8219</v>
      </c>
      <c r="B3551" s="11">
        <v>1000</v>
      </c>
      <c r="C3551" s="11" t="s">
        <v>8247</v>
      </c>
      <c r="D3551" s="19">
        <f>B3551*1.37298792</f>
        <v>1372.98792</v>
      </c>
    </row>
    <row r="3552" spans="1:4" x14ac:dyDescent="0.3">
      <c r="A3552" s="11" t="s">
        <v>8219</v>
      </c>
      <c r="B3552" s="11">
        <v>2500</v>
      </c>
      <c r="C3552" s="11" t="s">
        <v>8247</v>
      </c>
      <c r="D3552" s="19">
        <f>B3552*1.37298792</f>
        <v>3432.4697999999999</v>
      </c>
    </row>
    <row r="3553" spans="1:4" x14ac:dyDescent="0.3">
      <c r="A3553" s="11" t="s">
        <v>8219</v>
      </c>
      <c r="B3553" s="11">
        <v>1500</v>
      </c>
      <c r="C3553" s="11" t="s">
        <v>8246</v>
      </c>
      <c r="D3553" s="19">
        <f>B3553</f>
        <v>1500</v>
      </c>
    </row>
    <row r="3554" spans="1:4" x14ac:dyDescent="0.3">
      <c r="A3554" s="11" t="s">
        <v>8219</v>
      </c>
      <c r="B3554" s="11">
        <v>773</v>
      </c>
      <c r="C3554" s="11" t="s">
        <v>8247</v>
      </c>
      <c r="D3554" s="19">
        <f>B3554*1.37298792</f>
        <v>1061.31966216</v>
      </c>
    </row>
    <row r="3555" spans="1:4" x14ac:dyDescent="0.3">
      <c r="A3555" s="11" t="s">
        <v>8219</v>
      </c>
      <c r="B3555" s="11">
        <v>5500</v>
      </c>
      <c r="C3555" s="11" t="s">
        <v>8246</v>
      </c>
      <c r="D3555" s="19">
        <f>B3555</f>
        <v>5500</v>
      </c>
    </row>
    <row r="3556" spans="1:4" x14ac:dyDescent="0.3">
      <c r="A3556" s="11" t="s">
        <v>8219</v>
      </c>
      <c r="B3556" s="11">
        <v>5000</v>
      </c>
      <c r="C3556" s="11" t="s">
        <v>8246</v>
      </c>
      <c r="D3556" s="19">
        <f>B3556</f>
        <v>5000</v>
      </c>
    </row>
    <row r="3557" spans="1:4" x14ac:dyDescent="0.3">
      <c r="A3557" s="11" t="s">
        <v>8219</v>
      </c>
      <c r="B3557" s="11">
        <v>2400</v>
      </c>
      <c r="C3557" s="11" t="s">
        <v>8249</v>
      </c>
      <c r="D3557" s="19">
        <f>B3557*1.18870458</f>
        <v>2852.8909920000001</v>
      </c>
    </row>
    <row r="3558" spans="1:4" x14ac:dyDescent="0.3">
      <c r="A3558" s="11" t="s">
        <v>8219</v>
      </c>
      <c r="B3558" s="11">
        <v>2200</v>
      </c>
      <c r="C3558" s="11" t="s">
        <v>8247</v>
      </c>
      <c r="D3558" s="19">
        <f>B3558*1.37298792</f>
        <v>3020.5734239999997</v>
      </c>
    </row>
    <row r="3559" spans="1:4" x14ac:dyDescent="0.3">
      <c r="A3559" s="11" t="s">
        <v>8219</v>
      </c>
      <c r="B3559" s="11">
        <v>100000</v>
      </c>
      <c r="C3559" s="11" t="s">
        <v>8246</v>
      </c>
      <c r="D3559" s="19">
        <f>B3559</f>
        <v>100000</v>
      </c>
    </row>
    <row r="3560" spans="1:4" x14ac:dyDescent="0.3">
      <c r="A3560" s="11" t="s">
        <v>8219</v>
      </c>
      <c r="B3560" s="11">
        <v>350</v>
      </c>
      <c r="C3560" s="11" t="s">
        <v>8247</v>
      </c>
      <c r="D3560" s="19">
        <f>B3560*1.37298792</f>
        <v>480.54577199999994</v>
      </c>
    </row>
    <row r="3561" spans="1:4" x14ac:dyDescent="0.3">
      <c r="A3561" s="11" t="s">
        <v>8219</v>
      </c>
      <c r="B3561" s="11">
        <v>1000</v>
      </c>
      <c r="C3561" s="11" t="s">
        <v>8248</v>
      </c>
      <c r="D3561" s="19">
        <f>B3561*0.76304884</f>
        <v>763.04883999999993</v>
      </c>
    </row>
    <row r="3562" spans="1:4" x14ac:dyDescent="0.3">
      <c r="A3562" s="11" t="s">
        <v>8219</v>
      </c>
      <c r="B3562" s="11">
        <v>3200</v>
      </c>
      <c r="C3562" s="11" t="s">
        <v>8251</v>
      </c>
      <c r="D3562" s="19">
        <f>B3562*0.79435529</f>
        <v>2541.9369280000001</v>
      </c>
    </row>
    <row r="3563" spans="1:4" x14ac:dyDescent="0.3">
      <c r="A3563" s="11" t="s">
        <v>8219</v>
      </c>
      <c r="B3563" s="11">
        <v>2500</v>
      </c>
      <c r="C3563" s="11" t="s">
        <v>8246</v>
      </c>
      <c r="D3563" s="19">
        <f>B3563</f>
        <v>2500</v>
      </c>
    </row>
    <row r="3564" spans="1:4" x14ac:dyDescent="0.3">
      <c r="A3564" s="11" t="s">
        <v>8219</v>
      </c>
      <c r="B3564" s="11">
        <v>315</v>
      </c>
      <c r="C3564" s="11" t="s">
        <v>8247</v>
      </c>
      <c r="D3564" s="19">
        <f>B3564*1.37298792</f>
        <v>432.49119479999996</v>
      </c>
    </row>
    <row r="3565" spans="1:4" x14ac:dyDescent="0.3">
      <c r="A3565" s="11" t="s">
        <v>8219</v>
      </c>
      <c r="B3565" s="11">
        <v>500</v>
      </c>
      <c r="C3565" s="11" t="s">
        <v>8247</v>
      </c>
      <c r="D3565" s="19">
        <f>B3565*1.37298792</f>
        <v>686.49396000000002</v>
      </c>
    </row>
    <row r="3566" spans="1:4" x14ac:dyDescent="0.3">
      <c r="A3566" s="11" t="s">
        <v>8219</v>
      </c>
      <c r="B3566" s="11">
        <v>1000</v>
      </c>
      <c r="C3566" s="11" t="s">
        <v>8247</v>
      </c>
      <c r="D3566" s="19">
        <f>B3566*1.37298792</f>
        <v>1372.98792</v>
      </c>
    </row>
    <row r="3567" spans="1:4" x14ac:dyDescent="0.3">
      <c r="A3567" s="11" t="s">
        <v>8219</v>
      </c>
      <c r="B3567" s="11">
        <v>900</v>
      </c>
      <c r="C3567" s="11" t="s">
        <v>8246</v>
      </c>
      <c r="D3567" s="19">
        <f>B3567</f>
        <v>900</v>
      </c>
    </row>
    <row r="3568" spans="1:4" x14ac:dyDescent="0.3">
      <c r="A3568" s="11" t="s">
        <v>8219</v>
      </c>
      <c r="B3568" s="11">
        <v>2000</v>
      </c>
      <c r="C3568" s="11" t="s">
        <v>8247</v>
      </c>
      <c r="D3568" s="19">
        <f>B3568*1.37298792</f>
        <v>2745.9758400000001</v>
      </c>
    </row>
    <row r="3569" spans="1:4" x14ac:dyDescent="0.3">
      <c r="A3569" s="11" t="s">
        <v>8219</v>
      </c>
      <c r="B3569" s="11">
        <v>1000</v>
      </c>
      <c r="C3569" s="11" t="s">
        <v>8247</v>
      </c>
      <c r="D3569" s="19">
        <f>B3569*1.37298792</f>
        <v>1372.98792</v>
      </c>
    </row>
    <row r="3570" spans="1:4" x14ac:dyDescent="0.3">
      <c r="A3570" s="11" t="s">
        <v>8219</v>
      </c>
      <c r="B3570" s="11">
        <v>1000</v>
      </c>
      <c r="C3570" s="11" t="s">
        <v>8246</v>
      </c>
      <c r="D3570" s="19">
        <f>B3570</f>
        <v>1000</v>
      </c>
    </row>
    <row r="3571" spans="1:4" x14ac:dyDescent="0.3">
      <c r="A3571" s="11" t="s">
        <v>8219</v>
      </c>
      <c r="B3571" s="11">
        <v>5000</v>
      </c>
      <c r="C3571" s="11" t="s">
        <v>8246</v>
      </c>
      <c r="D3571" s="19">
        <f>B3571</f>
        <v>5000</v>
      </c>
    </row>
    <row r="3572" spans="1:4" x14ac:dyDescent="0.3">
      <c r="A3572" s="11" t="s">
        <v>8219</v>
      </c>
      <c r="B3572" s="11">
        <v>2000</v>
      </c>
      <c r="C3572" s="11" t="s">
        <v>8246</v>
      </c>
      <c r="D3572" s="19">
        <f>B3572</f>
        <v>2000</v>
      </c>
    </row>
    <row r="3573" spans="1:4" x14ac:dyDescent="0.3">
      <c r="A3573" s="11" t="s">
        <v>8219</v>
      </c>
      <c r="B3573" s="11">
        <v>1500</v>
      </c>
      <c r="C3573" s="11" t="s">
        <v>8247</v>
      </c>
      <c r="D3573" s="19">
        <f>B3573*1.37298792</f>
        <v>2059.4818799999998</v>
      </c>
    </row>
    <row r="3574" spans="1:4" x14ac:dyDescent="0.3">
      <c r="A3574" s="11" t="s">
        <v>8219</v>
      </c>
      <c r="B3574" s="11">
        <v>500</v>
      </c>
      <c r="C3574" s="11" t="s">
        <v>8247</v>
      </c>
      <c r="D3574" s="19">
        <f>B3574*1.37298792</f>
        <v>686.49396000000002</v>
      </c>
    </row>
    <row r="3575" spans="1:4" x14ac:dyDescent="0.3">
      <c r="A3575" s="11" t="s">
        <v>8219</v>
      </c>
      <c r="B3575" s="11">
        <v>3000</v>
      </c>
      <c r="C3575" s="11" t="s">
        <v>8247</v>
      </c>
      <c r="D3575" s="19">
        <f>B3575*1.37298792</f>
        <v>4118.9637599999996</v>
      </c>
    </row>
    <row r="3576" spans="1:4" x14ac:dyDescent="0.3">
      <c r="A3576" s="11" t="s">
        <v>8219</v>
      </c>
      <c r="B3576" s="11">
        <v>5800</v>
      </c>
      <c r="C3576" s="11" t="s">
        <v>8246</v>
      </c>
      <c r="D3576" s="19">
        <f>B3576</f>
        <v>5800</v>
      </c>
    </row>
    <row r="3577" spans="1:4" x14ac:dyDescent="0.3">
      <c r="A3577" s="11" t="s">
        <v>8219</v>
      </c>
      <c r="B3577" s="11">
        <v>10000</v>
      </c>
      <c r="C3577" s="11" t="s">
        <v>8246</v>
      </c>
      <c r="D3577" s="19">
        <f>B3577</f>
        <v>10000</v>
      </c>
    </row>
    <row r="3578" spans="1:4" x14ac:dyDescent="0.3">
      <c r="A3578" s="11" t="s">
        <v>8219</v>
      </c>
      <c r="B3578" s="11">
        <v>100</v>
      </c>
      <c r="C3578" s="11" t="s">
        <v>8246</v>
      </c>
      <c r="D3578" s="19">
        <f>B3578</f>
        <v>100</v>
      </c>
    </row>
    <row r="3579" spans="1:4" x14ac:dyDescent="0.3">
      <c r="A3579" s="11" t="s">
        <v>8219</v>
      </c>
      <c r="B3579" s="11">
        <v>600</v>
      </c>
      <c r="C3579" s="11" t="s">
        <v>8246</v>
      </c>
      <c r="D3579" s="19">
        <f>B3579</f>
        <v>600</v>
      </c>
    </row>
    <row r="3580" spans="1:4" x14ac:dyDescent="0.3">
      <c r="A3580" s="11" t="s">
        <v>8219</v>
      </c>
      <c r="B3580" s="11">
        <v>1500</v>
      </c>
      <c r="C3580" s="11" t="s">
        <v>8247</v>
      </c>
      <c r="D3580" s="19">
        <f>B3580*1.37298792</f>
        <v>2059.4818799999998</v>
      </c>
    </row>
    <row r="3581" spans="1:4" x14ac:dyDescent="0.3">
      <c r="A3581" s="11" t="s">
        <v>8219</v>
      </c>
      <c r="B3581" s="11">
        <v>500</v>
      </c>
      <c r="C3581" s="11" t="s">
        <v>8247</v>
      </c>
      <c r="D3581" s="19">
        <f>B3581*1.37298792</f>
        <v>686.49396000000002</v>
      </c>
    </row>
    <row r="3582" spans="1:4" x14ac:dyDescent="0.3">
      <c r="A3582" s="11" t="s">
        <v>8219</v>
      </c>
      <c r="B3582" s="11">
        <v>900</v>
      </c>
      <c r="C3582" s="11" t="s">
        <v>8246</v>
      </c>
      <c r="D3582" s="19">
        <f>B3582</f>
        <v>900</v>
      </c>
    </row>
    <row r="3583" spans="1:4" x14ac:dyDescent="0.3">
      <c r="A3583" s="11" t="s">
        <v>8219</v>
      </c>
      <c r="B3583" s="11">
        <v>1500</v>
      </c>
      <c r="C3583" s="11" t="s">
        <v>8247</v>
      </c>
      <c r="D3583" s="19">
        <f>B3583*1.37298792</f>
        <v>2059.4818799999998</v>
      </c>
    </row>
    <row r="3584" spans="1:4" x14ac:dyDescent="0.3">
      <c r="A3584" s="11" t="s">
        <v>8219</v>
      </c>
      <c r="B3584" s="11">
        <v>1000</v>
      </c>
      <c r="C3584" s="11" t="s">
        <v>8246</v>
      </c>
      <c r="D3584" s="19">
        <f>B3584</f>
        <v>1000</v>
      </c>
    </row>
    <row r="3585" spans="1:4" x14ac:dyDescent="0.3">
      <c r="A3585" s="11" t="s">
        <v>8219</v>
      </c>
      <c r="B3585" s="11">
        <v>3000</v>
      </c>
      <c r="C3585" s="11" t="s">
        <v>8246</v>
      </c>
      <c r="D3585" s="19">
        <f>B3585</f>
        <v>3000</v>
      </c>
    </row>
    <row r="3586" spans="1:4" x14ac:dyDescent="0.3">
      <c r="A3586" s="11" t="s">
        <v>8219</v>
      </c>
      <c r="B3586" s="11">
        <v>3000</v>
      </c>
      <c r="C3586" s="11" t="s">
        <v>8247</v>
      </c>
      <c r="D3586" s="19">
        <f>B3586*1.37298792</f>
        <v>4118.9637599999996</v>
      </c>
    </row>
    <row r="3587" spans="1:4" x14ac:dyDescent="0.3">
      <c r="A3587" s="11" t="s">
        <v>8219</v>
      </c>
      <c r="B3587" s="11">
        <v>3400</v>
      </c>
      <c r="C3587" s="11" t="s">
        <v>8246</v>
      </c>
      <c r="D3587" s="19">
        <f>B3587</f>
        <v>3400</v>
      </c>
    </row>
    <row r="3588" spans="1:4" x14ac:dyDescent="0.3">
      <c r="A3588" s="11" t="s">
        <v>8219</v>
      </c>
      <c r="B3588" s="11">
        <v>7500</v>
      </c>
      <c r="C3588" s="11" t="s">
        <v>8246</v>
      </c>
      <c r="D3588" s="19">
        <f>B3588</f>
        <v>7500</v>
      </c>
    </row>
    <row r="3589" spans="1:4" x14ac:dyDescent="0.3">
      <c r="A3589" s="11" t="s">
        <v>8219</v>
      </c>
      <c r="B3589" s="11">
        <v>500</v>
      </c>
      <c r="C3589" s="11" t="s">
        <v>8247</v>
      </c>
      <c r="D3589" s="19">
        <f>B3589*1.37298792</f>
        <v>686.49396000000002</v>
      </c>
    </row>
    <row r="3590" spans="1:4" x14ac:dyDescent="0.3">
      <c r="A3590" s="11" t="s">
        <v>8219</v>
      </c>
      <c r="B3590" s="11">
        <v>200</v>
      </c>
      <c r="C3590" s="11" t="s">
        <v>8247</v>
      </c>
      <c r="D3590" s="19">
        <f>B3590*1.37298792</f>
        <v>274.59758399999998</v>
      </c>
    </row>
    <row r="3591" spans="1:4" x14ac:dyDescent="0.3">
      <c r="A3591" s="11" t="s">
        <v>8219</v>
      </c>
      <c r="B3591" s="11">
        <v>4000</v>
      </c>
      <c r="C3591" s="11" t="s">
        <v>8246</v>
      </c>
      <c r="D3591" s="19">
        <f>B3591</f>
        <v>4000</v>
      </c>
    </row>
    <row r="3592" spans="1:4" x14ac:dyDescent="0.3">
      <c r="A3592" s="11" t="s">
        <v>8219</v>
      </c>
      <c r="B3592" s="11">
        <v>5000</v>
      </c>
      <c r="C3592" s="11" t="s">
        <v>8247</v>
      </c>
      <c r="D3592" s="19">
        <f>B3592*1.37298792</f>
        <v>6864.9395999999997</v>
      </c>
    </row>
    <row r="3593" spans="1:4" x14ac:dyDescent="0.3">
      <c r="A3593" s="11" t="s">
        <v>8219</v>
      </c>
      <c r="B3593" s="11">
        <v>700</v>
      </c>
      <c r="C3593" s="11" t="s">
        <v>8246</v>
      </c>
      <c r="D3593" s="19">
        <f>B3593</f>
        <v>700</v>
      </c>
    </row>
    <row r="3594" spans="1:4" x14ac:dyDescent="0.3">
      <c r="A3594" s="11" t="s">
        <v>8219</v>
      </c>
      <c r="B3594" s="11">
        <v>2000</v>
      </c>
      <c r="C3594" s="11" t="s">
        <v>8246</v>
      </c>
      <c r="D3594" s="19">
        <f>B3594</f>
        <v>2000</v>
      </c>
    </row>
    <row r="3595" spans="1:4" x14ac:dyDescent="0.3">
      <c r="A3595" s="11" t="s">
        <v>8219</v>
      </c>
      <c r="B3595" s="11">
        <v>3000</v>
      </c>
      <c r="C3595" s="11" t="s">
        <v>8246</v>
      </c>
      <c r="D3595" s="19">
        <f>B3595</f>
        <v>3000</v>
      </c>
    </row>
    <row r="3596" spans="1:4" x14ac:dyDescent="0.3">
      <c r="A3596" s="11" t="s">
        <v>8219</v>
      </c>
      <c r="B3596" s="11">
        <v>1600</v>
      </c>
      <c r="C3596" s="11" t="s">
        <v>8246</v>
      </c>
      <c r="D3596" s="19">
        <f>B3596</f>
        <v>1600</v>
      </c>
    </row>
    <row r="3597" spans="1:4" x14ac:dyDescent="0.3">
      <c r="A3597" s="11" t="s">
        <v>8219</v>
      </c>
      <c r="B3597" s="11">
        <v>2600</v>
      </c>
      <c r="C3597" s="11" t="s">
        <v>8246</v>
      </c>
      <c r="D3597" s="19">
        <f>B3597</f>
        <v>2600</v>
      </c>
    </row>
    <row r="3598" spans="1:4" x14ac:dyDescent="0.3">
      <c r="A3598" s="11" t="s">
        <v>8219</v>
      </c>
      <c r="B3598" s="11">
        <v>1100</v>
      </c>
      <c r="C3598" s="11" t="s">
        <v>8251</v>
      </c>
      <c r="D3598" s="19">
        <f>B3598*0.79435529</f>
        <v>873.79081900000006</v>
      </c>
    </row>
    <row r="3599" spans="1:4" x14ac:dyDescent="0.3">
      <c r="A3599" s="11" t="s">
        <v>8219</v>
      </c>
      <c r="B3599" s="11">
        <v>2500</v>
      </c>
      <c r="C3599" s="11" t="s">
        <v>8246</v>
      </c>
      <c r="D3599" s="19">
        <f>B3599</f>
        <v>2500</v>
      </c>
    </row>
    <row r="3600" spans="1:4" x14ac:dyDescent="0.3">
      <c r="A3600" s="11" t="s">
        <v>8219</v>
      </c>
      <c r="B3600" s="11">
        <v>1000</v>
      </c>
      <c r="C3600" s="11" t="s">
        <v>8246</v>
      </c>
      <c r="D3600" s="19">
        <f>B3600</f>
        <v>1000</v>
      </c>
    </row>
    <row r="3601" spans="1:4" x14ac:dyDescent="0.3">
      <c r="A3601" s="11" t="s">
        <v>8219</v>
      </c>
      <c r="B3601" s="11">
        <v>500</v>
      </c>
      <c r="C3601" s="11" t="s">
        <v>8246</v>
      </c>
      <c r="D3601" s="19">
        <f>B3601</f>
        <v>500</v>
      </c>
    </row>
    <row r="3602" spans="1:4" x14ac:dyDescent="0.3">
      <c r="A3602" s="11" t="s">
        <v>8219</v>
      </c>
      <c r="B3602" s="11">
        <v>10</v>
      </c>
      <c r="C3602" s="11" t="s">
        <v>8246</v>
      </c>
      <c r="D3602" s="19">
        <f>B3602</f>
        <v>10</v>
      </c>
    </row>
    <row r="3603" spans="1:4" x14ac:dyDescent="0.3">
      <c r="A3603" s="11" t="s">
        <v>8219</v>
      </c>
      <c r="B3603" s="11">
        <v>2000</v>
      </c>
      <c r="C3603" s="11" t="s">
        <v>8247</v>
      </c>
      <c r="D3603" s="19">
        <f>B3603*1.37298792</f>
        <v>2745.9758400000001</v>
      </c>
    </row>
    <row r="3604" spans="1:4" x14ac:dyDescent="0.3">
      <c r="A3604" s="11" t="s">
        <v>8219</v>
      </c>
      <c r="B3604" s="11">
        <v>4000</v>
      </c>
      <c r="C3604" s="11" t="s">
        <v>8246</v>
      </c>
      <c r="D3604" s="19">
        <f>B3604</f>
        <v>4000</v>
      </c>
    </row>
    <row r="3605" spans="1:4" x14ac:dyDescent="0.3">
      <c r="A3605" s="11" t="s">
        <v>8219</v>
      </c>
      <c r="B3605" s="11">
        <v>1500</v>
      </c>
      <c r="C3605" s="11" t="s">
        <v>8246</v>
      </c>
      <c r="D3605" s="19">
        <f>B3605</f>
        <v>1500</v>
      </c>
    </row>
    <row r="3606" spans="1:4" x14ac:dyDescent="0.3">
      <c r="A3606" s="11" t="s">
        <v>8219</v>
      </c>
      <c r="B3606" s="11">
        <v>3000</v>
      </c>
      <c r="C3606" s="11" t="s">
        <v>8246</v>
      </c>
      <c r="D3606" s="19">
        <f>B3606</f>
        <v>3000</v>
      </c>
    </row>
    <row r="3607" spans="1:4" x14ac:dyDescent="0.3">
      <c r="A3607" s="11" t="s">
        <v>8219</v>
      </c>
      <c r="B3607" s="11">
        <v>250</v>
      </c>
      <c r="C3607" s="11" t="s">
        <v>8247</v>
      </c>
      <c r="D3607" s="19">
        <f t="shared" ref="D3607:D3613" si="139">B3607*1.37298792</f>
        <v>343.24698000000001</v>
      </c>
    </row>
    <row r="3608" spans="1:4" x14ac:dyDescent="0.3">
      <c r="A3608" s="11" t="s">
        <v>8219</v>
      </c>
      <c r="B3608" s="11">
        <v>3000</v>
      </c>
      <c r="C3608" s="11" t="s">
        <v>8247</v>
      </c>
      <c r="D3608" s="19">
        <f t="shared" si="139"/>
        <v>4118.9637599999996</v>
      </c>
    </row>
    <row r="3609" spans="1:4" x14ac:dyDescent="0.3">
      <c r="A3609" s="11" t="s">
        <v>8219</v>
      </c>
      <c r="B3609" s="11">
        <v>550</v>
      </c>
      <c r="C3609" s="11" t="s">
        <v>8247</v>
      </c>
      <c r="D3609" s="19">
        <f t="shared" si="139"/>
        <v>755.14335599999993</v>
      </c>
    </row>
    <row r="3610" spans="1:4" x14ac:dyDescent="0.3">
      <c r="A3610" s="11" t="s">
        <v>8219</v>
      </c>
      <c r="B3610" s="11">
        <v>800</v>
      </c>
      <c r="C3610" s="11" t="s">
        <v>8247</v>
      </c>
      <c r="D3610" s="19">
        <f t="shared" si="139"/>
        <v>1098.3903359999999</v>
      </c>
    </row>
    <row r="3611" spans="1:4" x14ac:dyDescent="0.3">
      <c r="A3611" s="11" t="s">
        <v>8219</v>
      </c>
      <c r="B3611" s="11">
        <v>1960</v>
      </c>
      <c r="C3611" s="11" t="s">
        <v>8247</v>
      </c>
      <c r="D3611" s="19">
        <f t="shared" si="139"/>
        <v>2691.0563232</v>
      </c>
    </row>
    <row r="3612" spans="1:4" x14ac:dyDescent="0.3">
      <c r="A3612" s="11" t="s">
        <v>8219</v>
      </c>
      <c r="B3612" s="11">
        <v>1000</v>
      </c>
      <c r="C3612" s="11" t="s">
        <v>8247</v>
      </c>
      <c r="D3612" s="19">
        <f t="shared" si="139"/>
        <v>1372.98792</v>
      </c>
    </row>
    <row r="3613" spans="1:4" x14ac:dyDescent="0.3">
      <c r="A3613" s="11" t="s">
        <v>8219</v>
      </c>
      <c r="B3613" s="11">
        <v>2500</v>
      </c>
      <c r="C3613" s="11" t="s">
        <v>8247</v>
      </c>
      <c r="D3613" s="19">
        <f t="shared" si="139"/>
        <v>3432.4697999999999</v>
      </c>
    </row>
    <row r="3614" spans="1:4" x14ac:dyDescent="0.3">
      <c r="A3614" s="11" t="s">
        <v>8219</v>
      </c>
      <c r="B3614" s="11">
        <v>5000</v>
      </c>
      <c r="C3614" s="11" t="s">
        <v>8251</v>
      </c>
      <c r="D3614" s="19">
        <f>B3614*0.79435529</f>
        <v>3971.7764500000003</v>
      </c>
    </row>
    <row r="3615" spans="1:4" x14ac:dyDescent="0.3">
      <c r="A3615" s="11" t="s">
        <v>8219</v>
      </c>
      <c r="B3615" s="11">
        <v>1250</v>
      </c>
      <c r="C3615" s="11" t="s">
        <v>8246</v>
      </c>
      <c r="D3615" s="19">
        <f>B3615</f>
        <v>1250</v>
      </c>
    </row>
    <row r="3616" spans="1:4" x14ac:dyDescent="0.3">
      <c r="A3616" s="11" t="s">
        <v>8219</v>
      </c>
      <c r="B3616" s="11">
        <v>2500</v>
      </c>
      <c r="C3616" s="11" t="s">
        <v>8246</v>
      </c>
      <c r="D3616" s="19">
        <f>B3616</f>
        <v>2500</v>
      </c>
    </row>
    <row r="3617" spans="1:4" x14ac:dyDescent="0.3">
      <c r="A3617" s="11" t="s">
        <v>8219</v>
      </c>
      <c r="B3617" s="11">
        <v>2500</v>
      </c>
      <c r="C3617" s="11" t="s">
        <v>8247</v>
      </c>
      <c r="D3617" s="19">
        <f>B3617*1.37298792</f>
        <v>3432.4697999999999</v>
      </c>
    </row>
    <row r="3618" spans="1:4" x14ac:dyDescent="0.3">
      <c r="A3618" s="11" t="s">
        <v>8219</v>
      </c>
      <c r="B3618" s="11">
        <v>2500</v>
      </c>
      <c r="C3618" s="11" t="s">
        <v>8247</v>
      </c>
      <c r="D3618" s="19">
        <f>B3618*1.37298792</f>
        <v>3432.4697999999999</v>
      </c>
    </row>
    <row r="3619" spans="1:4" x14ac:dyDescent="0.3">
      <c r="A3619" s="11" t="s">
        <v>8219</v>
      </c>
      <c r="B3619" s="11">
        <v>740</v>
      </c>
      <c r="C3619" s="11" t="s">
        <v>8247</v>
      </c>
      <c r="D3619" s="19">
        <f>B3619*1.37298792</f>
        <v>1016.0110608</v>
      </c>
    </row>
    <row r="3620" spans="1:4" x14ac:dyDescent="0.3">
      <c r="A3620" s="11" t="s">
        <v>8219</v>
      </c>
      <c r="B3620" s="11">
        <v>2000</v>
      </c>
      <c r="C3620" s="11" t="s">
        <v>8247</v>
      </c>
      <c r="D3620" s="19">
        <f>B3620*1.37298792</f>
        <v>2745.9758400000001</v>
      </c>
    </row>
    <row r="3621" spans="1:4" x14ac:dyDescent="0.3">
      <c r="A3621" s="11" t="s">
        <v>8219</v>
      </c>
      <c r="B3621" s="11">
        <v>1000</v>
      </c>
      <c r="C3621" s="11" t="s">
        <v>8246</v>
      </c>
      <c r="D3621" s="19">
        <f t="shared" ref="D3621:D3626" si="140">B3621</f>
        <v>1000</v>
      </c>
    </row>
    <row r="3622" spans="1:4" x14ac:dyDescent="0.3">
      <c r="A3622" s="11" t="s">
        <v>8219</v>
      </c>
      <c r="B3622" s="11">
        <v>10500</v>
      </c>
      <c r="C3622" s="11" t="s">
        <v>8246</v>
      </c>
      <c r="D3622" s="19">
        <f t="shared" si="140"/>
        <v>10500</v>
      </c>
    </row>
    <row r="3623" spans="1:4" x14ac:dyDescent="0.3">
      <c r="A3623" s="11" t="s">
        <v>8219</v>
      </c>
      <c r="B3623" s="11">
        <v>3000</v>
      </c>
      <c r="C3623" s="11" t="s">
        <v>8246</v>
      </c>
      <c r="D3623" s="19">
        <f t="shared" si="140"/>
        <v>3000</v>
      </c>
    </row>
    <row r="3624" spans="1:4" x14ac:dyDescent="0.3">
      <c r="A3624" s="11" t="s">
        <v>8219</v>
      </c>
      <c r="B3624" s="11">
        <v>1000</v>
      </c>
      <c r="C3624" s="11" t="s">
        <v>8246</v>
      </c>
      <c r="D3624" s="19">
        <f t="shared" si="140"/>
        <v>1000</v>
      </c>
    </row>
    <row r="3625" spans="1:4" x14ac:dyDescent="0.3">
      <c r="A3625" s="11" t="s">
        <v>8219</v>
      </c>
      <c r="B3625" s="11">
        <v>2500</v>
      </c>
      <c r="C3625" s="11" t="s">
        <v>8246</v>
      </c>
      <c r="D3625" s="19">
        <f t="shared" si="140"/>
        <v>2500</v>
      </c>
    </row>
    <row r="3626" spans="1:4" x14ac:dyDescent="0.3">
      <c r="A3626" s="11" t="s">
        <v>8219</v>
      </c>
      <c r="B3626" s="11">
        <v>3000</v>
      </c>
      <c r="C3626" s="11" t="s">
        <v>8246</v>
      </c>
      <c r="D3626" s="19">
        <f t="shared" si="140"/>
        <v>3000</v>
      </c>
    </row>
    <row r="3627" spans="1:4" x14ac:dyDescent="0.3">
      <c r="A3627" s="11" t="s">
        <v>8219</v>
      </c>
      <c r="B3627" s="11">
        <v>3000</v>
      </c>
      <c r="C3627" s="11" t="s">
        <v>8247</v>
      </c>
      <c r="D3627" s="19">
        <f>B3627*1.37298792</f>
        <v>4118.9637599999996</v>
      </c>
    </row>
    <row r="3628" spans="1:4" x14ac:dyDescent="0.3">
      <c r="A3628" s="11" t="s">
        <v>8219</v>
      </c>
      <c r="B3628" s="11">
        <v>4000</v>
      </c>
      <c r="C3628" s="11" t="s">
        <v>8247</v>
      </c>
      <c r="D3628" s="19">
        <f>B3628*1.37298792</f>
        <v>5491.9516800000001</v>
      </c>
    </row>
    <row r="3629" spans="1:4" x14ac:dyDescent="0.3">
      <c r="A3629" s="11" t="s">
        <v>8219</v>
      </c>
      <c r="B3629" s="11">
        <v>2000</v>
      </c>
      <c r="C3629" s="11" t="s">
        <v>8246</v>
      </c>
      <c r="D3629" s="19">
        <f>B3629</f>
        <v>2000</v>
      </c>
    </row>
    <row r="3630" spans="1:4" x14ac:dyDescent="0.3">
      <c r="A3630" s="11" t="s">
        <v>8221</v>
      </c>
      <c r="B3630" s="11">
        <v>100000</v>
      </c>
      <c r="C3630" s="11" t="s">
        <v>8246</v>
      </c>
      <c r="D3630" s="19">
        <f>B3630</f>
        <v>100000</v>
      </c>
    </row>
    <row r="3631" spans="1:4" x14ac:dyDescent="0.3">
      <c r="A3631" s="11" t="s">
        <v>8221</v>
      </c>
      <c r="B3631" s="11">
        <v>1000000</v>
      </c>
      <c r="C3631" s="11" t="s">
        <v>8246</v>
      </c>
      <c r="D3631" s="19">
        <f>B3631</f>
        <v>1000000</v>
      </c>
    </row>
    <row r="3632" spans="1:4" x14ac:dyDescent="0.3">
      <c r="A3632" s="11" t="s">
        <v>8221</v>
      </c>
      <c r="B3632" s="11">
        <v>3000</v>
      </c>
      <c r="C3632" s="11" t="s">
        <v>8247</v>
      </c>
      <c r="D3632" s="19">
        <f>B3632*1.37298792</f>
        <v>4118.9637599999996</v>
      </c>
    </row>
    <row r="3633" spans="1:4" x14ac:dyDescent="0.3">
      <c r="A3633" s="11" t="s">
        <v>8221</v>
      </c>
      <c r="B3633" s="11">
        <v>17100</v>
      </c>
      <c r="C3633" s="11" t="s">
        <v>8246</v>
      </c>
      <c r="D3633" s="19">
        <f>B3633</f>
        <v>17100</v>
      </c>
    </row>
    <row r="3634" spans="1:4" x14ac:dyDescent="0.3">
      <c r="A3634" s="11" t="s">
        <v>8221</v>
      </c>
      <c r="B3634" s="11">
        <v>500</v>
      </c>
      <c r="C3634" s="11" t="s">
        <v>8247</v>
      </c>
      <c r="D3634" s="19">
        <f>B3634*1.37298792</f>
        <v>686.49396000000002</v>
      </c>
    </row>
    <row r="3635" spans="1:4" x14ac:dyDescent="0.3">
      <c r="A3635" s="11" t="s">
        <v>8221</v>
      </c>
      <c r="B3635" s="11">
        <v>5000</v>
      </c>
      <c r="C3635" s="11" t="s">
        <v>8246</v>
      </c>
      <c r="D3635" s="19">
        <f>B3635</f>
        <v>5000</v>
      </c>
    </row>
    <row r="3636" spans="1:4" x14ac:dyDescent="0.3">
      <c r="A3636" s="11" t="s">
        <v>8221</v>
      </c>
      <c r="B3636" s="11">
        <v>75000</v>
      </c>
      <c r="C3636" s="11" t="s">
        <v>8251</v>
      </c>
      <c r="D3636" s="19">
        <f>B3636*0.79435529</f>
        <v>59576.646750000007</v>
      </c>
    </row>
    <row r="3637" spans="1:4" x14ac:dyDescent="0.3">
      <c r="A3637" s="11" t="s">
        <v>8221</v>
      </c>
      <c r="B3637" s="11">
        <v>3500</v>
      </c>
      <c r="C3637" s="11" t="s">
        <v>8246</v>
      </c>
      <c r="D3637" s="19">
        <f>B3637</f>
        <v>3500</v>
      </c>
    </row>
    <row r="3638" spans="1:4" x14ac:dyDescent="0.3">
      <c r="A3638" s="11" t="s">
        <v>8221</v>
      </c>
      <c r="B3638" s="11">
        <v>150000</v>
      </c>
      <c r="C3638" s="11" t="s">
        <v>8246</v>
      </c>
      <c r="D3638" s="19">
        <f>B3638</f>
        <v>150000</v>
      </c>
    </row>
    <row r="3639" spans="1:4" x14ac:dyDescent="0.3">
      <c r="A3639" s="11" t="s">
        <v>8221</v>
      </c>
      <c r="B3639" s="11">
        <v>3000</v>
      </c>
      <c r="C3639" s="11" t="s">
        <v>8246</v>
      </c>
      <c r="D3639" s="19">
        <f>B3639</f>
        <v>3000</v>
      </c>
    </row>
    <row r="3640" spans="1:4" x14ac:dyDescent="0.3">
      <c r="A3640" s="11" t="s">
        <v>8221</v>
      </c>
      <c r="B3640" s="11">
        <v>3300</v>
      </c>
      <c r="C3640" s="11" t="s">
        <v>8251</v>
      </c>
      <c r="D3640" s="19">
        <f>B3640*0.79435529</f>
        <v>2621.3724569999999</v>
      </c>
    </row>
    <row r="3641" spans="1:4" x14ac:dyDescent="0.3">
      <c r="A3641" s="11" t="s">
        <v>8221</v>
      </c>
      <c r="B3641" s="11">
        <v>25000</v>
      </c>
      <c r="C3641" s="11" t="s">
        <v>8246</v>
      </c>
      <c r="D3641" s="19">
        <f>B3641</f>
        <v>25000</v>
      </c>
    </row>
    <row r="3642" spans="1:4" x14ac:dyDescent="0.3">
      <c r="A3642" s="11" t="s">
        <v>8221</v>
      </c>
      <c r="B3642" s="11">
        <v>1000</v>
      </c>
      <c r="C3642" s="11" t="s">
        <v>8246</v>
      </c>
      <c r="D3642" s="19">
        <f>B3642</f>
        <v>1000</v>
      </c>
    </row>
    <row r="3643" spans="1:4" x14ac:dyDescent="0.3">
      <c r="A3643" s="11" t="s">
        <v>8221</v>
      </c>
      <c r="B3643" s="11">
        <v>3000</v>
      </c>
      <c r="C3643" s="11" t="s">
        <v>8246</v>
      </c>
      <c r="D3643" s="19">
        <f>B3643</f>
        <v>3000</v>
      </c>
    </row>
    <row r="3644" spans="1:4" x14ac:dyDescent="0.3">
      <c r="A3644" s="11" t="s">
        <v>8221</v>
      </c>
      <c r="B3644" s="11">
        <v>700</v>
      </c>
      <c r="C3644" s="11" t="s">
        <v>8249</v>
      </c>
      <c r="D3644" s="19">
        <f>B3644*1.18870458</f>
        <v>832.09320600000001</v>
      </c>
    </row>
    <row r="3645" spans="1:4" x14ac:dyDescent="0.3">
      <c r="A3645" s="11" t="s">
        <v>8221</v>
      </c>
      <c r="B3645" s="11">
        <v>25000</v>
      </c>
      <c r="C3645" s="11" t="s">
        <v>8246</v>
      </c>
      <c r="D3645" s="19">
        <f>B3645</f>
        <v>25000</v>
      </c>
    </row>
    <row r="3646" spans="1:4" x14ac:dyDescent="0.3">
      <c r="A3646" s="11" t="s">
        <v>8221</v>
      </c>
      <c r="B3646" s="11">
        <v>5000</v>
      </c>
      <c r="C3646" s="11" t="s">
        <v>8246</v>
      </c>
      <c r="D3646" s="19">
        <f>B3646</f>
        <v>5000</v>
      </c>
    </row>
    <row r="3647" spans="1:4" x14ac:dyDescent="0.3">
      <c r="A3647" s="11" t="s">
        <v>8221</v>
      </c>
      <c r="B3647" s="11">
        <v>1000</v>
      </c>
      <c r="C3647" s="11" t="s">
        <v>8251</v>
      </c>
      <c r="D3647" s="19">
        <f>B3647*0.79435529</f>
        <v>794.35529000000008</v>
      </c>
    </row>
    <row r="3648" spans="1:4" x14ac:dyDescent="0.3">
      <c r="A3648" s="11" t="s">
        <v>8221</v>
      </c>
      <c r="B3648" s="11">
        <v>10000</v>
      </c>
      <c r="C3648" s="11" t="s">
        <v>8246</v>
      </c>
      <c r="D3648" s="19">
        <f>B3648</f>
        <v>10000</v>
      </c>
    </row>
    <row r="3649" spans="1:4" x14ac:dyDescent="0.3">
      <c r="A3649" s="11" t="s">
        <v>8221</v>
      </c>
      <c r="B3649" s="11">
        <v>500</v>
      </c>
      <c r="C3649" s="11" t="s">
        <v>8247</v>
      </c>
      <c r="D3649" s="19">
        <f>B3649*1.37298792</f>
        <v>686.49396000000002</v>
      </c>
    </row>
    <row r="3650" spans="1:4" x14ac:dyDescent="0.3">
      <c r="A3650" s="11" t="s">
        <v>8219</v>
      </c>
      <c r="B3650" s="11">
        <v>40000</v>
      </c>
      <c r="C3650" s="11" t="s">
        <v>8246</v>
      </c>
      <c r="D3650" s="19">
        <f>B3650</f>
        <v>40000</v>
      </c>
    </row>
    <row r="3651" spans="1:4" x14ac:dyDescent="0.3">
      <c r="A3651" s="11" t="s">
        <v>8219</v>
      </c>
      <c r="B3651" s="11">
        <v>750</v>
      </c>
      <c r="C3651" s="11" t="s">
        <v>8251</v>
      </c>
      <c r="D3651" s="19">
        <f>B3651*0.79435529</f>
        <v>595.76646750000009</v>
      </c>
    </row>
    <row r="3652" spans="1:4" x14ac:dyDescent="0.3">
      <c r="A3652" s="11" t="s">
        <v>8219</v>
      </c>
      <c r="B3652" s="11">
        <v>500</v>
      </c>
      <c r="C3652" s="11" t="s">
        <v>8247</v>
      </c>
      <c r="D3652" s="19">
        <f>B3652*1.37298792</f>
        <v>686.49396000000002</v>
      </c>
    </row>
    <row r="3653" spans="1:4" x14ac:dyDescent="0.3">
      <c r="A3653" s="11" t="s">
        <v>8219</v>
      </c>
      <c r="B3653" s="11">
        <v>500</v>
      </c>
      <c r="C3653" s="11" t="s">
        <v>8246</v>
      </c>
      <c r="D3653" s="19">
        <f>B3653</f>
        <v>500</v>
      </c>
    </row>
    <row r="3654" spans="1:4" x14ac:dyDescent="0.3">
      <c r="A3654" s="11" t="s">
        <v>8219</v>
      </c>
      <c r="B3654" s="11">
        <v>300</v>
      </c>
      <c r="C3654" s="11" t="s">
        <v>8251</v>
      </c>
      <c r="D3654" s="19">
        <f>B3654*0.79435529</f>
        <v>238.30658700000001</v>
      </c>
    </row>
    <row r="3655" spans="1:4" x14ac:dyDescent="0.3">
      <c r="A3655" s="11" t="s">
        <v>8219</v>
      </c>
      <c r="B3655" s="11">
        <v>2000</v>
      </c>
      <c r="C3655" s="11" t="s">
        <v>8247</v>
      </c>
      <c r="D3655" s="19">
        <f>B3655*1.37298792</f>
        <v>2745.9758400000001</v>
      </c>
    </row>
    <row r="3656" spans="1:4" x14ac:dyDescent="0.3">
      <c r="A3656" s="11" t="s">
        <v>8219</v>
      </c>
      <c r="B3656" s="11">
        <v>1500</v>
      </c>
      <c r="C3656" s="11" t="s">
        <v>8247</v>
      </c>
      <c r="D3656" s="19">
        <f>B3656*1.37298792</f>
        <v>2059.4818799999998</v>
      </c>
    </row>
    <row r="3657" spans="1:4" x14ac:dyDescent="0.3">
      <c r="A3657" s="11" t="s">
        <v>8219</v>
      </c>
      <c r="B3657" s="11">
        <v>5000</v>
      </c>
      <c r="C3657" s="11" t="s">
        <v>8246</v>
      </c>
      <c r="D3657" s="19">
        <f>B3657</f>
        <v>5000</v>
      </c>
    </row>
    <row r="3658" spans="1:4" x14ac:dyDescent="0.3">
      <c r="A3658" s="11" t="s">
        <v>8219</v>
      </c>
      <c r="B3658" s="11">
        <v>5000</v>
      </c>
      <c r="C3658" s="11" t="s">
        <v>8257</v>
      </c>
      <c r="D3658" s="19">
        <f>B3658*1.0793545</f>
        <v>5396.7725</v>
      </c>
    </row>
    <row r="3659" spans="1:4" x14ac:dyDescent="0.3">
      <c r="A3659" s="11" t="s">
        <v>8219</v>
      </c>
      <c r="B3659" s="11">
        <v>2000</v>
      </c>
      <c r="C3659" s="11" t="s">
        <v>8253</v>
      </c>
      <c r="D3659" s="19">
        <f>B3659*0.159721</f>
        <v>319.44200000000001</v>
      </c>
    </row>
    <row r="3660" spans="1:4" x14ac:dyDescent="0.3">
      <c r="A3660" s="11" t="s">
        <v>8219</v>
      </c>
      <c r="B3660" s="11">
        <v>1500</v>
      </c>
      <c r="C3660" s="11" t="s">
        <v>8246</v>
      </c>
      <c r="D3660" s="19">
        <f>B3660</f>
        <v>1500</v>
      </c>
    </row>
    <row r="3661" spans="1:4" x14ac:dyDescent="0.3">
      <c r="A3661" s="11" t="s">
        <v>8219</v>
      </c>
      <c r="B3661" s="11">
        <v>3000</v>
      </c>
      <c r="C3661" s="11" t="s">
        <v>8246</v>
      </c>
      <c r="D3661" s="19">
        <f>B3661</f>
        <v>3000</v>
      </c>
    </row>
    <row r="3662" spans="1:4" x14ac:dyDescent="0.3">
      <c r="A3662" s="11" t="s">
        <v>8219</v>
      </c>
      <c r="B3662" s="11">
        <v>250</v>
      </c>
      <c r="C3662" s="11" t="s">
        <v>8247</v>
      </c>
      <c r="D3662" s="19">
        <f>B3662*1.37298792</f>
        <v>343.24698000000001</v>
      </c>
    </row>
    <row r="3663" spans="1:4" x14ac:dyDescent="0.3">
      <c r="A3663" s="11" t="s">
        <v>8219</v>
      </c>
      <c r="B3663" s="11">
        <v>3000</v>
      </c>
      <c r="C3663" s="11" t="s">
        <v>8246</v>
      </c>
      <c r="D3663" s="19">
        <f>B3663</f>
        <v>3000</v>
      </c>
    </row>
    <row r="3664" spans="1:4" x14ac:dyDescent="0.3">
      <c r="A3664" s="11" t="s">
        <v>8219</v>
      </c>
      <c r="B3664" s="11">
        <v>8000</v>
      </c>
      <c r="C3664" s="11" t="s">
        <v>8251</v>
      </c>
      <c r="D3664" s="19">
        <f>B3664*0.79435529</f>
        <v>6354.8423200000007</v>
      </c>
    </row>
    <row r="3665" spans="1:4" x14ac:dyDescent="0.3">
      <c r="A3665" s="11" t="s">
        <v>8219</v>
      </c>
      <c r="B3665" s="11">
        <v>225</v>
      </c>
      <c r="C3665" s="11" t="s">
        <v>8247</v>
      </c>
      <c r="D3665" s="19">
        <f>B3665*1.37298792</f>
        <v>308.922282</v>
      </c>
    </row>
    <row r="3666" spans="1:4" x14ac:dyDescent="0.3">
      <c r="A3666" s="11" t="s">
        <v>8219</v>
      </c>
      <c r="B3666" s="11">
        <v>800</v>
      </c>
      <c r="C3666" s="11" t="s">
        <v>8246</v>
      </c>
      <c r="D3666" s="19">
        <f>B3666</f>
        <v>800</v>
      </c>
    </row>
    <row r="3667" spans="1:4" x14ac:dyDescent="0.3">
      <c r="A3667" s="11" t="s">
        <v>8219</v>
      </c>
      <c r="B3667" s="11">
        <v>620</v>
      </c>
      <c r="C3667" s="11" t="s">
        <v>8249</v>
      </c>
      <c r="D3667" s="19">
        <f>B3667*1.18870458</f>
        <v>736.99683960000004</v>
      </c>
    </row>
    <row r="3668" spans="1:4" x14ac:dyDescent="0.3">
      <c r="A3668" s="11" t="s">
        <v>8219</v>
      </c>
      <c r="B3668" s="11">
        <v>1200</v>
      </c>
      <c r="C3668" s="11" t="s">
        <v>8246</v>
      </c>
      <c r="D3668" s="19">
        <f>B3668</f>
        <v>1200</v>
      </c>
    </row>
    <row r="3669" spans="1:4" x14ac:dyDescent="0.3">
      <c r="A3669" s="11" t="s">
        <v>8219</v>
      </c>
      <c r="B3669" s="11">
        <v>3000</v>
      </c>
      <c r="C3669" s="11" t="s">
        <v>8247</v>
      </c>
      <c r="D3669" s="19">
        <f>B3669*1.37298792</f>
        <v>4118.9637599999996</v>
      </c>
    </row>
    <row r="3670" spans="1:4" x14ac:dyDescent="0.3">
      <c r="A3670" s="11" t="s">
        <v>8219</v>
      </c>
      <c r="B3670" s="11">
        <v>1000</v>
      </c>
      <c r="C3670" s="11" t="s">
        <v>8246</v>
      </c>
      <c r="D3670" s="19">
        <f>B3670</f>
        <v>1000</v>
      </c>
    </row>
    <row r="3671" spans="1:4" x14ac:dyDescent="0.3">
      <c r="A3671" s="11" t="s">
        <v>8219</v>
      </c>
      <c r="B3671" s="11">
        <v>1000</v>
      </c>
      <c r="C3671" s="11" t="s">
        <v>8247</v>
      </c>
      <c r="D3671" s="19">
        <f>B3671*1.37298792</f>
        <v>1372.98792</v>
      </c>
    </row>
    <row r="3672" spans="1:4" x14ac:dyDescent="0.3">
      <c r="A3672" s="11" t="s">
        <v>8219</v>
      </c>
      <c r="B3672" s="11">
        <v>220</v>
      </c>
      <c r="C3672" s="11" t="s">
        <v>8247</v>
      </c>
      <c r="D3672" s="19">
        <f>B3672*1.37298792</f>
        <v>302.05734239999998</v>
      </c>
    </row>
    <row r="3673" spans="1:4" x14ac:dyDescent="0.3">
      <c r="A3673" s="11" t="s">
        <v>8219</v>
      </c>
      <c r="B3673" s="11">
        <v>3500</v>
      </c>
      <c r="C3673" s="11" t="s">
        <v>8246</v>
      </c>
      <c r="D3673" s="19">
        <f>B3673</f>
        <v>3500</v>
      </c>
    </row>
    <row r="3674" spans="1:4" x14ac:dyDescent="0.3">
      <c r="A3674" s="11" t="s">
        <v>8219</v>
      </c>
      <c r="B3674" s="11">
        <v>3000</v>
      </c>
      <c r="C3674" s="11" t="s">
        <v>8247</v>
      </c>
      <c r="D3674" s="19">
        <f>B3674*1.37298792</f>
        <v>4118.9637599999996</v>
      </c>
    </row>
    <row r="3675" spans="1:4" x14ac:dyDescent="0.3">
      <c r="A3675" s="11" t="s">
        <v>8219</v>
      </c>
      <c r="B3675" s="11">
        <v>4000</v>
      </c>
      <c r="C3675" s="11" t="s">
        <v>8247</v>
      </c>
      <c r="D3675" s="19">
        <f>B3675*1.37298792</f>
        <v>5491.9516800000001</v>
      </c>
    </row>
    <row r="3676" spans="1:4" x14ac:dyDescent="0.3">
      <c r="A3676" s="11" t="s">
        <v>8219</v>
      </c>
      <c r="B3676" s="11">
        <v>4500</v>
      </c>
      <c r="C3676" s="11" t="s">
        <v>8249</v>
      </c>
      <c r="D3676" s="19">
        <f>B3676*1.18870458</f>
        <v>5349.1706100000001</v>
      </c>
    </row>
    <row r="3677" spans="1:4" x14ac:dyDescent="0.3">
      <c r="A3677" s="11" t="s">
        <v>8219</v>
      </c>
      <c r="B3677" s="11">
        <v>50</v>
      </c>
      <c r="C3677" s="11" t="s">
        <v>8247</v>
      </c>
      <c r="D3677" s="19">
        <f>B3677*1.37298792</f>
        <v>68.649395999999996</v>
      </c>
    </row>
    <row r="3678" spans="1:4" x14ac:dyDescent="0.3">
      <c r="A3678" s="11" t="s">
        <v>8219</v>
      </c>
      <c r="B3678" s="11">
        <v>800</v>
      </c>
      <c r="C3678" s="11" t="s">
        <v>8246</v>
      </c>
      <c r="D3678" s="19">
        <f>B3678</f>
        <v>800</v>
      </c>
    </row>
    <row r="3679" spans="1:4" x14ac:dyDescent="0.3">
      <c r="A3679" s="11" t="s">
        <v>8219</v>
      </c>
      <c r="B3679" s="11">
        <v>12000</v>
      </c>
      <c r="C3679" s="11" t="s">
        <v>8246</v>
      </c>
      <c r="D3679" s="19">
        <f>B3679</f>
        <v>12000</v>
      </c>
    </row>
    <row r="3680" spans="1:4" x14ac:dyDescent="0.3">
      <c r="A3680" s="11" t="s">
        <v>8219</v>
      </c>
      <c r="B3680" s="11">
        <v>2000</v>
      </c>
      <c r="C3680" s="11" t="s">
        <v>8247</v>
      </c>
      <c r="D3680" s="19">
        <f>B3680*1.37298792</f>
        <v>2745.9758400000001</v>
      </c>
    </row>
    <row r="3681" spans="1:4" x14ac:dyDescent="0.3">
      <c r="A3681" s="11" t="s">
        <v>8219</v>
      </c>
      <c r="B3681" s="11">
        <v>2000</v>
      </c>
      <c r="C3681" s="11" t="s">
        <v>8246</v>
      </c>
      <c r="D3681" s="19">
        <f t="shared" ref="D3681:D3689" si="141">B3681</f>
        <v>2000</v>
      </c>
    </row>
    <row r="3682" spans="1:4" x14ac:dyDescent="0.3">
      <c r="A3682" s="11" t="s">
        <v>8219</v>
      </c>
      <c r="B3682" s="11">
        <v>3000</v>
      </c>
      <c r="C3682" s="11" t="s">
        <v>8246</v>
      </c>
      <c r="D3682" s="19">
        <f t="shared" si="141"/>
        <v>3000</v>
      </c>
    </row>
    <row r="3683" spans="1:4" x14ac:dyDescent="0.3">
      <c r="A3683" s="11" t="s">
        <v>8219</v>
      </c>
      <c r="B3683" s="11">
        <v>1000</v>
      </c>
      <c r="C3683" s="11" t="s">
        <v>8246</v>
      </c>
      <c r="D3683" s="19">
        <f t="shared" si="141"/>
        <v>1000</v>
      </c>
    </row>
    <row r="3684" spans="1:4" x14ac:dyDescent="0.3">
      <c r="A3684" s="11" t="s">
        <v>8219</v>
      </c>
      <c r="B3684" s="11">
        <v>3000</v>
      </c>
      <c r="C3684" s="11" t="s">
        <v>8246</v>
      </c>
      <c r="D3684" s="19">
        <f t="shared" si="141"/>
        <v>3000</v>
      </c>
    </row>
    <row r="3685" spans="1:4" x14ac:dyDescent="0.3">
      <c r="A3685" s="11" t="s">
        <v>8219</v>
      </c>
      <c r="B3685" s="11">
        <v>3500</v>
      </c>
      <c r="C3685" s="11" t="s">
        <v>8246</v>
      </c>
      <c r="D3685" s="19">
        <f t="shared" si="141"/>
        <v>3500</v>
      </c>
    </row>
    <row r="3686" spans="1:4" x14ac:dyDescent="0.3">
      <c r="A3686" s="11" t="s">
        <v>8219</v>
      </c>
      <c r="B3686" s="11">
        <v>750</v>
      </c>
      <c r="C3686" s="11" t="s">
        <v>8246</v>
      </c>
      <c r="D3686" s="19">
        <f t="shared" si="141"/>
        <v>750</v>
      </c>
    </row>
    <row r="3687" spans="1:4" x14ac:dyDescent="0.3">
      <c r="A3687" s="11" t="s">
        <v>8219</v>
      </c>
      <c r="B3687" s="11">
        <v>5000</v>
      </c>
      <c r="C3687" s="11" t="s">
        <v>8246</v>
      </c>
      <c r="D3687" s="19">
        <f t="shared" si="141"/>
        <v>5000</v>
      </c>
    </row>
    <row r="3688" spans="1:4" x14ac:dyDescent="0.3">
      <c r="A3688" s="11" t="s">
        <v>8219</v>
      </c>
      <c r="B3688" s="11">
        <v>350</v>
      </c>
      <c r="C3688" s="11" t="s">
        <v>8246</v>
      </c>
      <c r="D3688" s="19">
        <f t="shared" si="141"/>
        <v>350</v>
      </c>
    </row>
    <row r="3689" spans="1:4" x14ac:dyDescent="0.3">
      <c r="A3689" s="11" t="s">
        <v>8219</v>
      </c>
      <c r="B3689" s="11">
        <v>5000</v>
      </c>
      <c r="C3689" s="11" t="s">
        <v>8246</v>
      </c>
      <c r="D3689" s="19">
        <f t="shared" si="141"/>
        <v>5000</v>
      </c>
    </row>
    <row r="3690" spans="1:4" x14ac:dyDescent="0.3">
      <c r="A3690" s="11" t="s">
        <v>8219</v>
      </c>
      <c r="B3690" s="11">
        <v>3000</v>
      </c>
      <c r="C3690" s="11" t="s">
        <v>8247</v>
      </c>
      <c r="D3690" s="19">
        <f>B3690*1.37298792</f>
        <v>4118.9637599999996</v>
      </c>
    </row>
    <row r="3691" spans="1:4" x14ac:dyDescent="0.3">
      <c r="A3691" s="11" t="s">
        <v>8219</v>
      </c>
      <c r="B3691" s="11">
        <v>3000</v>
      </c>
      <c r="C3691" s="11" t="s">
        <v>8246</v>
      </c>
      <c r="D3691" s="19">
        <f>B3691</f>
        <v>3000</v>
      </c>
    </row>
    <row r="3692" spans="1:4" x14ac:dyDescent="0.3">
      <c r="A3692" s="11" t="s">
        <v>8219</v>
      </c>
      <c r="B3692" s="11">
        <v>1500</v>
      </c>
      <c r="C3692" s="11" t="s">
        <v>8246</v>
      </c>
      <c r="D3692" s="19">
        <f>B3692</f>
        <v>1500</v>
      </c>
    </row>
    <row r="3693" spans="1:4" x14ac:dyDescent="0.3">
      <c r="A3693" s="11" t="s">
        <v>8219</v>
      </c>
      <c r="B3693" s="11">
        <v>40000</v>
      </c>
      <c r="C3693" s="11" t="s">
        <v>8246</v>
      </c>
      <c r="D3693" s="19">
        <f>B3693</f>
        <v>40000</v>
      </c>
    </row>
    <row r="3694" spans="1:4" x14ac:dyDescent="0.3">
      <c r="A3694" s="11" t="s">
        <v>8219</v>
      </c>
      <c r="B3694" s="11">
        <v>1000</v>
      </c>
      <c r="C3694" s="11" t="s">
        <v>8246</v>
      </c>
      <c r="D3694" s="19">
        <f>B3694</f>
        <v>1000</v>
      </c>
    </row>
    <row r="3695" spans="1:4" x14ac:dyDescent="0.3">
      <c r="A3695" s="11" t="s">
        <v>8219</v>
      </c>
      <c r="B3695" s="11">
        <v>333</v>
      </c>
      <c r="C3695" s="11" t="s">
        <v>8247</v>
      </c>
      <c r="D3695" s="19">
        <f>B3695*1.37298792</f>
        <v>457.20497735999999</v>
      </c>
    </row>
    <row r="3696" spans="1:4" x14ac:dyDescent="0.3">
      <c r="A3696" s="11" t="s">
        <v>8219</v>
      </c>
      <c r="B3696" s="11">
        <v>3500</v>
      </c>
      <c r="C3696" s="11" t="s">
        <v>8246</v>
      </c>
      <c r="D3696" s="19">
        <f>B3696</f>
        <v>3500</v>
      </c>
    </row>
    <row r="3697" spans="1:4" x14ac:dyDescent="0.3">
      <c r="A3697" s="11" t="s">
        <v>8219</v>
      </c>
      <c r="B3697" s="11">
        <v>4000</v>
      </c>
      <c r="C3697" s="11" t="s">
        <v>8246</v>
      </c>
      <c r="D3697" s="19">
        <f>B3697</f>
        <v>4000</v>
      </c>
    </row>
    <row r="3698" spans="1:4" x14ac:dyDescent="0.3">
      <c r="A3698" s="11" t="s">
        <v>8219</v>
      </c>
      <c r="B3698" s="11">
        <v>2000</v>
      </c>
      <c r="C3698" s="11" t="s">
        <v>8247</v>
      </c>
      <c r="D3698" s="19">
        <f>B3698*1.37298792</f>
        <v>2745.9758400000001</v>
      </c>
    </row>
    <row r="3699" spans="1:4" x14ac:dyDescent="0.3">
      <c r="A3699" s="11" t="s">
        <v>8219</v>
      </c>
      <c r="B3699" s="11">
        <v>2000</v>
      </c>
      <c r="C3699" s="11" t="s">
        <v>8247</v>
      </c>
      <c r="D3699" s="19">
        <f>B3699*1.37298792</f>
        <v>2745.9758400000001</v>
      </c>
    </row>
    <row r="3700" spans="1:4" x14ac:dyDescent="0.3">
      <c r="A3700" s="11" t="s">
        <v>8219</v>
      </c>
      <c r="B3700" s="11">
        <v>5000</v>
      </c>
      <c r="C3700" s="11" t="s">
        <v>8246</v>
      </c>
      <c r="D3700" s="19">
        <f>B3700</f>
        <v>5000</v>
      </c>
    </row>
    <row r="3701" spans="1:4" x14ac:dyDescent="0.3">
      <c r="A3701" s="11" t="s">
        <v>8219</v>
      </c>
      <c r="B3701" s="11">
        <v>2500</v>
      </c>
      <c r="C3701" s="11" t="s">
        <v>8246</v>
      </c>
      <c r="D3701" s="19">
        <f>B3701</f>
        <v>2500</v>
      </c>
    </row>
    <row r="3702" spans="1:4" x14ac:dyDescent="0.3">
      <c r="A3702" s="11" t="s">
        <v>8219</v>
      </c>
      <c r="B3702" s="11">
        <v>500</v>
      </c>
      <c r="C3702" s="11" t="s">
        <v>8246</v>
      </c>
      <c r="D3702" s="19">
        <f>B3702</f>
        <v>500</v>
      </c>
    </row>
    <row r="3703" spans="1:4" x14ac:dyDescent="0.3">
      <c r="A3703" s="11" t="s">
        <v>8219</v>
      </c>
      <c r="B3703" s="11">
        <v>1500</v>
      </c>
      <c r="C3703" s="11" t="s">
        <v>8247</v>
      </c>
      <c r="D3703" s="19">
        <f>B3703*1.37298792</f>
        <v>2059.4818799999998</v>
      </c>
    </row>
    <row r="3704" spans="1:4" x14ac:dyDescent="0.3">
      <c r="A3704" s="11" t="s">
        <v>8219</v>
      </c>
      <c r="B3704" s="11">
        <v>3000</v>
      </c>
      <c r="C3704" s="11" t="s">
        <v>8247</v>
      </c>
      <c r="D3704" s="19">
        <f>B3704*1.37298792</f>
        <v>4118.9637599999996</v>
      </c>
    </row>
    <row r="3705" spans="1:4" x14ac:dyDescent="0.3">
      <c r="A3705" s="11" t="s">
        <v>8219</v>
      </c>
      <c r="B3705" s="11">
        <v>1050</v>
      </c>
      <c r="C3705" s="11" t="s">
        <v>8246</v>
      </c>
      <c r="D3705" s="19">
        <f>B3705</f>
        <v>1050</v>
      </c>
    </row>
    <row r="3706" spans="1:4" x14ac:dyDescent="0.3">
      <c r="A3706" s="11" t="s">
        <v>8219</v>
      </c>
      <c r="B3706" s="11">
        <v>300</v>
      </c>
      <c r="C3706" s="11" t="s">
        <v>8247</v>
      </c>
      <c r="D3706" s="19">
        <f>B3706*1.37298792</f>
        <v>411.89637599999998</v>
      </c>
    </row>
    <row r="3707" spans="1:4" x14ac:dyDescent="0.3">
      <c r="A3707" s="11" t="s">
        <v>8219</v>
      </c>
      <c r="B3707" s="11">
        <v>2827</v>
      </c>
      <c r="C3707" s="11" t="s">
        <v>8246</v>
      </c>
      <c r="D3707" s="19">
        <f>B3707</f>
        <v>2827</v>
      </c>
    </row>
    <row r="3708" spans="1:4" x14ac:dyDescent="0.3">
      <c r="A3708" s="11" t="s">
        <v>8219</v>
      </c>
      <c r="B3708" s="11">
        <v>1500</v>
      </c>
      <c r="C3708" s="11" t="s">
        <v>8246</v>
      </c>
      <c r="D3708" s="19">
        <f>B3708</f>
        <v>1500</v>
      </c>
    </row>
    <row r="3709" spans="1:4" x14ac:dyDescent="0.3">
      <c r="A3709" s="11" t="s">
        <v>8219</v>
      </c>
      <c r="B3709" s="11">
        <v>1000</v>
      </c>
      <c r="C3709" s="11" t="s">
        <v>8246</v>
      </c>
      <c r="D3709" s="19">
        <f>B3709</f>
        <v>1000</v>
      </c>
    </row>
    <row r="3710" spans="1:4" x14ac:dyDescent="0.3">
      <c r="A3710" s="11" t="s">
        <v>8219</v>
      </c>
      <c r="B3710" s="11">
        <v>700</v>
      </c>
      <c r="C3710" s="11" t="s">
        <v>8246</v>
      </c>
      <c r="D3710" s="19">
        <f>B3710</f>
        <v>700</v>
      </c>
    </row>
    <row r="3711" spans="1:4" x14ac:dyDescent="0.3">
      <c r="A3711" s="11" t="s">
        <v>8219</v>
      </c>
      <c r="B3711" s="11">
        <v>1000</v>
      </c>
      <c r="C3711" s="11" t="s">
        <v>8247</v>
      </c>
      <c r="D3711" s="19">
        <f>B3711*1.37298792</f>
        <v>1372.98792</v>
      </c>
    </row>
    <row r="3712" spans="1:4" x14ac:dyDescent="0.3">
      <c r="A3712" s="11" t="s">
        <v>8219</v>
      </c>
      <c r="B3712" s="11">
        <v>1300</v>
      </c>
      <c r="C3712" s="11" t="s">
        <v>8246</v>
      </c>
      <c r="D3712" s="19">
        <f>B3712</f>
        <v>1300</v>
      </c>
    </row>
    <row r="3713" spans="1:4" x14ac:dyDescent="0.3">
      <c r="A3713" s="11" t="s">
        <v>8219</v>
      </c>
      <c r="B3713" s="11">
        <v>500</v>
      </c>
      <c r="C3713" s="11" t="s">
        <v>8246</v>
      </c>
      <c r="D3713" s="19">
        <f>B3713</f>
        <v>500</v>
      </c>
    </row>
    <row r="3714" spans="1:4" x14ac:dyDescent="0.3">
      <c r="A3714" s="11" t="s">
        <v>8219</v>
      </c>
      <c r="B3714" s="11">
        <v>7500</v>
      </c>
      <c r="C3714" s="11" t="s">
        <v>8246</v>
      </c>
      <c r="D3714" s="19">
        <f>B3714</f>
        <v>7500</v>
      </c>
    </row>
    <row r="3715" spans="1:4" x14ac:dyDescent="0.3">
      <c r="A3715" s="11" t="s">
        <v>8219</v>
      </c>
      <c r="B3715" s="11">
        <v>2000</v>
      </c>
      <c r="C3715" s="11" t="s">
        <v>8246</v>
      </c>
      <c r="D3715" s="19">
        <f>B3715</f>
        <v>2000</v>
      </c>
    </row>
    <row r="3716" spans="1:4" x14ac:dyDescent="0.3">
      <c r="A3716" s="11" t="s">
        <v>8219</v>
      </c>
      <c r="B3716" s="11">
        <v>10000</v>
      </c>
      <c r="C3716" s="11" t="s">
        <v>8246</v>
      </c>
      <c r="D3716" s="19">
        <f>B3716</f>
        <v>10000</v>
      </c>
    </row>
    <row r="3717" spans="1:4" x14ac:dyDescent="0.3">
      <c r="A3717" s="11" t="s">
        <v>8219</v>
      </c>
      <c r="B3717" s="11">
        <v>3500</v>
      </c>
      <c r="C3717" s="11" t="s">
        <v>8247</v>
      </c>
      <c r="D3717" s="19">
        <f>B3717*1.37298792</f>
        <v>4805.4577199999994</v>
      </c>
    </row>
    <row r="3718" spans="1:4" x14ac:dyDescent="0.3">
      <c r="A3718" s="11" t="s">
        <v>8219</v>
      </c>
      <c r="B3718" s="11">
        <v>800</v>
      </c>
      <c r="C3718" s="11" t="s">
        <v>8246</v>
      </c>
      <c r="D3718" s="19">
        <f>B3718</f>
        <v>800</v>
      </c>
    </row>
    <row r="3719" spans="1:4" x14ac:dyDescent="0.3">
      <c r="A3719" s="11" t="s">
        <v>8219</v>
      </c>
      <c r="B3719" s="11">
        <v>4000</v>
      </c>
      <c r="C3719" s="11" t="s">
        <v>8247</v>
      </c>
      <c r="D3719" s="19">
        <f>B3719*1.37298792</f>
        <v>5491.9516800000001</v>
      </c>
    </row>
    <row r="3720" spans="1:4" x14ac:dyDescent="0.3">
      <c r="A3720" s="11" t="s">
        <v>8219</v>
      </c>
      <c r="B3720" s="11">
        <v>500</v>
      </c>
      <c r="C3720" s="11" t="s">
        <v>8247</v>
      </c>
      <c r="D3720" s="19">
        <f>B3720*1.37298792</f>
        <v>686.49396000000002</v>
      </c>
    </row>
    <row r="3721" spans="1:4" x14ac:dyDescent="0.3">
      <c r="A3721" s="11" t="s">
        <v>8219</v>
      </c>
      <c r="B3721" s="11">
        <v>200</v>
      </c>
      <c r="C3721" s="11" t="s">
        <v>8247</v>
      </c>
      <c r="D3721" s="19">
        <f>B3721*1.37298792</f>
        <v>274.59758399999998</v>
      </c>
    </row>
    <row r="3722" spans="1:4" x14ac:dyDescent="0.3">
      <c r="A3722" s="11" t="s">
        <v>8219</v>
      </c>
      <c r="B3722" s="11">
        <v>3300</v>
      </c>
      <c r="C3722" s="11" t="s">
        <v>8246</v>
      </c>
      <c r="D3722" s="19">
        <f>B3722</f>
        <v>3300</v>
      </c>
    </row>
    <row r="3723" spans="1:4" x14ac:dyDescent="0.3">
      <c r="A3723" s="11" t="s">
        <v>8219</v>
      </c>
      <c r="B3723" s="11">
        <v>5000</v>
      </c>
      <c r="C3723" s="11" t="s">
        <v>8246</v>
      </c>
      <c r="D3723" s="19">
        <f>B3723</f>
        <v>5000</v>
      </c>
    </row>
    <row r="3724" spans="1:4" x14ac:dyDescent="0.3">
      <c r="A3724" s="11" t="s">
        <v>8219</v>
      </c>
      <c r="B3724" s="11">
        <v>1500</v>
      </c>
      <c r="C3724" s="11" t="s">
        <v>8251</v>
      </c>
      <c r="D3724" s="19">
        <f>B3724*0.79435529</f>
        <v>1191.5329350000002</v>
      </c>
    </row>
    <row r="3725" spans="1:4" x14ac:dyDescent="0.3">
      <c r="A3725" s="11" t="s">
        <v>8219</v>
      </c>
      <c r="B3725" s="11">
        <v>4500</v>
      </c>
      <c r="C3725" s="11" t="s">
        <v>8247</v>
      </c>
      <c r="D3725" s="19">
        <f>B3725*1.37298792</f>
        <v>6178.4456399999999</v>
      </c>
    </row>
    <row r="3726" spans="1:4" x14ac:dyDescent="0.3">
      <c r="A3726" s="11" t="s">
        <v>8219</v>
      </c>
      <c r="B3726" s="11">
        <v>4300</v>
      </c>
      <c r="C3726" s="11" t="s">
        <v>8247</v>
      </c>
      <c r="D3726" s="19">
        <f>B3726*1.37298792</f>
        <v>5903.8480559999998</v>
      </c>
    </row>
    <row r="3727" spans="1:4" x14ac:dyDescent="0.3">
      <c r="A3727" s="11" t="s">
        <v>8219</v>
      </c>
      <c r="B3727" s="11">
        <v>300</v>
      </c>
      <c r="C3727" s="11" t="s">
        <v>8247</v>
      </c>
      <c r="D3727" s="19">
        <f>B3727*1.37298792</f>
        <v>411.89637599999998</v>
      </c>
    </row>
    <row r="3728" spans="1:4" x14ac:dyDescent="0.3">
      <c r="A3728" s="11" t="s">
        <v>8219</v>
      </c>
      <c r="B3728" s="11">
        <v>850</v>
      </c>
      <c r="C3728" s="11" t="s">
        <v>8246</v>
      </c>
      <c r="D3728" s="19">
        <f t="shared" ref="D3728:D3733" si="142">B3728</f>
        <v>850</v>
      </c>
    </row>
    <row r="3729" spans="1:4" x14ac:dyDescent="0.3">
      <c r="A3729" s="11" t="s">
        <v>8219</v>
      </c>
      <c r="B3729" s="11">
        <v>2000</v>
      </c>
      <c r="C3729" s="11" t="s">
        <v>8246</v>
      </c>
      <c r="D3729" s="19">
        <f t="shared" si="142"/>
        <v>2000</v>
      </c>
    </row>
    <row r="3730" spans="1:4" x14ac:dyDescent="0.3">
      <c r="A3730" s="11" t="s">
        <v>8221</v>
      </c>
      <c r="B3730" s="11">
        <v>20000</v>
      </c>
      <c r="C3730" s="11" t="s">
        <v>8246</v>
      </c>
      <c r="D3730" s="19">
        <f t="shared" si="142"/>
        <v>20000</v>
      </c>
    </row>
    <row r="3731" spans="1:4" x14ac:dyDescent="0.3">
      <c r="A3731" s="11" t="s">
        <v>8221</v>
      </c>
      <c r="B3731" s="11">
        <v>5000</v>
      </c>
      <c r="C3731" s="11" t="s">
        <v>8246</v>
      </c>
      <c r="D3731" s="19">
        <f t="shared" si="142"/>
        <v>5000</v>
      </c>
    </row>
    <row r="3732" spans="1:4" x14ac:dyDescent="0.3">
      <c r="A3732" s="11" t="s">
        <v>8221</v>
      </c>
      <c r="B3732" s="11">
        <v>1000</v>
      </c>
      <c r="C3732" s="11" t="s">
        <v>8246</v>
      </c>
      <c r="D3732" s="19">
        <f t="shared" si="142"/>
        <v>1000</v>
      </c>
    </row>
    <row r="3733" spans="1:4" x14ac:dyDescent="0.3">
      <c r="A3733" s="11" t="s">
        <v>8221</v>
      </c>
      <c r="B3733" s="11">
        <v>5500</v>
      </c>
      <c r="C3733" s="11" t="s">
        <v>8246</v>
      </c>
      <c r="D3733" s="19">
        <f t="shared" si="142"/>
        <v>5500</v>
      </c>
    </row>
    <row r="3734" spans="1:4" x14ac:dyDescent="0.3">
      <c r="A3734" s="11" t="s">
        <v>8221</v>
      </c>
      <c r="B3734" s="11">
        <v>850</v>
      </c>
      <c r="C3734" s="11" t="s">
        <v>8249</v>
      </c>
      <c r="D3734" s="19">
        <f>B3734*1.18870458</f>
        <v>1010.398893</v>
      </c>
    </row>
    <row r="3735" spans="1:4" x14ac:dyDescent="0.3">
      <c r="A3735" s="11" t="s">
        <v>8221</v>
      </c>
      <c r="B3735" s="11">
        <v>1500</v>
      </c>
      <c r="C3735" s="11" t="s">
        <v>8246</v>
      </c>
      <c r="D3735" s="19">
        <f>B3735</f>
        <v>1500</v>
      </c>
    </row>
    <row r="3736" spans="1:4" x14ac:dyDescent="0.3">
      <c r="A3736" s="11" t="s">
        <v>8221</v>
      </c>
      <c r="B3736" s="11">
        <v>1500</v>
      </c>
      <c r="C3736" s="11" t="s">
        <v>8246</v>
      </c>
      <c r="D3736" s="19">
        <f>B3736</f>
        <v>1500</v>
      </c>
    </row>
    <row r="3737" spans="1:4" x14ac:dyDescent="0.3">
      <c r="A3737" s="11" t="s">
        <v>8221</v>
      </c>
      <c r="B3737" s="11">
        <v>150</v>
      </c>
      <c r="C3737" s="11" t="s">
        <v>8247</v>
      </c>
      <c r="D3737" s="19">
        <f>B3737*1.37298792</f>
        <v>205.94818799999999</v>
      </c>
    </row>
    <row r="3738" spans="1:4" x14ac:dyDescent="0.3">
      <c r="A3738" s="11" t="s">
        <v>8221</v>
      </c>
      <c r="B3738" s="11">
        <v>1500</v>
      </c>
      <c r="C3738" s="11" t="s">
        <v>8247</v>
      </c>
      <c r="D3738" s="19">
        <f>B3738*1.37298792</f>
        <v>2059.4818799999998</v>
      </c>
    </row>
    <row r="3739" spans="1:4" x14ac:dyDescent="0.3">
      <c r="A3739" s="11" t="s">
        <v>8221</v>
      </c>
      <c r="B3739" s="11">
        <v>700</v>
      </c>
      <c r="C3739" s="11" t="s">
        <v>8246</v>
      </c>
      <c r="D3739" s="19">
        <f>B3739</f>
        <v>700</v>
      </c>
    </row>
    <row r="3740" spans="1:4" x14ac:dyDescent="0.3">
      <c r="A3740" s="11" t="s">
        <v>8221</v>
      </c>
      <c r="B3740" s="11">
        <v>1500</v>
      </c>
      <c r="C3740" s="11" t="s">
        <v>8247</v>
      </c>
      <c r="D3740" s="19">
        <f>B3740*1.37298792</f>
        <v>2059.4818799999998</v>
      </c>
    </row>
    <row r="3741" spans="1:4" x14ac:dyDescent="0.3">
      <c r="A3741" s="11" t="s">
        <v>8221</v>
      </c>
      <c r="B3741" s="11">
        <v>4000</v>
      </c>
      <c r="C3741" s="11" t="s">
        <v>8247</v>
      </c>
      <c r="D3741" s="19">
        <f>B3741*1.37298792</f>
        <v>5491.9516800000001</v>
      </c>
    </row>
    <row r="3742" spans="1:4" x14ac:dyDescent="0.3">
      <c r="A3742" s="11" t="s">
        <v>8221</v>
      </c>
      <c r="B3742" s="11">
        <v>2000</v>
      </c>
      <c r="C3742" s="11" t="s">
        <v>8246</v>
      </c>
      <c r="D3742" s="19">
        <f t="shared" ref="D3742:D3748" si="143">B3742</f>
        <v>2000</v>
      </c>
    </row>
    <row r="3743" spans="1:4" x14ac:dyDescent="0.3">
      <c r="A3743" s="11" t="s">
        <v>8221</v>
      </c>
      <c r="B3743" s="11">
        <v>20000</v>
      </c>
      <c r="C3743" s="11" t="s">
        <v>8246</v>
      </c>
      <c r="D3743" s="19">
        <f t="shared" si="143"/>
        <v>20000</v>
      </c>
    </row>
    <row r="3744" spans="1:4" x14ac:dyDescent="0.3">
      <c r="A3744" s="11" t="s">
        <v>8221</v>
      </c>
      <c r="B3744" s="11">
        <v>5000</v>
      </c>
      <c r="C3744" s="11" t="s">
        <v>8246</v>
      </c>
      <c r="D3744" s="19">
        <f t="shared" si="143"/>
        <v>5000</v>
      </c>
    </row>
    <row r="3745" spans="1:4" x14ac:dyDescent="0.3">
      <c r="A3745" s="11" t="s">
        <v>8221</v>
      </c>
      <c r="B3745" s="11">
        <v>2200</v>
      </c>
      <c r="C3745" s="11" t="s">
        <v>8246</v>
      </c>
      <c r="D3745" s="19">
        <f t="shared" si="143"/>
        <v>2200</v>
      </c>
    </row>
    <row r="3746" spans="1:4" x14ac:dyDescent="0.3">
      <c r="A3746" s="11" t="s">
        <v>8221</v>
      </c>
      <c r="B3746" s="11">
        <v>1200</v>
      </c>
      <c r="C3746" s="11" t="s">
        <v>8246</v>
      </c>
      <c r="D3746" s="19">
        <f t="shared" si="143"/>
        <v>1200</v>
      </c>
    </row>
    <row r="3747" spans="1:4" x14ac:dyDescent="0.3">
      <c r="A3747" s="11" t="s">
        <v>8221</v>
      </c>
      <c r="B3747" s="11">
        <v>100</v>
      </c>
      <c r="C3747" s="11" t="s">
        <v>8246</v>
      </c>
      <c r="D3747" s="19">
        <f t="shared" si="143"/>
        <v>100</v>
      </c>
    </row>
    <row r="3748" spans="1:4" x14ac:dyDescent="0.3">
      <c r="A3748" s="11" t="s">
        <v>8221</v>
      </c>
      <c r="B3748" s="11">
        <v>8500</v>
      </c>
      <c r="C3748" s="11" t="s">
        <v>8246</v>
      </c>
      <c r="D3748" s="19">
        <f t="shared" si="143"/>
        <v>8500</v>
      </c>
    </row>
    <row r="3749" spans="1:4" x14ac:dyDescent="0.3">
      <c r="A3749" s="11" t="s">
        <v>8221</v>
      </c>
      <c r="B3749" s="11">
        <v>2500</v>
      </c>
      <c r="C3749" s="11" t="s">
        <v>8247</v>
      </c>
      <c r="D3749" s="19">
        <f>B3749*1.37298792</f>
        <v>3432.4697999999999</v>
      </c>
    </row>
    <row r="3750" spans="1:4" x14ac:dyDescent="0.3">
      <c r="A3750" s="11" t="s">
        <v>8219</v>
      </c>
      <c r="B3750" s="11">
        <v>5000</v>
      </c>
      <c r="C3750" s="11" t="s">
        <v>8246</v>
      </c>
      <c r="D3750" s="19">
        <f>B3750</f>
        <v>5000</v>
      </c>
    </row>
    <row r="3751" spans="1:4" x14ac:dyDescent="0.3">
      <c r="A3751" s="11" t="s">
        <v>8219</v>
      </c>
      <c r="B3751" s="11">
        <v>500</v>
      </c>
      <c r="C3751" s="11" t="s">
        <v>8246</v>
      </c>
      <c r="D3751" s="19">
        <f>B3751</f>
        <v>500</v>
      </c>
    </row>
    <row r="3752" spans="1:4" x14ac:dyDescent="0.3">
      <c r="A3752" s="11" t="s">
        <v>8219</v>
      </c>
      <c r="B3752" s="11">
        <v>6000</v>
      </c>
      <c r="C3752" s="11" t="s">
        <v>8246</v>
      </c>
      <c r="D3752" s="19">
        <f>B3752</f>
        <v>6000</v>
      </c>
    </row>
    <row r="3753" spans="1:4" x14ac:dyDescent="0.3">
      <c r="A3753" s="11" t="s">
        <v>8219</v>
      </c>
      <c r="B3753" s="11">
        <v>1000</v>
      </c>
      <c r="C3753" s="11" t="s">
        <v>8246</v>
      </c>
      <c r="D3753" s="19">
        <f>B3753</f>
        <v>1000</v>
      </c>
    </row>
    <row r="3754" spans="1:4" x14ac:dyDescent="0.3">
      <c r="A3754" s="11" t="s">
        <v>8219</v>
      </c>
      <c r="B3754" s="11">
        <v>500</v>
      </c>
      <c r="C3754" s="11" t="s">
        <v>8247</v>
      </c>
      <c r="D3754" s="19">
        <f>B3754*1.37298792</f>
        <v>686.49396000000002</v>
      </c>
    </row>
    <row r="3755" spans="1:4" x14ac:dyDescent="0.3">
      <c r="A3755" s="11" t="s">
        <v>8219</v>
      </c>
      <c r="B3755" s="11">
        <v>5000</v>
      </c>
      <c r="C3755" s="11" t="s">
        <v>8246</v>
      </c>
      <c r="D3755" s="19">
        <f>B3755</f>
        <v>5000</v>
      </c>
    </row>
    <row r="3756" spans="1:4" x14ac:dyDescent="0.3">
      <c r="A3756" s="11" t="s">
        <v>8219</v>
      </c>
      <c r="B3756" s="11">
        <v>2500</v>
      </c>
      <c r="C3756" s="11" t="s">
        <v>8246</v>
      </c>
      <c r="D3756" s="19">
        <f>B3756</f>
        <v>2500</v>
      </c>
    </row>
    <row r="3757" spans="1:4" x14ac:dyDescent="0.3">
      <c r="A3757" s="11" t="s">
        <v>8219</v>
      </c>
      <c r="B3757" s="11">
        <v>550</v>
      </c>
      <c r="C3757" s="11" t="s">
        <v>8247</v>
      </c>
      <c r="D3757" s="19">
        <f>B3757*1.37298792</f>
        <v>755.14335599999993</v>
      </c>
    </row>
    <row r="3758" spans="1:4" x14ac:dyDescent="0.3">
      <c r="A3758" s="11" t="s">
        <v>8219</v>
      </c>
      <c r="B3758" s="11">
        <v>4500</v>
      </c>
      <c r="C3758" s="11" t="s">
        <v>8246</v>
      </c>
      <c r="D3758" s="19">
        <f>B3758</f>
        <v>4500</v>
      </c>
    </row>
    <row r="3759" spans="1:4" x14ac:dyDescent="0.3">
      <c r="A3759" s="11" t="s">
        <v>8219</v>
      </c>
      <c r="B3759" s="11">
        <v>3500</v>
      </c>
      <c r="C3759" s="11" t="s">
        <v>8246</v>
      </c>
      <c r="D3759" s="19">
        <f>B3759</f>
        <v>3500</v>
      </c>
    </row>
    <row r="3760" spans="1:4" x14ac:dyDescent="0.3">
      <c r="A3760" s="11" t="s">
        <v>8219</v>
      </c>
      <c r="B3760" s="11">
        <v>1500</v>
      </c>
      <c r="C3760" s="11" t="s">
        <v>8246</v>
      </c>
      <c r="D3760" s="19">
        <f>B3760</f>
        <v>1500</v>
      </c>
    </row>
    <row r="3761" spans="1:4" x14ac:dyDescent="0.3">
      <c r="A3761" s="11" t="s">
        <v>8219</v>
      </c>
      <c r="B3761" s="11">
        <v>4000</v>
      </c>
      <c r="C3761" s="11" t="s">
        <v>8246</v>
      </c>
      <c r="D3761" s="19">
        <f>B3761</f>
        <v>4000</v>
      </c>
    </row>
    <row r="3762" spans="1:4" x14ac:dyDescent="0.3">
      <c r="A3762" s="11" t="s">
        <v>8219</v>
      </c>
      <c r="B3762" s="11">
        <v>5000</v>
      </c>
      <c r="C3762" s="11" t="s">
        <v>8246</v>
      </c>
      <c r="D3762" s="19">
        <f>B3762</f>
        <v>5000</v>
      </c>
    </row>
    <row r="3763" spans="1:4" x14ac:dyDescent="0.3">
      <c r="A3763" s="11" t="s">
        <v>8219</v>
      </c>
      <c r="B3763" s="11">
        <v>500</v>
      </c>
      <c r="C3763" s="11" t="s">
        <v>8247</v>
      </c>
      <c r="D3763" s="19">
        <f>B3763*1.37298792</f>
        <v>686.49396000000002</v>
      </c>
    </row>
    <row r="3764" spans="1:4" x14ac:dyDescent="0.3">
      <c r="A3764" s="11" t="s">
        <v>8219</v>
      </c>
      <c r="B3764" s="11">
        <v>1250</v>
      </c>
      <c r="C3764" s="11" t="s">
        <v>8247</v>
      </c>
      <c r="D3764" s="19">
        <f>B3764*1.37298792</f>
        <v>1716.2348999999999</v>
      </c>
    </row>
    <row r="3765" spans="1:4" x14ac:dyDescent="0.3">
      <c r="A3765" s="11" t="s">
        <v>8219</v>
      </c>
      <c r="B3765" s="11">
        <v>5000</v>
      </c>
      <c r="C3765" s="11" t="s">
        <v>8246</v>
      </c>
      <c r="D3765" s="19">
        <f t="shared" ref="D3765:D3771" si="144">B3765</f>
        <v>5000</v>
      </c>
    </row>
    <row r="3766" spans="1:4" x14ac:dyDescent="0.3">
      <c r="A3766" s="11" t="s">
        <v>8219</v>
      </c>
      <c r="B3766" s="11">
        <v>1500</v>
      </c>
      <c r="C3766" s="11" t="s">
        <v>8246</v>
      </c>
      <c r="D3766" s="19">
        <f t="shared" si="144"/>
        <v>1500</v>
      </c>
    </row>
    <row r="3767" spans="1:4" x14ac:dyDescent="0.3">
      <c r="A3767" s="11" t="s">
        <v>8219</v>
      </c>
      <c r="B3767" s="11">
        <v>7000</v>
      </c>
      <c r="C3767" s="11" t="s">
        <v>8246</v>
      </c>
      <c r="D3767" s="19">
        <f t="shared" si="144"/>
        <v>7000</v>
      </c>
    </row>
    <row r="3768" spans="1:4" x14ac:dyDescent="0.3">
      <c r="A3768" s="11" t="s">
        <v>8219</v>
      </c>
      <c r="B3768" s="11">
        <v>10000</v>
      </c>
      <c r="C3768" s="11" t="s">
        <v>8246</v>
      </c>
      <c r="D3768" s="19">
        <f t="shared" si="144"/>
        <v>10000</v>
      </c>
    </row>
    <row r="3769" spans="1:4" x14ac:dyDescent="0.3">
      <c r="A3769" s="11" t="s">
        <v>8219</v>
      </c>
      <c r="B3769" s="11">
        <v>2000</v>
      </c>
      <c r="C3769" s="11" t="s">
        <v>8246</v>
      </c>
      <c r="D3769" s="19">
        <f t="shared" si="144"/>
        <v>2000</v>
      </c>
    </row>
    <row r="3770" spans="1:4" x14ac:dyDescent="0.3">
      <c r="A3770" s="11" t="s">
        <v>8219</v>
      </c>
      <c r="B3770" s="11">
        <v>4000</v>
      </c>
      <c r="C3770" s="11" t="s">
        <v>8246</v>
      </c>
      <c r="D3770" s="19">
        <f t="shared" si="144"/>
        <v>4000</v>
      </c>
    </row>
    <row r="3771" spans="1:4" x14ac:dyDescent="0.3">
      <c r="A3771" s="11" t="s">
        <v>8219</v>
      </c>
      <c r="B3771" s="11">
        <v>1100</v>
      </c>
      <c r="C3771" s="11" t="s">
        <v>8246</v>
      </c>
      <c r="D3771" s="19">
        <f t="shared" si="144"/>
        <v>1100</v>
      </c>
    </row>
    <row r="3772" spans="1:4" x14ac:dyDescent="0.3">
      <c r="A3772" s="11" t="s">
        <v>8219</v>
      </c>
      <c r="B3772" s="11">
        <v>2000</v>
      </c>
      <c r="C3772" s="11" t="s">
        <v>8247</v>
      </c>
      <c r="D3772" s="19">
        <f>B3772*1.37298792</f>
        <v>2745.9758400000001</v>
      </c>
    </row>
    <row r="3773" spans="1:4" x14ac:dyDescent="0.3">
      <c r="A3773" s="11" t="s">
        <v>8219</v>
      </c>
      <c r="B3773" s="11">
        <v>1000</v>
      </c>
      <c r="C3773" s="11" t="s">
        <v>8246</v>
      </c>
      <c r="D3773" s="19">
        <f>B3773</f>
        <v>1000</v>
      </c>
    </row>
    <row r="3774" spans="1:4" x14ac:dyDescent="0.3">
      <c r="A3774" s="11" t="s">
        <v>8219</v>
      </c>
      <c r="B3774" s="11">
        <v>5000</v>
      </c>
      <c r="C3774" s="11" t="s">
        <v>8246</v>
      </c>
      <c r="D3774" s="19">
        <f>B3774</f>
        <v>5000</v>
      </c>
    </row>
    <row r="3775" spans="1:4" x14ac:dyDescent="0.3">
      <c r="A3775" s="11" t="s">
        <v>8219</v>
      </c>
      <c r="B3775" s="11">
        <v>5000</v>
      </c>
      <c r="C3775" s="11" t="s">
        <v>8246</v>
      </c>
      <c r="D3775" s="19">
        <f>B3775</f>
        <v>5000</v>
      </c>
    </row>
    <row r="3776" spans="1:4" x14ac:dyDescent="0.3">
      <c r="A3776" s="11" t="s">
        <v>8219</v>
      </c>
      <c r="B3776" s="11">
        <v>2500</v>
      </c>
      <c r="C3776" s="11" t="s">
        <v>8251</v>
      </c>
      <c r="D3776" s="19">
        <f>B3776*0.79435529</f>
        <v>1985.8882250000001</v>
      </c>
    </row>
    <row r="3777" spans="1:4" x14ac:dyDescent="0.3">
      <c r="A3777" s="11" t="s">
        <v>8219</v>
      </c>
      <c r="B3777" s="11">
        <v>2000</v>
      </c>
      <c r="C3777" s="11" t="s">
        <v>8246</v>
      </c>
      <c r="D3777" s="19">
        <f t="shared" ref="D3777:D3783" si="145">B3777</f>
        <v>2000</v>
      </c>
    </row>
    <row r="3778" spans="1:4" x14ac:dyDescent="0.3">
      <c r="A3778" s="11" t="s">
        <v>8219</v>
      </c>
      <c r="B3778" s="11">
        <v>8000</v>
      </c>
      <c r="C3778" s="11" t="s">
        <v>8246</v>
      </c>
      <c r="D3778" s="19">
        <f t="shared" si="145"/>
        <v>8000</v>
      </c>
    </row>
    <row r="3779" spans="1:4" x14ac:dyDescent="0.3">
      <c r="A3779" s="11" t="s">
        <v>8219</v>
      </c>
      <c r="B3779" s="11">
        <v>2000</v>
      </c>
      <c r="C3779" s="11" t="s">
        <v>8246</v>
      </c>
      <c r="D3779" s="19">
        <f t="shared" si="145"/>
        <v>2000</v>
      </c>
    </row>
    <row r="3780" spans="1:4" x14ac:dyDescent="0.3">
      <c r="A3780" s="11" t="s">
        <v>8219</v>
      </c>
      <c r="B3780" s="11">
        <v>2400</v>
      </c>
      <c r="C3780" s="11" t="s">
        <v>8246</v>
      </c>
      <c r="D3780" s="19">
        <f t="shared" si="145"/>
        <v>2400</v>
      </c>
    </row>
    <row r="3781" spans="1:4" x14ac:dyDescent="0.3">
      <c r="A3781" s="11" t="s">
        <v>8219</v>
      </c>
      <c r="B3781" s="11">
        <v>15000</v>
      </c>
      <c r="C3781" s="11" t="s">
        <v>8246</v>
      </c>
      <c r="D3781" s="19">
        <f t="shared" si="145"/>
        <v>15000</v>
      </c>
    </row>
    <row r="3782" spans="1:4" x14ac:dyDescent="0.3">
      <c r="A3782" s="11" t="s">
        <v>8219</v>
      </c>
      <c r="B3782" s="11">
        <v>2500</v>
      </c>
      <c r="C3782" s="11" t="s">
        <v>8246</v>
      </c>
      <c r="D3782" s="19">
        <f t="shared" si="145"/>
        <v>2500</v>
      </c>
    </row>
    <row r="3783" spans="1:4" x14ac:dyDescent="0.3">
      <c r="A3783" s="11" t="s">
        <v>8219</v>
      </c>
      <c r="B3783" s="11">
        <v>4500</v>
      </c>
      <c r="C3783" s="11" t="s">
        <v>8246</v>
      </c>
      <c r="D3783" s="19">
        <f t="shared" si="145"/>
        <v>4500</v>
      </c>
    </row>
    <row r="3784" spans="1:4" x14ac:dyDescent="0.3">
      <c r="A3784" s="11" t="s">
        <v>8219</v>
      </c>
      <c r="B3784" s="11">
        <v>2000</v>
      </c>
      <c r="C3784" s="11" t="s">
        <v>8247</v>
      </c>
      <c r="D3784" s="19">
        <f>B3784*1.37298792</f>
        <v>2745.9758400000001</v>
      </c>
    </row>
    <row r="3785" spans="1:4" x14ac:dyDescent="0.3">
      <c r="A3785" s="11" t="s">
        <v>8219</v>
      </c>
      <c r="B3785" s="11">
        <v>1200</v>
      </c>
      <c r="C3785" s="11" t="s">
        <v>8246</v>
      </c>
      <c r="D3785" s="19">
        <f>B3785</f>
        <v>1200</v>
      </c>
    </row>
    <row r="3786" spans="1:4" x14ac:dyDescent="0.3">
      <c r="A3786" s="11" t="s">
        <v>8219</v>
      </c>
      <c r="B3786" s="11">
        <v>1000</v>
      </c>
      <c r="C3786" s="11" t="s">
        <v>8251</v>
      </c>
      <c r="D3786" s="19">
        <f>B3786*0.79435529</f>
        <v>794.35529000000008</v>
      </c>
    </row>
    <row r="3787" spans="1:4" x14ac:dyDescent="0.3">
      <c r="A3787" s="11" t="s">
        <v>8219</v>
      </c>
      <c r="B3787" s="11">
        <v>2000</v>
      </c>
      <c r="C3787" s="11" t="s">
        <v>8247</v>
      </c>
      <c r="D3787" s="19">
        <f>B3787*1.37298792</f>
        <v>2745.9758400000001</v>
      </c>
    </row>
    <row r="3788" spans="1:4" x14ac:dyDescent="0.3">
      <c r="A3788" s="11" t="s">
        <v>8219</v>
      </c>
      <c r="B3788" s="11">
        <v>6000</v>
      </c>
      <c r="C3788" s="11" t="s">
        <v>8246</v>
      </c>
      <c r="D3788" s="19">
        <f>B3788</f>
        <v>6000</v>
      </c>
    </row>
    <row r="3789" spans="1:4" x14ac:dyDescent="0.3">
      <c r="A3789" s="11" t="s">
        <v>8219</v>
      </c>
      <c r="B3789" s="11">
        <v>350</v>
      </c>
      <c r="C3789" s="11" t="s">
        <v>8246</v>
      </c>
      <c r="D3789" s="19">
        <f>B3789</f>
        <v>350</v>
      </c>
    </row>
    <row r="3790" spans="1:4" x14ac:dyDescent="0.3">
      <c r="A3790" s="11" t="s">
        <v>8221</v>
      </c>
      <c r="B3790" s="11">
        <v>75000</v>
      </c>
      <c r="C3790" s="11" t="s">
        <v>8246</v>
      </c>
      <c r="D3790" s="19">
        <f>B3790</f>
        <v>75000</v>
      </c>
    </row>
    <row r="3791" spans="1:4" x14ac:dyDescent="0.3">
      <c r="A3791" s="11" t="s">
        <v>8221</v>
      </c>
      <c r="B3791" s="11">
        <v>3550</v>
      </c>
      <c r="C3791" s="11" t="s">
        <v>8247</v>
      </c>
      <c r="D3791" s="19">
        <f>B3791*1.37298792</f>
        <v>4874.1071160000001</v>
      </c>
    </row>
    <row r="3792" spans="1:4" x14ac:dyDescent="0.3">
      <c r="A3792" s="11" t="s">
        <v>8221</v>
      </c>
      <c r="B3792" s="11">
        <v>15000</v>
      </c>
      <c r="C3792" s="11" t="s">
        <v>8246</v>
      </c>
      <c r="D3792" s="19">
        <f>B3792</f>
        <v>15000</v>
      </c>
    </row>
    <row r="3793" spans="1:4" x14ac:dyDescent="0.3">
      <c r="A3793" s="11" t="s">
        <v>8221</v>
      </c>
      <c r="B3793" s="11">
        <v>1500</v>
      </c>
      <c r="C3793" s="11" t="s">
        <v>8246</v>
      </c>
      <c r="D3793" s="19">
        <f>B3793</f>
        <v>1500</v>
      </c>
    </row>
    <row r="3794" spans="1:4" x14ac:dyDescent="0.3">
      <c r="A3794" s="11" t="s">
        <v>8221</v>
      </c>
      <c r="B3794" s="11">
        <v>12500</v>
      </c>
      <c r="C3794" s="11" t="s">
        <v>8246</v>
      </c>
      <c r="D3794" s="19">
        <f>B3794</f>
        <v>12500</v>
      </c>
    </row>
    <row r="3795" spans="1:4" x14ac:dyDescent="0.3">
      <c r="A3795" s="11" t="s">
        <v>8221</v>
      </c>
      <c r="B3795" s="11">
        <v>7000</v>
      </c>
      <c r="C3795" s="11" t="s">
        <v>8246</v>
      </c>
      <c r="D3795" s="19">
        <f>B3795</f>
        <v>7000</v>
      </c>
    </row>
    <row r="3796" spans="1:4" x14ac:dyDescent="0.3">
      <c r="A3796" s="11" t="s">
        <v>8221</v>
      </c>
      <c r="B3796" s="11">
        <v>5000</v>
      </c>
      <c r="C3796" s="11" t="s">
        <v>8247</v>
      </c>
      <c r="D3796" s="19">
        <f>B3796*1.37298792</f>
        <v>6864.9395999999997</v>
      </c>
    </row>
    <row r="3797" spans="1:4" x14ac:dyDescent="0.3">
      <c r="A3797" s="11" t="s">
        <v>8221</v>
      </c>
      <c r="B3797" s="11">
        <v>600</v>
      </c>
      <c r="C3797" s="11" t="s">
        <v>8247</v>
      </c>
      <c r="D3797" s="19">
        <f>B3797*1.37298792</f>
        <v>823.79275199999995</v>
      </c>
    </row>
    <row r="3798" spans="1:4" x14ac:dyDescent="0.3">
      <c r="A3798" s="11" t="s">
        <v>8221</v>
      </c>
      <c r="B3798" s="11">
        <v>22500</v>
      </c>
      <c r="C3798" s="11" t="s">
        <v>8246</v>
      </c>
      <c r="D3798" s="19">
        <f t="shared" ref="D3798:D3807" si="146">B3798</f>
        <v>22500</v>
      </c>
    </row>
    <row r="3799" spans="1:4" x14ac:dyDescent="0.3">
      <c r="A3799" s="11" t="s">
        <v>8221</v>
      </c>
      <c r="B3799" s="11">
        <v>6000</v>
      </c>
      <c r="C3799" s="11" t="s">
        <v>8246</v>
      </c>
      <c r="D3799" s="19">
        <f t="shared" si="146"/>
        <v>6000</v>
      </c>
    </row>
    <row r="3800" spans="1:4" x14ac:dyDescent="0.3">
      <c r="A3800" s="11" t="s">
        <v>8221</v>
      </c>
      <c r="B3800" s="11">
        <v>70000</v>
      </c>
      <c r="C3800" s="11" t="s">
        <v>8246</v>
      </c>
      <c r="D3800" s="19">
        <f t="shared" si="146"/>
        <v>70000</v>
      </c>
    </row>
    <row r="3801" spans="1:4" x14ac:dyDescent="0.3">
      <c r="A3801" s="11" t="s">
        <v>8221</v>
      </c>
      <c r="B3801" s="11">
        <v>10000</v>
      </c>
      <c r="C3801" s="11" t="s">
        <v>8246</v>
      </c>
      <c r="D3801" s="19">
        <f t="shared" si="146"/>
        <v>10000</v>
      </c>
    </row>
    <row r="3802" spans="1:4" x14ac:dyDescent="0.3">
      <c r="A3802" s="11" t="s">
        <v>8221</v>
      </c>
      <c r="B3802" s="11">
        <v>22000</v>
      </c>
      <c r="C3802" s="11" t="s">
        <v>8246</v>
      </c>
      <c r="D3802" s="19">
        <f t="shared" si="146"/>
        <v>22000</v>
      </c>
    </row>
    <row r="3803" spans="1:4" x14ac:dyDescent="0.3">
      <c r="A3803" s="11" t="s">
        <v>8221</v>
      </c>
      <c r="B3803" s="11">
        <v>5000</v>
      </c>
      <c r="C3803" s="11" t="s">
        <v>8246</v>
      </c>
      <c r="D3803" s="19">
        <f t="shared" si="146"/>
        <v>5000</v>
      </c>
    </row>
    <row r="3804" spans="1:4" x14ac:dyDescent="0.3">
      <c r="A3804" s="11" t="s">
        <v>8221</v>
      </c>
      <c r="B3804" s="11">
        <v>3000</v>
      </c>
      <c r="C3804" s="11" t="s">
        <v>8246</v>
      </c>
      <c r="D3804" s="19">
        <f t="shared" si="146"/>
        <v>3000</v>
      </c>
    </row>
    <row r="3805" spans="1:4" x14ac:dyDescent="0.3">
      <c r="A3805" s="11" t="s">
        <v>8221</v>
      </c>
      <c r="B3805" s="11">
        <v>12000</v>
      </c>
      <c r="C3805" s="11" t="s">
        <v>8246</v>
      </c>
      <c r="D3805" s="19">
        <f t="shared" si="146"/>
        <v>12000</v>
      </c>
    </row>
    <row r="3806" spans="1:4" x14ac:dyDescent="0.3">
      <c r="A3806" s="11" t="s">
        <v>8221</v>
      </c>
      <c r="B3806" s="11">
        <v>8000</v>
      </c>
      <c r="C3806" s="11" t="s">
        <v>8246</v>
      </c>
      <c r="D3806" s="19">
        <f t="shared" si="146"/>
        <v>8000</v>
      </c>
    </row>
    <row r="3807" spans="1:4" x14ac:dyDescent="0.3">
      <c r="A3807" s="11" t="s">
        <v>8221</v>
      </c>
      <c r="B3807" s="11">
        <v>150000</v>
      </c>
      <c r="C3807" s="11" t="s">
        <v>8246</v>
      </c>
      <c r="D3807" s="19">
        <f t="shared" si="146"/>
        <v>150000</v>
      </c>
    </row>
    <row r="3808" spans="1:4" x14ac:dyDescent="0.3">
      <c r="A3808" s="11" t="s">
        <v>8221</v>
      </c>
      <c r="B3808" s="11">
        <v>7500</v>
      </c>
      <c r="C3808" s="11" t="s">
        <v>8248</v>
      </c>
      <c r="D3808" s="19">
        <f>B3808*0.76304884</f>
        <v>5722.8662999999997</v>
      </c>
    </row>
    <row r="3809" spans="1:4" x14ac:dyDescent="0.3">
      <c r="A3809" s="11" t="s">
        <v>8221</v>
      </c>
      <c r="B3809" s="11">
        <v>1500</v>
      </c>
      <c r="C3809" s="11" t="s">
        <v>8246</v>
      </c>
      <c r="D3809" s="19">
        <f>B3809</f>
        <v>1500</v>
      </c>
    </row>
    <row r="3810" spans="1:4" x14ac:dyDescent="0.3">
      <c r="A3810" s="11" t="s">
        <v>8219</v>
      </c>
      <c r="B3810" s="11">
        <v>1000</v>
      </c>
      <c r="C3810" s="11" t="s">
        <v>8247</v>
      </c>
      <c r="D3810" s="19">
        <f>B3810*1.37298792</f>
        <v>1372.98792</v>
      </c>
    </row>
    <row r="3811" spans="1:4" x14ac:dyDescent="0.3">
      <c r="A3811" s="11" t="s">
        <v>8219</v>
      </c>
      <c r="B3811" s="11">
        <v>2000</v>
      </c>
      <c r="C3811" s="11" t="s">
        <v>8247</v>
      </c>
      <c r="D3811" s="19">
        <f>B3811*1.37298792</f>
        <v>2745.9758400000001</v>
      </c>
    </row>
    <row r="3812" spans="1:4" x14ac:dyDescent="0.3">
      <c r="A3812" s="11" t="s">
        <v>8219</v>
      </c>
      <c r="B3812" s="11">
        <v>1500</v>
      </c>
      <c r="C3812" s="11" t="s">
        <v>8246</v>
      </c>
      <c r="D3812" s="19">
        <f>B3812</f>
        <v>1500</v>
      </c>
    </row>
    <row r="3813" spans="1:4" x14ac:dyDescent="0.3">
      <c r="A3813" s="11" t="s">
        <v>8219</v>
      </c>
      <c r="B3813" s="11">
        <v>250</v>
      </c>
      <c r="C3813" s="11" t="s">
        <v>8247</v>
      </c>
      <c r="D3813" s="19">
        <f>B3813*1.37298792</f>
        <v>343.24698000000001</v>
      </c>
    </row>
    <row r="3814" spans="1:4" x14ac:dyDescent="0.3">
      <c r="A3814" s="11" t="s">
        <v>8219</v>
      </c>
      <c r="B3814" s="11">
        <v>2000</v>
      </c>
      <c r="C3814" s="11" t="s">
        <v>8251</v>
      </c>
      <c r="D3814" s="19">
        <f>B3814*0.79435529</f>
        <v>1588.7105800000002</v>
      </c>
    </row>
    <row r="3815" spans="1:4" x14ac:dyDescent="0.3">
      <c r="A3815" s="11" t="s">
        <v>8219</v>
      </c>
      <c r="B3815" s="11">
        <v>2100</v>
      </c>
      <c r="C3815" s="11" t="s">
        <v>8246</v>
      </c>
      <c r="D3815" s="19">
        <f>B3815</f>
        <v>2100</v>
      </c>
    </row>
    <row r="3816" spans="1:4" x14ac:dyDescent="0.3">
      <c r="A3816" s="11" t="s">
        <v>8219</v>
      </c>
      <c r="B3816" s="11">
        <v>1500</v>
      </c>
      <c r="C3816" s="11" t="s">
        <v>8246</v>
      </c>
      <c r="D3816" s="19">
        <f>B3816</f>
        <v>1500</v>
      </c>
    </row>
    <row r="3817" spans="1:4" x14ac:dyDescent="0.3">
      <c r="A3817" s="11" t="s">
        <v>8219</v>
      </c>
      <c r="B3817" s="11">
        <v>1000</v>
      </c>
      <c r="C3817" s="11" t="s">
        <v>8247</v>
      </c>
      <c r="D3817" s="19">
        <f>B3817*1.37298792</f>
        <v>1372.98792</v>
      </c>
    </row>
    <row r="3818" spans="1:4" x14ac:dyDescent="0.3">
      <c r="A3818" s="11" t="s">
        <v>8219</v>
      </c>
      <c r="B3818" s="11">
        <v>1500</v>
      </c>
      <c r="C3818" s="11" t="s">
        <v>8246</v>
      </c>
      <c r="D3818" s="19">
        <f>B3818</f>
        <v>1500</v>
      </c>
    </row>
    <row r="3819" spans="1:4" x14ac:dyDescent="0.3">
      <c r="A3819" s="11" t="s">
        <v>8219</v>
      </c>
      <c r="B3819" s="11">
        <v>2000</v>
      </c>
      <c r="C3819" s="11" t="s">
        <v>8246</v>
      </c>
      <c r="D3819" s="19">
        <f>B3819</f>
        <v>2000</v>
      </c>
    </row>
    <row r="3820" spans="1:4" x14ac:dyDescent="0.3">
      <c r="A3820" s="11" t="s">
        <v>8219</v>
      </c>
      <c r="B3820" s="11">
        <v>250</v>
      </c>
      <c r="C3820" s="11" t="s">
        <v>8246</v>
      </c>
      <c r="D3820" s="19">
        <f>B3820</f>
        <v>250</v>
      </c>
    </row>
    <row r="3821" spans="1:4" x14ac:dyDescent="0.3">
      <c r="A3821" s="11" t="s">
        <v>8219</v>
      </c>
      <c r="B3821" s="11">
        <v>1000</v>
      </c>
      <c r="C3821" s="11" t="s">
        <v>8246</v>
      </c>
      <c r="D3821" s="19">
        <f>B3821</f>
        <v>1000</v>
      </c>
    </row>
    <row r="3822" spans="1:4" x14ac:dyDescent="0.3">
      <c r="A3822" s="11" t="s">
        <v>8219</v>
      </c>
      <c r="B3822" s="11">
        <v>300</v>
      </c>
      <c r="C3822" s="11" t="s">
        <v>8247</v>
      </c>
      <c r="D3822" s="19">
        <f>B3822*1.37298792</f>
        <v>411.89637599999998</v>
      </c>
    </row>
    <row r="3823" spans="1:4" x14ac:dyDescent="0.3">
      <c r="A3823" s="11" t="s">
        <v>8219</v>
      </c>
      <c r="B3823" s="11">
        <v>3500</v>
      </c>
      <c r="C3823" s="11" t="s">
        <v>8246</v>
      </c>
      <c r="D3823" s="19">
        <f>B3823</f>
        <v>3500</v>
      </c>
    </row>
    <row r="3824" spans="1:4" x14ac:dyDescent="0.3">
      <c r="A3824" s="11" t="s">
        <v>8219</v>
      </c>
      <c r="B3824" s="11">
        <v>5000</v>
      </c>
      <c r="C3824" s="11" t="s">
        <v>8249</v>
      </c>
      <c r="D3824" s="19">
        <f>B3824*1.18870458</f>
        <v>5943.5228999999999</v>
      </c>
    </row>
    <row r="3825" spans="1:4" x14ac:dyDescent="0.3">
      <c r="A3825" s="11" t="s">
        <v>8219</v>
      </c>
      <c r="B3825" s="11">
        <v>2500</v>
      </c>
      <c r="C3825" s="11" t="s">
        <v>8246</v>
      </c>
      <c r="D3825" s="19">
        <f>B3825</f>
        <v>2500</v>
      </c>
    </row>
    <row r="3826" spans="1:4" x14ac:dyDescent="0.3">
      <c r="A3826" s="11" t="s">
        <v>8219</v>
      </c>
      <c r="B3826" s="11">
        <v>250</v>
      </c>
      <c r="C3826" s="11" t="s">
        <v>8247</v>
      </c>
      <c r="D3826" s="19">
        <f>B3826*1.37298792</f>
        <v>343.24698000000001</v>
      </c>
    </row>
    <row r="3827" spans="1:4" x14ac:dyDescent="0.3">
      <c r="A3827" s="11" t="s">
        <v>8219</v>
      </c>
      <c r="B3827" s="11">
        <v>5000</v>
      </c>
      <c r="C3827" s="11" t="s">
        <v>8246</v>
      </c>
      <c r="D3827" s="19">
        <f>B3827</f>
        <v>5000</v>
      </c>
    </row>
    <row r="3828" spans="1:4" x14ac:dyDescent="0.3">
      <c r="A3828" s="11" t="s">
        <v>8219</v>
      </c>
      <c r="B3828" s="11">
        <v>600</v>
      </c>
      <c r="C3828" s="11" t="s">
        <v>8247</v>
      </c>
      <c r="D3828" s="19">
        <f>B3828*1.37298792</f>
        <v>823.79275199999995</v>
      </c>
    </row>
    <row r="3829" spans="1:4" x14ac:dyDescent="0.3">
      <c r="A3829" s="11" t="s">
        <v>8219</v>
      </c>
      <c r="B3829" s="11">
        <v>3000</v>
      </c>
      <c r="C3829" s="11" t="s">
        <v>8247</v>
      </c>
      <c r="D3829" s="19">
        <f>B3829*1.37298792</f>
        <v>4118.9637599999996</v>
      </c>
    </row>
    <row r="3830" spans="1:4" x14ac:dyDescent="0.3">
      <c r="A3830" s="11" t="s">
        <v>8219</v>
      </c>
      <c r="B3830" s="11">
        <v>5000</v>
      </c>
      <c r="C3830" s="11" t="s">
        <v>8246</v>
      </c>
      <c r="D3830" s="19">
        <f>B3830</f>
        <v>5000</v>
      </c>
    </row>
    <row r="3831" spans="1:4" x14ac:dyDescent="0.3">
      <c r="A3831" s="11" t="s">
        <v>8219</v>
      </c>
      <c r="B3831" s="11">
        <v>500</v>
      </c>
      <c r="C3831" s="11" t="s">
        <v>8246</v>
      </c>
      <c r="D3831" s="19">
        <f>B3831</f>
        <v>500</v>
      </c>
    </row>
    <row r="3832" spans="1:4" x14ac:dyDescent="0.3">
      <c r="A3832" s="11" t="s">
        <v>8219</v>
      </c>
      <c r="B3832" s="11">
        <v>100</v>
      </c>
      <c r="C3832" s="11" t="s">
        <v>8246</v>
      </c>
      <c r="D3832" s="19">
        <f>B3832</f>
        <v>100</v>
      </c>
    </row>
    <row r="3833" spans="1:4" x14ac:dyDescent="0.3">
      <c r="A3833" s="11" t="s">
        <v>8219</v>
      </c>
      <c r="B3833" s="11">
        <v>500</v>
      </c>
      <c r="C3833" s="11" t="s">
        <v>8246</v>
      </c>
      <c r="D3833" s="19">
        <f>B3833</f>
        <v>500</v>
      </c>
    </row>
    <row r="3834" spans="1:4" x14ac:dyDescent="0.3">
      <c r="A3834" s="11" t="s">
        <v>8219</v>
      </c>
      <c r="B3834" s="11">
        <v>1200</v>
      </c>
      <c r="C3834" s="11" t="s">
        <v>8246</v>
      </c>
      <c r="D3834" s="19">
        <f>B3834</f>
        <v>1200</v>
      </c>
    </row>
    <row r="3835" spans="1:4" x14ac:dyDescent="0.3">
      <c r="A3835" s="11" t="s">
        <v>8219</v>
      </c>
      <c r="B3835" s="11">
        <v>1200</v>
      </c>
      <c r="C3835" s="11" t="s">
        <v>8251</v>
      </c>
      <c r="D3835" s="19">
        <f>B3835*0.79435529</f>
        <v>953.22634800000003</v>
      </c>
    </row>
    <row r="3836" spans="1:4" x14ac:dyDescent="0.3">
      <c r="A3836" s="11" t="s">
        <v>8219</v>
      </c>
      <c r="B3836" s="11">
        <v>3000</v>
      </c>
      <c r="C3836" s="11" t="s">
        <v>8247</v>
      </c>
      <c r="D3836" s="19">
        <f>B3836*1.37298792</f>
        <v>4118.9637599999996</v>
      </c>
    </row>
    <row r="3837" spans="1:4" x14ac:dyDescent="0.3">
      <c r="A3837" s="11" t="s">
        <v>8219</v>
      </c>
      <c r="B3837" s="11">
        <v>200</v>
      </c>
      <c r="C3837" s="11" t="s">
        <v>8247</v>
      </c>
      <c r="D3837" s="19">
        <f>B3837*1.37298792</f>
        <v>274.59758399999998</v>
      </c>
    </row>
    <row r="3838" spans="1:4" x14ac:dyDescent="0.3">
      <c r="A3838" s="11" t="s">
        <v>8219</v>
      </c>
      <c r="B3838" s="11">
        <v>800</v>
      </c>
      <c r="C3838" s="11" t="s">
        <v>8246</v>
      </c>
      <c r="D3838" s="19">
        <f>B3838</f>
        <v>800</v>
      </c>
    </row>
    <row r="3839" spans="1:4" x14ac:dyDescent="0.3">
      <c r="A3839" s="11" t="s">
        <v>8219</v>
      </c>
      <c r="B3839" s="11">
        <v>2000</v>
      </c>
      <c r="C3839" s="11" t="s">
        <v>8247</v>
      </c>
      <c r="D3839" s="19">
        <f>B3839*1.37298792</f>
        <v>2745.9758400000001</v>
      </c>
    </row>
    <row r="3840" spans="1:4" x14ac:dyDescent="0.3">
      <c r="A3840" s="11" t="s">
        <v>8219</v>
      </c>
      <c r="B3840" s="11">
        <v>100000</v>
      </c>
      <c r="C3840" s="11" t="s">
        <v>8255</v>
      </c>
      <c r="D3840" s="19">
        <f>B3840*0.11661117</f>
        <v>11661.117</v>
      </c>
    </row>
    <row r="3841" spans="1:4" x14ac:dyDescent="0.3">
      <c r="A3841" s="11" t="s">
        <v>8219</v>
      </c>
      <c r="B3841" s="11">
        <v>2000</v>
      </c>
      <c r="C3841" s="11" t="s">
        <v>8246</v>
      </c>
      <c r="D3841" s="19">
        <f>B3841</f>
        <v>2000</v>
      </c>
    </row>
    <row r="3842" spans="1:4" x14ac:dyDescent="0.3">
      <c r="A3842" s="11" t="s">
        <v>8219</v>
      </c>
      <c r="B3842" s="11">
        <v>1</v>
      </c>
      <c r="C3842" s="11" t="s">
        <v>8247</v>
      </c>
      <c r="D3842" s="19">
        <f>B3842*1.37298792</f>
        <v>1.3729879199999999</v>
      </c>
    </row>
    <row r="3843" spans="1:4" x14ac:dyDescent="0.3">
      <c r="A3843" s="11" t="s">
        <v>8221</v>
      </c>
      <c r="B3843" s="11">
        <v>10000</v>
      </c>
      <c r="C3843" s="11" t="s">
        <v>8246</v>
      </c>
      <c r="D3843" s="19">
        <f>B3843</f>
        <v>10000</v>
      </c>
    </row>
    <row r="3844" spans="1:4" x14ac:dyDescent="0.3">
      <c r="A3844" s="11" t="s">
        <v>8221</v>
      </c>
      <c r="B3844" s="11">
        <v>5000</v>
      </c>
      <c r="C3844" s="11" t="s">
        <v>8247</v>
      </c>
      <c r="D3844" s="19">
        <f>B3844*1.37298792</f>
        <v>6864.9395999999997</v>
      </c>
    </row>
    <row r="3845" spans="1:4" x14ac:dyDescent="0.3">
      <c r="A3845" s="11" t="s">
        <v>8221</v>
      </c>
      <c r="B3845" s="11">
        <v>5000</v>
      </c>
      <c r="C3845" s="11" t="s">
        <v>8246</v>
      </c>
      <c r="D3845" s="19">
        <f t="shared" ref="D3845:D3850" si="147">B3845</f>
        <v>5000</v>
      </c>
    </row>
    <row r="3846" spans="1:4" x14ac:dyDescent="0.3">
      <c r="A3846" s="11" t="s">
        <v>8221</v>
      </c>
      <c r="B3846" s="11">
        <v>9800</v>
      </c>
      <c r="C3846" s="11" t="s">
        <v>8246</v>
      </c>
      <c r="D3846" s="19">
        <f t="shared" si="147"/>
        <v>9800</v>
      </c>
    </row>
    <row r="3847" spans="1:4" x14ac:dyDescent="0.3">
      <c r="A3847" s="11" t="s">
        <v>8221</v>
      </c>
      <c r="B3847" s="11">
        <v>40000</v>
      </c>
      <c r="C3847" s="11" t="s">
        <v>8246</v>
      </c>
      <c r="D3847" s="19">
        <f t="shared" si="147"/>
        <v>40000</v>
      </c>
    </row>
    <row r="3848" spans="1:4" x14ac:dyDescent="0.3">
      <c r="A3848" s="11" t="s">
        <v>8221</v>
      </c>
      <c r="B3848" s="11">
        <v>7000</v>
      </c>
      <c r="C3848" s="11" t="s">
        <v>8246</v>
      </c>
      <c r="D3848" s="19">
        <f t="shared" si="147"/>
        <v>7000</v>
      </c>
    </row>
    <row r="3849" spans="1:4" x14ac:dyDescent="0.3">
      <c r="A3849" s="11" t="s">
        <v>8221</v>
      </c>
      <c r="B3849" s="11">
        <v>10500</v>
      </c>
      <c r="C3849" s="11" t="s">
        <v>8246</v>
      </c>
      <c r="D3849" s="19">
        <f t="shared" si="147"/>
        <v>10500</v>
      </c>
    </row>
    <row r="3850" spans="1:4" x14ac:dyDescent="0.3">
      <c r="A3850" s="11" t="s">
        <v>8221</v>
      </c>
      <c r="B3850" s="11">
        <v>13000</v>
      </c>
      <c r="C3850" s="11" t="s">
        <v>8246</v>
      </c>
      <c r="D3850" s="19">
        <f t="shared" si="147"/>
        <v>13000</v>
      </c>
    </row>
    <row r="3851" spans="1:4" x14ac:dyDescent="0.3">
      <c r="A3851" s="11" t="s">
        <v>8221</v>
      </c>
      <c r="B3851" s="11">
        <v>30000</v>
      </c>
      <c r="C3851" s="11" t="s">
        <v>8249</v>
      </c>
      <c r="D3851" s="19">
        <f>B3851*1.18870458</f>
        <v>35661.1374</v>
      </c>
    </row>
    <row r="3852" spans="1:4" x14ac:dyDescent="0.3">
      <c r="A3852" s="11" t="s">
        <v>8221</v>
      </c>
      <c r="B3852" s="11">
        <v>1000</v>
      </c>
      <c r="C3852" s="11" t="s">
        <v>8246</v>
      </c>
      <c r="D3852" s="19">
        <f>B3852</f>
        <v>1000</v>
      </c>
    </row>
    <row r="3853" spans="1:4" x14ac:dyDescent="0.3">
      <c r="A3853" s="11" t="s">
        <v>8221</v>
      </c>
      <c r="B3853" s="11">
        <v>2500</v>
      </c>
      <c r="C3853" s="11" t="s">
        <v>8247</v>
      </c>
      <c r="D3853" s="19">
        <f>B3853*1.37298792</f>
        <v>3432.4697999999999</v>
      </c>
    </row>
    <row r="3854" spans="1:4" x14ac:dyDescent="0.3">
      <c r="A3854" s="11" t="s">
        <v>8221</v>
      </c>
      <c r="B3854" s="11">
        <v>10000</v>
      </c>
      <c r="C3854" s="11" t="s">
        <v>8246</v>
      </c>
      <c r="D3854" s="19">
        <f t="shared" ref="D3854:D3859" si="148">B3854</f>
        <v>10000</v>
      </c>
    </row>
    <row r="3855" spans="1:4" x14ac:dyDescent="0.3">
      <c r="A3855" s="11" t="s">
        <v>8221</v>
      </c>
      <c r="B3855" s="11">
        <v>100000</v>
      </c>
      <c r="C3855" s="11" t="s">
        <v>8246</v>
      </c>
      <c r="D3855" s="19">
        <f t="shared" si="148"/>
        <v>100000</v>
      </c>
    </row>
    <row r="3856" spans="1:4" x14ac:dyDescent="0.3">
      <c r="A3856" s="11" t="s">
        <v>8221</v>
      </c>
      <c r="B3856" s="11">
        <v>11000</v>
      </c>
      <c r="C3856" s="11" t="s">
        <v>8246</v>
      </c>
      <c r="D3856" s="19">
        <f t="shared" si="148"/>
        <v>11000</v>
      </c>
    </row>
    <row r="3857" spans="1:4" x14ac:dyDescent="0.3">
      <c r="A3857" s="11" t="s">
        <v>8221</v>
      </c>
      <c r="B3857" s="11">
        <v>1000</v>
      </c>
      <c r="C3857" s="11" t="s">
        <v>8246</v>
      </c>
      <c r="D3857" s="19">
        <f t="shared" si="148"/>
        <v>1000</v>
      </c>
    </row>
    <row r="3858" spans="1:4" x14ac:dyDescent="0.3">
      <c r="A3858" s="11" t="s">
        <v>8221</v>
      </c>
      <c r="B3858" s="11">
        <v>5000</v>
      </c>
      <c r="C3858" s="11" t="s">
        <v>8246</v>
      </c>
      <c r="D3858" s="19">
        <f t="shared" si="148"/>
        <v>5000</v>
      </c>
    </row>
    <row r="3859" spans="1:4" x14ac:dyDescent="0.3">
      <c r="A3859" s="11" t="s">
        <v>8221</v>
      </c>
      <c r="B3859" s="11">
        <v>5000</v>
      </c>
      <c r="C3859" s="11" t="s">
        <v>8246</v>
      </c>
      <c r="D3859" s="19">
        <f t="shared" si="148"/>
        <v>5000</v>
      </c>
    </row>
    <row r="3860" spans="1:4" x14ac:dyDescent="0.3">
      <c r="A3860" s="11" t="s">
        <v>8221</v>
      </c>
      <c r="B3860" s="11">
        <v>500</v>
      </c>
      <c r="C3860" s="11" t="s">
        <v>8247</v>
      </c>
      <c r="D3860" s="19">
        <f>B3860*1.37298792</f>
        <v>686.49396000000002</v>
      </c>
    </row>
    <row r="3861" spans="1:4" x14ac:dyDescent="0.3">
      <c r="A3861" s="11" t="s">
        <v>8221</v>
      </c>
      <c r="B3861" s="11">
        <v>2500</v>
      </c>
      <c r="C3861" s="11" t="s">
        <v>8246</v>
      </c>
      <c r="D3861" s="19">
        <f t="shared" ref="D3861:D3866" si="149">B3861</f>
        <v>2500</v>
      </c>
    </row>
    <row r="3862" spans="1:4" x14ac:dyDescent="0.3">
      <c r="A3862" s="11" t="s">
        <v>8221</v>
      </c>
      <c r="B3862" s="11">
        <v>6000</v>
      </c>
      <c r="C3862" s="11" t="s">
        <v>8246</v>
      </c>
      <c r="D3862" s="19">
        <f t="shared" si="149"/>
        <v>6000</v>
      </c>
    </row>
    <row r="3863" spans="1:4" x14ac:dyDescent="0.3">
      <c r="A3863" s="11" t="s">
        <v>8221</v>
      </c>
      <c r="B3863" s="11">
        <v>2000</v>
      </c>
      <c r="C3863" s="11" t="s">
        <v>8246</v>
      </c>
      <c r="D3863" s="19">
        <f t="shared" si="149"/>
        <v>2000</v>
      </c>
    </row>
    <row r="3864" spans="1:4" x14ac:dyDescent="0.3">
      <c r="A3864" s="11" t="s">
        <v>8221</v>
      </c>
      <c r="B3864" s="11">
        <v>7500</v>
      </c>
      <c r="C3864" s="11" t="s">
        <v>8246</v>
      </c>
      <c r="D3864" s="19">
        <f t="shared" si="149"/>
        <v>7500</v>
      </c>
    </row>
    <row r="3865" spans="1:4" x14ac:dyDescent="0.3">
      <c r="A3865" s="11" t="s">
        <v>8221</v>
      </c>
      <c r="B3865" s="11">
        <v>6000</v>
      </c>
      <c r="C3865" s="11" t="s">
        <v>8246</v>
      </c>
      <c r="D3865" s="19">
        <f t="shared" si="149"/>
        <v>6000</v>
      </c>
    </row>
    <row r="3866" spans="1:4" x14ac:dyDescent="0.3">
      <c r="A3866" s="11" t="s">
        <v>8221</v>
      </c>
      <c r="B3866" s="11">
        <v>5000</v>
      </c>
      <c r="C3866" s="11" t="s">
        <v>8246</v>
      </c>
      <c r="D3866" s="19">
        <f t="shared" si="149"/>
        <v>5000</v>
      </c>
    </row>
    <row r="3867" spans="1:4" x14ac:dyDescent="0.3">
      <c r="A3867" s="11" t="s">
        <v>8221</v>
      </c>
      <c r="B3867" s="11">
        <v>2413</v>
      </c>
      <c r="C3867" s="11" t="s">
        <v>8251</v>
      </c>
      <c r="D3867" s="19">
        <f>B3867*0.79435529</f>
        <v>1916.7793147700002</v>
      </c>
    </row>
    <row r="3868" spans="1:4" x14ac:dyDescent="0.3">
      <c r="A3868" s="11" t="s">
        <v>8221</v>
      </c>
      <c r="B3868" s="11">
        <v>2000</v>
      </c>
      <c r="C3868" s="11" t="s">
        <v>8246</v>
      </c>
      <c r="D3868" s="19">
        <f>B3868</f>
        <v>2000</v>
      </c>
    </row>
    <row r="3869" spans="1:4" x14ac:dyDescent="0.3">
      <c r="A3869" s="11" t="s">
        <v>8221</v>
      </c>
      <c r="B3869" s="11">
        <v>2000</v>
      </c>
      <c r="C3869" s="11" t="s">
        <v>8246</v>
      </c>
      <c r="D3869" s="19">
        <f>B3869</f>
        <v>2000</v>
      </c>
    </row>
    <row r="3870" spans="1:4" x14ac:dyDescent="0.3">
      <c r="A3870" s="11" t="s">
        <v>8220</v>
      </c>
      <c r="B3870" s="11">
        <v>5000</v>
      </c>
      <c r="C3870" s="11" t="s">
        <v>8247</v>
      </c>
      <c r="D3870" s="19">
        <f>B3870*1.37298792</f>
        <v>6864.9395999999997</v>
      </c>
    </row>
    <row r="3871" spans="1:4" x14ac:dyDescent="0.3">
      <c r="A3871" s="11" t="s">
        <v>8220</v>
      </c>
      <c r="B3871" s="11">
        <v>13111</v>
      </c>
      <c r="C3871" s="11" t="s">
        <v>8246</v>
      </c>
      <c r="D3871" s="19">
        <f>B3871</f>
        <v>13111</v>
      </c>
    </row>
    <row r="3872" spans="1:4" x14ac:dyDescent="0.3">
      <c r="A3872" s="11" t="s">
        <v>8220</v>
      </c>
      <c r="B3872" s="11">
        <v>10000</v>
      </c>
      <c r="C3872" s="11" t="s">
        <v>8246</v>
      </c>
      <c r="D3872" s="19">
        <f>B3872</f>
        <v>10000</v>
      </c>
    </row>
    <row r="3873" spans="1:4" x14ac:dyDescent="0.3">
      <c r="A3873" s="11" t="s">
        <v>8220</v>
      </c>
      <c r="B3873" s="11">
        <v>1500</v>
      </c>
      <c r="C3873" s="11" t="s">
        <v>8246</v>
      </c>
      <c r="D3873" s="19">
        <f>B3873</f>
        <v>1500</v>
      </c>
    </row>
    <row r="3874" spans="1:4" x14ac:dyDescent="0.3">
      <c r="A3874" s="11" t="s">
        <v>8220</v>
      </c>
      <c r="B3874" s="11">
        <v>15000</v>
      </c>
      <c r="C3874" s="11" t="s">
        <v>8246</v>
      </c>
      <c r="D3874" s="19">
        <f>B3874</f>
        <v>15000</v>
      </c>
    </row>
    <row r="3875" spans="1:4" x14ac:dyDescent="0.3">
      <c r="A3875" s="11" t="s">
        <v>8220</v>
      </c>
      <c r="B3875" s="11">
        <v>5500</v>
      </c>
      <c r="C3875" s="11" t="s">
        <v>8246</v>
      </c>
      <c r="D3875" s="19">
        <f>B3875</f>
        <v>5500</v>
      </c>
    </row>
    <row r="3876" spans="1:4" x14ac:dyDescent="0.3">
      <c r="A3876" s="11" t="s">
        <v>8220</v>
      </c>
      <c r="B3876" s="11">
        <v>620</v>
      </c>
      <c r="C3876" s="11" t="s">
        <v>8250</v>
      </c>
      <c r="D3876" s="19">
        <f>B3876*0.70341869</f>
        <v>436.11958780000003</v>
      </c>
    </row>
    <row r="3877" spans="1:4" x14ac:dyDescent="0.3">
      <c r="A3877" s="11" t="s">
        <v>8220</v>
      </c>
      <c r="B3877" s="11">
        <v>30000</v>
      </c>
      <c r="C3877" s="11" t="s">
        <v>8253</v>
      </c>
      <c r="D3877" s="19">
        <f>B3877*0.159721</f>
        <v>4791.63</v>
      </c>
    </row>
    <row r="3878" spans="1:4" x14ac:dyDescent="0.3">
      <c r="A3878" s="11" t="s">
        <v>8220</v>
      </c>
      <c r="B3878" s="11">
        <v>3900</v>
      </c>
      <c r="C3878" s="11" t="s">
        <v>8247</v>
      </c>
      <c r="D3878" s="19">
        <f>B3878*1.37298792</f>
        <v>5354.6528879999996</v>
      </c>
    </row>
    <row r="3879" spans="1:4" x14ac:dyDescent="0.3">
      <c r="A3879" s="11" t="s">
        <v>8220</v>
      </c>
      <c r="B3879" s="11">
        <v>25000</v>
      </c>
      <c r="C3879" s="11" t="s">
        <v>8246</v>
      </c>
      <c r="D3879" s="19">
        <f>B3879</f>
        <v>25000</v>
      </c>
    </row>
    <row r="3880" spans="1:4" x14ac:dyDescent="0.3">
      <c r="A3880" s="11" t="s">
        <v>8220</v>
      </c>
      <c r="B3880" s="11">
        <v>18000</v>
      </c>
      <c r="C3880" s="11" t="s">
        <v>8246</v>
      </c>
      <c r="D3880" s="19">
        <f>B3880</f>
        <v>18000</v>
      </c>
    </row>
    <row r="3881" spans="1:4" x14ac:dyDescent="0.3">
      <c r="A3881" s="11" t="s">
        <v>8220</v>
      </c>
      <c r="B3881" s="11">
        <v>15000</v>
      </c>
      <c r="C3881" s="11" t="s">
        <v>8247</v>
      </c>
      <c r="D3881" s="19">
        <f>B3881*1.37298792</f>
        <v>20594.818799999997</v>
      </c>
    </row>
    <row r="3882" spans="1:4" x14ac:dyDescent="0.3">
      <c r="A3882" s="11" t="s">
        <v>8220</v>
      </c>
      <c r="B3882" s="11">
        <v>7500</v>
      </c>
      <c r="C3882" s="11" t="s">
        <v>8247</v>
      </c>
      <c r="D3882" s="19">
        <f>B3882*1.37298792</f>
        <v>10297.409399999999</v>
      </c>
    </row>
    <row r="3883" spans="1:4" x14ac:dyDescent="0.3">
      <c r="A3883" s="11" t="s">
        <v>8220</v>
      </c>
      <c r="B3883" s="11">
        <v>500</v>
      </c>
      <c r="C3883" s="11" t="s">
        <v>8246</v>
      </c>
      <c r="D3883" s="19">
        <f>B3883</f>
        <v>500</v>
      </c>
    </row>
    <row r="3884" spans="1:4" x14ac:dyDescent="0.3">
      <c r="A3884" s="11" t="s">
        <v>8220</v>
      </c>
      <c r="B3884" s="11">
        <v>30000</v>
      </c>
      <c r="C3884" s="11" t="s">
        <v>8248</v>
      </c>
      <c r="D3884" s="19">
        <f>B3884*0.76304884</f>
        <v>22891.465199999999</v>
      </c>
    </row>
    <row r="3885" spans="1:4" x14ac:dyDescent="0.3">
      <c r="A3885" s="11" t="s">
        <v>8220</v>
      </c>
      <c r="B3885" s="11">
        <v>15000</v>
      </c>
      <c r="C3885" s="11" t="s">
        <v>8247</v>
      </c>
      <c r="D3885" s="19">
        <f>B3885*1.37298792</f>
        <v>20594.818799999997</v>
      </c>
    </row>
    <row r="3886" spans="1:4" x14ac:dyDescent="0.3">
      <c r="A3886" s="11" t="s">
        <v>8220</v>
      </c>
      <c r="B3886" s="11">
        <v>10000</v>
      </c>
      <c r="C3886" s="11" t="s">
        <v>8246</v>
      </c>
      <c r="D3886" s="19">
        <f>B3886</f>
        <v>10000</v>
      </c>
    </row>
    <row r="3887" spans="1:4" x14ac:dyDescent="0.3">
      <c r="A3887" s="11" t="s">
        <v>8220</v>
      </c>
      <c r="B3887" s="11">
        <v>375000</v>
      </c>
      <c r="C3887" s="11" t="s">
        <v>8246</v>
      </c>
      <c r="D3887" s="19">
        <f>B3887</f>
        <v>375000</v>
      </c>
    </row>
    <row r="3888" spans="1:4" x14ac:dyDescent="0.3">
      <c r="A3888" s="11" t="s">
        <v>8220</v>
      </c>
      <c r="B3888" s="11">
        <v>10000</v>
      </c>
      <c r="C3888" s="11" t="s">
        <v>8248</v>
      </c>
      <c r="D3888" s="19">
        <f>B3888*0.76304884</f>
        <v>7630.4883999999993</v>
      </c>
    </row>
    <row r="3889" spans="1:4" x14ac:dyDescent="0.3">
      <c r="A3889" s="11" t="s">
        <v>8220</v>
      </c>
      <c r="B3889" s="11">
        <v>2000</v>
      </c>
      <c r="C3889" s="11" t="s">
        <v>8246</v>
      </c>
      <c r="D3889" s="19">
        <f>B3889</f>
        <v>2000</v>
      </c>
    </row>
    <row r="3890" spans="1:4" x14ac:dyDescent="0.3">
      <c r="A3890" s="11" t="s">
        <v>8221</v>
      </c>
      <c r="B3890" s="11">
        <v>2000</v>
      </c>
      <c r="C3890" s="11" t="s">
        <v>8247</v>
      </c>
      <c r="D3890" s="19">
        <f>B3890*1.37298792</f>
        <v>2745.9758400000001</v>
      </c>
    </row>
    <row r="3891" spans="1:4" x14ac:dyDescent="0.3">
      <c r="A3891" s="11" t="s">
        <v>8221</v>
      </c>
      <c r="B3891" s="11">
        <v>8000</v>
      </c>
      <c r="C3891" s="11" t="s">
        <v>8246</v>
      </c>
      <c r="D3891" s="19">
        <f t="shared" ref="D3891:D3898" si="150">B3891</f>
        <v>8000</v>
      </c>
    </row>
    <row r="3892" spans="1:4" x14ac:dyDescent="0.3">
      <c r="A3892" s="11" t="s">
        <v>8221</v>
      </c>
      <c r="B3892" s="11">
        <v>15000</v>
      </c>
      <c r="C3892" s="11" t="s">
        <v>8246</v>
      </c>
      <c r="D3892" s="19">
        <f t="shared" si="150"/>
        <v>15000</v>
      </c>
    </row>
    <row r="3893" spans="1:4" x14ac:dyDescent="0.3">
      <c r="A3893" s="11" t="s">
        <v>8221</v>
      </c>
      <c r="B3893" s="11">
        <v>800</v>
      </c>
      <c r="C3893" s="11" t="s">
        <v>8246</v>
      </c>
      <c r="D3893" s="19">
        <f t="shared" si="150"/>
        <v>800</v>
      </c>
    </row>
    <row r="3894" spans="1:4" x14ac:dyDescent="0.3">
      <c r="A3894" s="11" t="s">
        <v>8221</v>
      </c>
      <c r="B3894" s="11">
        <v>1000</v>
      </c>
      <c r="C3894" s="11" t="s">
        <v>8246</v>
      </c>
      <c r="D3894" s="19">
        <f t="shared" si="150"/>
        <v>1000</v>
      </c>
    </row>
    <row r="3895" spans="1:4" x14ac:dyDescent="0.3">
      <c r="A3895" s="11" t="s">
        <v>8221</v>
      </c>
      <c r="B3895" s="11">
        <v>50000</v>
      </c>
      <c r="C3895" s="11" t="s">
        <v>8246</v>
      </c>
      <c r="D3895" s="19">
        <f t="shared" si="150"/>
        <v>50000</v>
      </c>
    </row>
    <row r="3896" spans="1:4" x14ac:dyDescent="0.3">
      <c r="A3896" s="11" t="s">
        <v>8221</v>
      </c>
      <c r="B3896" s="11">
        <v>15000</v>
      </c>
      <c r="C3896" s="11" t="s">
        <v>8246</v>
      </c>
      <c r="D3896" s="19">
        <f t="shared" si="150"/>
        <v>15000</v>
      </c>
    </row>
    <row r="3897" spans="1:4" x14ac:dyDescent="0.3">
      <c r="A3897" s="11" t="s">
        <v>8221</v>
      </c>
      <c r="B3897" s="11">
        <v>1000</v>
      </c>
      <c r="C3897" s="11" t="s">
        <v>8246</v>
      </c>
      <c r="D3897" s="19">
        <f t="shared" si="150"/>
        <v>1000</v>
      </c>
    </row>
    <row r="3898" spans="1:4" x14ac:dyDescent="0.3">
      <c r="A3898" s="11" t="s">
        <v>8221</v>
      </c>
      <c r="B3898" s="11">
        <v>1600</v>
      </c>
      <c r="C3898" s="11" t="s">
        <v>8246</v>
      </c>
      <c r="D3898" s="19">
        <f t="shared" si="150"/>
        <v>1600</v>
      </c>
    </row>
    <row r="3899" spans="1:4" x14ac:dyDescent="0.3">
      <c r="A3899" s="11" t="s">
        <v>8221</v>
      </c>
      <c r="B3899" s="11">
        <v>2500</v>
      </c>
      <c r="C3899" s="11" t="s">
        <v>8250</v>
      </c>
      <c r="D3899" s="19">
        <f>B3899*0.70341869</f>
        <v>1758.5467249999999</v>
      </c>
    </row>
    <row r="3900" spans="1:4" x14ac:dyDescent="0.3">
      <c r="A3900" s="11" t="s">
        <v>8221</v>
      </c>
      <c r="B3900" s="11">
        <v>2500</v>
      </c>
      <c r="C3900" s="11" t="s">
        <v>8247</v>
      </c>
      <c r="D3900" s="19">
        <f>B3900*1.37298792</f>
        <v>3432.4697999999999</v>
      </c>
    </row>
    <row r="3901" spans="1:4" x14ac:dyDescent="0.3">
      <c r="A3901" s="11" t="s">
        <v>8221</v>
      </c>
      <c r="B3901" s="11">
        <v>10000</v>
      </c>
      <c r="C3901" s="11" t="s">
        <v>8246</v>
      </c>
      <c r="D3901" s="19">
        <f>B3901</f>
        <v>10000</v>
      </c>
    </row>
    <row r="3902" spans="1:4" x14ac:dyDescent="0.3">
      <c r="A3902" s="11" t="s">
        <v>8221</v>
      </c>
      <c r="B3902" s="11">
        <v>2500</v>
      </c>
      <c r="C3902" s="11" t="s">
        <v>8246</v>
      </c>
      <c r="D3902" s="19">
        <f>B3902</f>
        <v>2500</v>
      </c>
    </row>
    <row r="3903" spans="1:4" x14ac:dyDescent="0.3">
      <c r="A3903" s="11" t="s">
        <v>8221</v>
      </c>
      <c r="B3903" s="11">
        <v>3000</v>
      </c>
      <c r="C3903" s="11" t="s">
        <v>8246</v>
      </c>
      <c r="D3903" s="19">
        <f>B3903</f>
        <v>3000</v>
      </c>
    </row>
    <row r="3904" spans="1:4" x14ac:dyDescent="0.3">
      <c r="A3904" s="11" t="s">
        <v>8221</v>
      </c>
      <c r="B3904" s="11">
        <v>3000</v>
      </c>
      <c r="C3904" s="11" t="s">
        <v>8247</v>
      </c>
      <c r="D3904" s="19">
        <f>B3904*1.37298792</f>
        <v>4118.9637599999996</v>
      </c>
    </row>
    <row r="3905" spans="1:4" x14ac:dyDescent="0.3">
      <c r="A3905" s="11" t="s">
        <v>8221</v>
      </c>
      <c r="B3905" s="11">
        <v>1500</v>
      </c>
      <c r="C3905" s="11" t="s">
        <v>8246</v>
      </c>
      <c r="D3905" s="19">
        <f>B3905</f>
        <v>1500</v>
      </c>
    </row>
    <row r="3906" spans="1:4" x14ac:dyDescent="0.3">
      <c r="A3906" s="11" t="s">
        <v>8221</v>
      </c>
      <c r="B3906" s="11">
        <v>10000</v>
      </c>
      <c r="C3906" s="11" t="s">
        <v>8246</v>
      </c>
      <c r="D3906" s="19">
        <f>B3906</f>
        <v>10000</v>
      </c>
    </row>
    <row r="3907" spans="1:4" x14ac:dyDescent="0.3">
      <c r="A3907" s="11" t="s">
        <v>8221</v>
      </c>
      <c r="B3907" s="11">
        <v>1500</v>
      </c>
      <c r="C3907" s="11" t="s">
        <v>8247</v>
      </c>
      <c r="D3907" s="19">
        <f>B3907*1.37298792</f>
        <v>2059.4818799999998</v>
      </c>
    </row>
    <row r="3908" spans="1:4" x14ac:dyDescent="0.3">
      <c r="A3908" s="11" t="s">
        <v>8221</v>
      </c>
      <c r="B3908" s="11">
        <v>1500</v>
      </c>
      <c r="C3908" s="11" t="s">
        <v>8247</v>
      </c>
      <c r="D3908" s="19">
        <f>B3908*1.37298792</f>
        <v>2059.4818799999998</v>
      </c>
    </row>
    <row r="3909" spans="1:4" x14ac:dyDescent="0.3">
      <c r="A3909" s="11" t="s">
        <v>8221</v>
      </c>
      <c r="B3909" s="11">
        <v>1000</v>
      </c>
      <c r="C3909" s="11" t="s">
        <v>8246</v>
      </c>
      <c r="D3909" s="19">
        <f t="shared" ref="D3909:D3915" si="151">B3909</f>
        <v>1000</v>
      </c>
    </row>
    <row r="3910" spans="1:4" x14ac:dyDescent="0.3">
      <c r="A3910" s="11" t="s">
        <v>8221</v>
      </c>
      <c r="B3910" s="11">
        <v>750</v>
      </c>
      <c r="C3910" s="11" t="s">
        <v>8246</v>
      </c>
      <c r="D3910" s="19">
        <f t="shared" si="151"/>
        <v>750</v>
      </c>
    </row>
    <row r="3911" spans="1:4" x14ac:dyDescent="0.3">
      <c r="A3911" s="11" t="s">
        <v>8221</v>
      </c>
      <c r="B3911" s="11">
        <v>60000</v>
      </c>
      <c r="C3911" s="11" t="s">
        <v>8246</v>
      </c>
      <c r="D3911" s="19">
        <f t="shared" si="151"/>
        <v>60000</v>
      </c>
    </row>
    <row r="3912" spans="1:4" x14ac:dyDescent="0.3">
      <c r="A3912" s="11" t="s">
        <v>8221</v>
      </c>
      <c r="B3912" s="11">
        <v>6000</v>
      </c>
      <c r="C3912" s="11" t="s">
        <v>8246</v>
      </c>
      <c r="D3912" s="19">
        <f t="shared" si="151"/>
        <v>6000</v>
      </c>
    </row>
    <row r="3913" spans="1:4" x14ac:dyDescent="0.3">
      <c r="A3913" s="11" t="s">
        <v>8221</v>
      </c>
      <c r="B3913" s="11">
        <v>8000</v>
      </c>
      <c r="C3913" s="11" t="s">
        <v>8246</v>
      </c>
      <c r="D3913" s="19">
        <f t="shared" si="151"/>
        <v>8000</v>
      </c>
    </row>
    <row r="3914" spans="1:4" x14ac:dyDescent="0.3">
      <c r="A3914" s="11" t="s">
        <v>8221</v>
      </c>
      <c r="B3914" s="11">
        <v>15000</v>
      </c>
      <c r="C3914" s="11" t="s">
        <v>8246</v>
      </c>
      <c r="D3914" s="19">
        <f t="shared" si="151"/>
        <v>15000</v>
      </c>
    </row>
    <row r="3915" spans="1:4" x14ac:dyDescent="0.3">
      <c r="A3915" s="11" t="s">
        <v>8221</v>
      </c>
      <c r="B3915" s="11">
        <v>10000</v>
      </c>
      <c r="C3915" s="11" t="s">
        <v>8246</v>
      </c>
      <c r="D3915" s="19">
        <f t="shared" si="151"/>
        <v>10000</v>
      </c>
    </row>
    <row r="3916" spans="1:4" x14ac:dyDescent="0.3">
      <c r="A3916" s="11" t="s">
        <v>8221</v>
      </c>
      <c r="B3916" s="11">
        <v>2500</v>
      </c>
      <c r="C3916" s="11" t="s">
        <v>8247</v>
      </c>
      <c r="D3916" s="19">
        <f>B3916*1.37298792</f>
        <v>3432.4697999999999</v>
      </c>
    </row>
    <row r="3917" spans="1:4" x14ac:dyDescent="0.3">
      <c r="A3917" s="11" t="s">
        <v>8221</v>
      </c>
      <c r="B3917" s="11">
        <v>1500</v>
      </c>
      <c r="C3917" s="11" t="s">
        <v>8247</v>
      </c>
      <c r="D3917" s="19">
        <f>B3917*1.37298792</f>
        <v>2059.4818799999998</v>
      </c>
    </row>
    <row r="3918" spans="1:4" x14ac:dyDescent="0.3">
      <c r="A3918" s="11" t="s">
        <v>8221</v>
      </c>
      <c r="B3918" s="11">
        <v>2000</v>
      </c>
      <c r="C3918" s="11" t="s">
        <v>8253</v>
      </c>
      <c r="D3918" s="19">
        <f>B3918*0.159721</f>
        <v>319.44200000000001</v>
      </c>
    </row>
    <row r="3919" spans="1:4" x14ac:dyDescent="0.3">
      <c r="A3919" s="11" t="s">
        <v>8221</v>
      </c>
      <c r="B3919" s="11">
        <v>3500</v>
      </c>
      <c r="C3919" s="11" t="s">
        <v>8247</v>
      </c>
      <c r="D3919" s="19">
        <f>B3919*1.37298792</f>
        <v>4805.4577199999994</v>
      </c>
    </row>
    <row r="3920" spans="1:4" x14ac:dyDescent="0.3">
      <c r="A3920" s="11" t="s">
        <v>8221</v>
      </c>
      <c r="B3920" s="11">
        <v>60000</v>
      </c>
      <c r="C3920" s="11" t="s">
        <v>8247</v>
      </c>
      <c r="D3920" s="19">
        <f>B3920*1.37298792</f>
        <v>82379.275199999989</v>
      </c>
    </row>
    <row r="3921" spans="1:4" x14ac:dyDescent="0.3">
      <c r="A3921" s="11" t="s">
        <v>8221</v>
      </c>
      <c r="B3921" s="11">
        <v>5000</v>
      </c>
      <c r="C3921" s="11" t="s">
        <v>8247</v>
      </c>
      <c r="D3921" s="19">
        <f>B3921*1.37298792</f>
        <v>6864.9395999999997</v>
      </c>
    </row>
    <row r="3922" spans="1:4" x14ac:dyDescent="0.3">
      <c r="A3922" s="11" t="s">
        <v>8221</v>
      </c>
      <c r="B3922" s="11">
        <v>2500</v>
      </c>
      <c r="C3922" s="11" t="s">
        <v>8247</v>
      </c>
      <c r="D3922" s="19">
        <f>B3922*1.37298792</f>
        <v>3432.4697999999999</v>
      </c>
    </row>
    <row r="3923" spans="1:4" x14ac:dyDescent="0.3">
      <c r="A3923" s="11" t="s">
        <v>8221</v>
      </c>
      <c r="B3923" s="11">
        <v>3000</v>
      </c>
      <c r="C3923" s="11" t="s">
        <v>8247</v>
      </c>
      <c r="D3923" s="19">
        <f>B3923*1.37298792</f>
        <v>4118.9637599999996</v>
      </c>
    </row>
    <row r="3924" spans="1:4" x14ac:dyDescent="0.3">
      <c r="A3924" s="11" t="s">
        <v>8221</v>
      </c>
      <c r="B3924" s="11">
        <v>750</v>
      </c>
      <c r="C3924" s="11" t="s">
        <v>8246</v>
      </c>
      <c r="D3924" s="19">
        <f>B3924</f>
        <v>750</v>
      </c>
    </row>
    <row r="3925" spans="1:4" x14ac:dyDescent="0.3">
      <c r="A3925" s="11" t="s">
        <v>8221</v>
      </c>
      <c r="B3925" s="11">
        <v>11500</v>
      </c>
      <c r="C3925" s="11" t="s">
        <v>8247</v>
      </c>
      <c r="D3925" s="19">
        <f>B3925*1.37298792</f>
        <v>15789.361079999999</v>
      </c>
    </row>
    <row r="3926" spans="1:4" x14ac:dyDescent="0.3">
      <c r="A3926" s="11" t="s">
        <v>8221</v>
      </c>
      <c r="B3926" s="11">
        <v>15000</v>
      </c>
      <c r="C3926" s="11" t="s">
        <v>8246</v>
      </c>
      <c r="D3926" s="19">
        <f>B3926</f>
        <v>15000</v>
      </c>
    </row>
    <row r="3927" spans="1:4" x14ac:dyDescent="0.3">
      <c r="A3927" s="11" t="s">
        <v>8221</v>
      </c>
      <c r="B3927" s="11">
        <v>150</v>
      </c>
      <c r="C3927" s="11" t="s">
        <v>8246</v>
      </c>
      <c r="D3927" s="19">
        <f>B3927</f>
        <v>150</v>
      </c>
    </row>
    <row r="3928" spans="1:4" x14ac:dyDescent="0.3">
      <c r="A3928" s="11" t="s">
        <v>8221</v>
      </c>
      <c r="B3928" s="11">
        <v>5000</v>
      </c>
      <c r="C3928" s="11" t="s">
        <v>8248</v>
      </c>
      <c r="D3928" s="19">
        <f>B3928*0.76304884</f>
        <v>3815.2441999999996</v>
      </c>
    </row>
    <row r="3929" spans="1:4" x14ac:dyDescent="0.3">
      <c r="A3929" s="11" t="s">
        <v>8221</v>
      </c>
      <c r="B3929" s="11">
        <v>2500</v>
      </c>
      <c r="C3929" s="11" t="s">
        <v>8247</v>
      </c>
      <c r="D3929" s="19">
        <f>B3929*1.37298792</f>
        <v>3432.4697999999999</v>
      </c>
    </row>
    <row r="3930" spans="1:4" x14ac:dyDescent="0.3">
      <c r="A3930" s="11" t="s">
        <v>8221</v>
      </c>
      <c r="B3930" s="11">
        <v>5000</v>
      </c>
      <c r="C3930" s="11" t="s">
        <v>8246</v>
      </c>
      <c r="D3930" s="19">
        <f>B3930</f>
        <v>5000</v>
      </c>
    </row>
    <row r="3931" spans="1:4" x14ac:dyDescent="0.3">
      <c r="A3931" s="11" t="s">
        <v>8221</v>
      </c>
      <c r="B3931" s="11">
        <v>20000</v>
      </c>
      <c r="C3931" s="11" t="s">
        <v>8246</v>
      </c>
      <c r="D3931" s="19">
        <f>B3931</f>
        <v>20000</v>
      </c>
    </row>
    <row r="3932" spans="1:4" x14ac:dyDescent="0.3">
      <c r="A3932" s="11" t="s">
        <v>8221</v>
      </c>
      <c r="B3932" s="11">
        <v>10000</v>
      </c>
      <c r="C3932" s="11" t="s">
        <v>8248</v>
      </c>
      <c r="D3932" s="19">
        <f>B3932*0.76304884</f>
        <v>7630.4883999999993</v>
      </c>
    </row>
    <row r="3933" spans="1:4" x14ac:dyDescent="0.3">
      <c r="A3933" s="11" t="s">
        <v>8221</v>
      </c>
      <c r="B3933" s="11">
        <v>8000</v>
      </c>
      <c r="C3933" s="11" t="s">
        <v>8246</v>
      </c>
      <c r="D3933" s="19">
        <f>B3933</f>
        <v>8000</v>
      </c>
    </row>
    <row r="3934" spans="1:4" x14ac:dyDescent="0.3">
      <c r="A3934" s="11" t="s">
        <v>8221</v>
      </c>
      <c r="B3934" s="11">
        <v>12000</v>
      </c>
      <c r="C3934" s="11" t="s">
        <v>8246</v>
      </c>
      <c r="D3934" s="19">
        <f>B3934</f>
        <v>12000</v>
      </c>
    </row>
    <row r="3935" spans="1:4" x14ac:dyDescent="0.3">
      <c r="A3935" s="11" t="s">
        <v>8221</v>
      </c>
      <c r="B3935" s="11">
        <v>7000</v>
      </c>
      <c r="C3935" s="11" t="s">
        <v>8246</v>
      </c>
      <c r="D3935" s="19">
        <f>B3935</f>
        <v>7000</v>
      </c>
    </row>
    <row r="3936" spans="1:4" x14ac:dyDescent="0.3">
      <c r="A3936" s="11" t="s">
        <v>8221</v>
      </c>
      <c r="B3936" s="11">
        <v>5000</v>
      </c>
      <c r="C3936" s="11" t="s">
        <v>8246</v>
      </c>
      <c r="D3936" s="19">
        <f>B3936</f>
        <v>5000</v>
      </c>
    </row>
    <row r="3937" spans="1:4" x14ac:dyDescent="0.3">
      <c r="A3937" s="11" t="s">
        <v>8221</v>
      </c>
      <c r="B3937" s="11">
        <v>3000</v>
      </c>
      <c r="C3937" s="11" t="s">
        <v>8247</v>
      </c>
      <c r="D3937" s="19">
        <f>B3937*1.37298792</f>
        <v>4118.9637599999996</v>
      </c>
    </row>
    <row r="3938" spans="1:4" x14ac:dyDescent="0.3">
      <c r="A3938" s="11" t="s">
        <v>8221</v>
      </c>
      <c r="B3938" s="11">
        <v>20000</v>
      </c>
      <c r="C3938" s="11" t="s">
        <v>8246</v>
      </c>
      <c r="D3938" s="19">
        <f>B3938</f>
        <v>20000</v>
      </c>
    </row>
    <row r="3939" spans="1:4" x14ac:dyDescent="0.3">
      <c r="A3939" s="11" t="s">
        <v>8221</v>
      </c>
      <c r="B3939" s="11">
        <v>2885</v>
      </c>
      <c r="C3939" s="11" t="s">
        <v>8246</v>
      </c>
      <c r="D3939" s="19">
        <f>B3939</f>
        <v>2885</v>
      </c>
    </row>
    <row r="3940" spans="1:4" x14ac:dyDescent="0.3">
      <c r="A3940" s="11" t="s">
        <v>8221</v>
      </c>
      <c r="B3940" s="11">
        <v>3255</v>
      </c>
      <c r="C3940" s="11" t="s">
        <v>8246</v>
      </c>
      <c r="D3940" s="19">
        <f>B3940</f>
        <v>3255</v>
      </c>
    </row>
    <row r="3941" spans="1:4" x14ac:dyDescent="0.3">
      <c r="A3941" s="11" t="s">
        <v>8221</v>
      </c>
      <c r="B3941" s="11">
        <v>5000</v>
      </c>
      <c r="C3941" s="11" t="s">
        <v>8248</v>
      </c>
      <c r="D3941" s="19">
        <f>B3941*0.76304884</f>
        <v>3815.2441999999996</v>
      </c>
    </row>
    <row r="3942" spans="1:4" x14ac:dyDescent="0.3">
      <c r="A3942" s="11" t="s">
        <v>8221</v>
      </c>
      <c r="B3942" s="11">
        <v>5000</v>
      </c>
      <c r="C3942" s="11" t="s">
        <v>8246</v>
      </c>
      <c r="D3942" s="19">
        <f t="shared" ref="D3942:D3949" si="152">B3942</f>
        <v>5000</v>
      </c>
    </row>
    <row r="3943" spans="1:4" x14ac:dyDescent="0.3">
      <c r="A3943" s="11" t="s">
        <v>8221</v>
      </c>
      <c r="B3943" s="11">
        <v>5500</v>
      </c>
      <c r="C3943" s="11" t="s">
        <v>8246</v>
      </c>
      <c r="D3943" s="19">
        <f t="shared" si="152"/>
        <v>5500</v>
      </c>
    </row>
    <row r="3944" spans="1:4" x14ac:dyDescent="0.3">
      <c r="A3944" s="11" t="s">
        <v>8221</v>
      </c>
      <c r="B3944" s="11">
        <v>1200</v>
      </c>
      <c r="C3944" s="11" t="s">
        <v>8246</v>
      </c>
      <c r="D3944" s="19">
        <f t="shared" si="152"/>
        <v>1200</v>
      </c>
    </row>
    <row r="3945" spans="1:4" x14ac:dyDescent="0.3">
      <c r="A3945" s="11" t="s">
        <v>8221</v>
      </c>
      <c r="B3945" s="11">
        <v>5000</v>
      </c>
      <c r="C3945" s="11" t="s">
        <v>8246</v>
      </c>
      <c r="D3945" s="19">
        <f t="shared" si="152"/>
        <v>5000</v>
      </c>
    </row>
    <row r="3946" spans="1:4" x14ac:dyDescent="0.3">
      <c r="A3946" s="11" t="s">
        <v>8221</v>
      </c>
      <c r="B3946" s="11">
        <v>5000</v>
      </c>
      <c r="C3946" s="11" t="s">
        <v>8246</v>
      </c>
      <c r="D3946" s="19">
        <f t="shared" si="152"/>
        <v>5000</v>
      </c>
    </row>
    <row r="3947" spans="1:4" x14ac:dyDescent="0.3">
      <c r="A3947" s="11" t="s">
        <v>8221</v>
      </c>
      <c r="B3947" s="11">
        <v>2000</v>
      </c>
      <c r="C3947" s="11" t="s">
        <v>8246</v>
      </c>
      <c r="D3947" s="19">
        <f t="shared" si="152"/>
        <v>2000</v>
      </c>
    </row>
    <row r="3948" spans="1:4" x14ac:dyDescent="0.3">
      <c r="A3948" s="11" t="s">
        <v>8221</v>
      </c>
      <c r="B3948" s="11">
        <v>6000</v>
      </c>
      <c r="C3948" s="11" t="s">
        <v>8246</v>
      </c>
      <c r="D3948" s="19">
        <f t="shared" si="152"/>
        <v>6000</v>
      </c>
    </row>
    <row r="3949" spans="1:4" x14ac:dyDescent="0.3">
      <c r="A3949" s="11" t="s">
        <v>8221</v>
      </c>
      <c r="B3949" s="11">
        <v>3000</v>
      </c>
      <c r="C3949" s="11" t="s">
        <v>8246</v>
      </c>
      <c r="D3949" s="19">
        <f t="shared" si="152"/>
        <v>3000</v>
      </c>
    </row>
    <row r="3950" spans="1:4" x14ac:dyDescent="0.3">
      <c r="A3950" s="11" t="s">
        <v>8221</v>
      </c>
      <c r="B3950" s="11">
        <v>30000</v>
      </c>
      <c r="C3950" s="11" t="s">
        <v>8248</v>
      </c>
      <c r="D3950" s="19">
        <f>B3950*0.76304884</f>
        <v>22891.465199999999</v>
      </c>
    </row>
    <row r="3951" spans="1:4" x14ac:dyDescent="0.3">
      <c r="A3951" s="11" t="s">
        <v>8221</v>
      </c>
      <c r="B3951" s="11">
        <v>10000</v>
      </c>
      <c r="C3951" s="11" t="s">
        <v>8248</v>
      </c>
      <c r="D3951" s="19">
        <f>B3951*0.76304884</f>
        <v>7630.4883999999993</v>
      </c>
    </row>
    <row r="3952" spans="1:4" x14ac:dyDescent="0.3">
      <c r="A3952" s="11" t="s">
        <v>8221</v>
      </c>
      <c r="B3952" s="11">
        <v>4000</v>
      </c>
      <c r="C3952" s="11" t="s">
        <v>8246</v>
      </c>
      <c r="D3952" s="19">
        <f>B3952</f>
        <v>4000</v>
      </c>
    </row>
    <row r="3953" spans="1:4" x14ac:dyDescent="0.3">
      <c r="A3953" s="11" t="s">
        <v>8221</v>
      </c>
      <c r="B3953" s="11">
        <v>200000</v>
      </c>
      <c r="C3953" s="11" t="s">
        <v>8249</v>
      </c>
      <c r="D3953" s="19">
        <f>B3953*1.18870458</f>
        <v>237740.916</v>
      </c>
    </row>
    <row r="3954" spans="1:4" x14ac:dyDescent="0.3">
      <c r="A3954" s="11" t="s">
        <v>8221</v>
      </c>
      <c r="B3954" s="11">
        <v>26000</v>
      </c>
      <c r="C3954" s="11" t="s">
        <v>8246</v>
      </c>
      <c r="D3954" s="19">
        <f>B3954</f>
        <v>26000</v>
      </c>
    </row>
    <row r="3955" spans="1:4" x14ac:dyDescent="0.3">
      <c r="A3955" s="11" t="s">
        <v>8221</v>
      </c>
      <c r="B3955" s="11">
        <v>17600</v>
      </c>
      <c r="C3955" s="11" t="s">
        <v>8246</v>
      </c>
      <c r="D3955" s="19">
        <f>B3955</f>
        <v>17600</v>
      </c>
    </row>
    <row r="3956" spans="1:4" x14ac:dyDescent="0.3">
      <c r="A3956" s="11" t="s">
        <v>8221</v>
      </c>
      <c r="B3956" s="11">
        <v>25000</v>
      </c>
      <c r="C3956" s="11" t="s">
        <v>8251</v>
      </c>
      <c r="D3956" s="19">
        <f>B3956*0.79435529</f>
        <v>19858.882250000002</v>
      </c>
    </row>
    <row r="3957" spans="1:4" x14ac:dyDescent="0.3">
      <c r="A3957" s="11" t="s">
        <v>8221</v>
      </c>
      <c r="B3957" s="11">
        <v>1750</v>
      </c>
      <c r="C3957" s="11" t="s">
        <v>8246</v>
      </c>
      <c r="D3957" s="19">
        <f t="shared" ref="D3957:D3962" si="153">B3957</f>
        <v>1750</v>
      </c>
    </row>
    <row r="3958" spans="1:4" x14ac:dyDescent="0.3">
      <c r="A3958" s="11" t="s">
        <v>8221</v>
      </c>
      <c r="B3958" s="11">
        <v>5500</v>
      </c>
      <c r="C3958" s="11" t="s">
        <v>8246</v>
      </c>
      <c r="D3958" s="19">
        <f t="shared" si="153"/>
        <v>5500</v>
      </c>
    </row>
    <row r="3959" spans="1:4" x14ac:dyDescent="0.3">
      <c r="A3959" s="11" t="s">
        <v>8221</v>
      </c>
      <c r="B3959" s="11">
        <v>28000</v>
      </c>
      <c r="C3959" s="11" t="s">
        <v>8246</v>
      </c>
      <c r="D3959" s="19">
        <f t="shared" si="153"/>
        <v>28000</v>
      </c>
    </row>
    <row r="3960" spans="1:4" x14ac:dyDescent="0.3">
      <c r="A3960" s="11" t="s">
        <v>8221</v>
      </c>
      <c r="B3960" s="11">
        <v>2000</v>
      </c>
      <c r="C3960" s="11" t="s">
        <v>8246</v>
      </c>
      <c r="D3960" s="19">
        <f t="shared" si="153"/>
        <v>2000</v>
      </c>
    </row>
    <row r="3961" spans="1:4" x14ac:dyDescent="0.3">
      <c r="A3961" s="11" t="s">
        <v>8221</v>
      </c>
      <c r="B3961" s="11">
        <v>1200</v>
      </c>
      <c r="C3961" s="11" t="s">
        <v>8246</v>
      </c>
      <c r="D3961" s="19">
        <f t="shared" si="153"/>
        <v>1200</v>
      </c>
    </row>
    <row r="3962" spans="1:4" x14ac:dyDescent="0.3">
      <c r="A3962" s="11" t="s">
        <v>8221</v>
      </c>
      <c r="B3962" s="11">
        <v>3000</v>
      </c>
      <c r="C3962" s="11" t="s">
        <v>8246</v>
      </c>
      <c r="D3962" s="19">
        <f t="shared" si="153"/>
        <v>3000</v>
      </c>
    </row>
    <row r="3963" spans="1:4" x14ac:dyDescent="0.3">
      <c r="A3963" s="11" t="s">
        <v>8221</v>
      </c>
      <c r="B3963" s="11">
        <v>5000</v>
      </c>
      <c r="C3963" s="11" t="s">
        <v>8247</v>
      </c>
      <c r="D3963" s="19">
        <f>B3963*1.37298792</f>
        <v>6864.9395999999997</v>
      </c>
    </row>
    <row r="3964" spans="1:4" x14ac:dyDescent="0.3">
      <c r="A3964" s="11" t="s">
        <v>8221</v>
      </c>
      <c r="B3964" s="11">
        <v>1400</v>
      </c>
      <c r="C3964" s="11" t="s">
        <v>8247</v>
      </c>
      <c r="D3964" s="19">
        <f>B3964*1.37298792</f>
        <v>1922.1830879999998</v>
      </c>
    </row>
    <row r="3965" spans="1:4" x14ac:dyDescent="0.3">
      <c r="A3965" s="11" t="s">
        <v>8221</v>
      </c>
      <c r="B3965" s="11">
        <v>10000</v>
      </c>
      <c r="C3965" s="11" t="s">
        <v>8251</v>
      </c>
      <c r="D3965" s="19">
        <f>B3965*0.79435529</f>
        <v>7943.5529000000006</v>
      </c>
    </row>
    <row r="3966" spans="1:4" x14ac:dyDescent="0.3">
      <c r="A3966" s="11" t="s">
        <v>8221</v>
      </c>
      <c r="B3966" s="11">
        <v>2000</v>
      </c>
      <c r="C3966" s="11" t="s">
        <v>8246</v>
      </c>
      <c r="D3966" s="19">
        <f t="shared" ref="D3966:D3975" si="154">B3966</f>
        <v>2000</v>
      </c>
    </row>
    <row r="3967" spans="1:4" x14ac:dyDescent="0.3">
      <c r="A3967" s="11" t="s">
        <v>8221</v>
      </c>
      <c r="B3967" s="11">
        <v>2000</v>
      </c>
      <c r="C3967" s="11" t="s">
        <v>8246</v>
      </c>
      <c r="D3967" s="19">
        <f t="shared" si="154"/>
        <v>2000</v>
      </c>
    </row>
    <row r="3968" spans="1:4" x14ac:dyDescent="0.3">
      <c r="A3968" s="11" t="s">
        <v>8221</v>
      </c>
      <c r="B3968" s="11">
        <v>7500</v>
      </c>
      <c r="C3968" s="11" t="s">
        <v>8246</v>
      </c>
      <c r="D3968" s="19">
        <f t="shared" si="154"/>
        <v>7500</v>
      </c>
    </row>
    <row r="3969" spans="1:4" x14ac:dyDescent="0.3">
      <c r="A3969" s="11" t="s">
        <v>8221</v>
      </c>
      <c r="B3969" s="11">
        <v>1700</v>
      </c>
      <c r="C3969" s="11" t="s">
        <v>8246</v>
      </c>
      <c r="D3969" s="19">
        <f t="shared" si="154"/>
        <v>1700</v>
      </c>
    </row>
    <row r="3970" spans="1:4" x14ac:dyDescent="0.3">
      <c r="A3970" s="11" t="s">
        <v>8221</v>
      </c>
      <c r="B3970" s="11">
        <v>5000</v>
      </c>
      <c r="C3970" s="11" t="s">
        <v>8246</v>
      </c>
      <c r="D3970" s="19">
        <f t="shared" si="154"/>
        <v>5000</v>
      </c>
    </row>
    <row r="3971" spans="1:4" x14ac:dyDescent="0.3">
      <c r="A3971" s="11" t="s">
        <v>8221</v>
      </c>
      <c r="B3971" s="11">
        <v>2825</v>
      </c>
      <c r="C3971" s="11" t="s">
        <v>8246</v>
      </c>
      <c r="D3971" s="19">
        <f t="shared" si="154"/>
        <v>2825</v>
      </c>
    </row>
    <row r="3972" spans="1:4" x14ac:dyDescent="0.3">
      <c r="A3972" s="11" t="s">
        <v>8221</v>
      </c>
      <c r="B3972" s="11">
        <v>15000</v>
      </c>
      <c r="C3972" s="11" t="s">
        <v>8246</v>
      </c>
      <c r="D3972" s="19">
        <f t="shared" si="154"/>
        <v>15000</v>
      </c>
    </row>
    <row r="3973" spans="1:4" x14ac:dyDescent="0.3">
      <c r="A3973" s="11" t="s">
        <v>8221</v>
      </c>
      <c r="B3973" s="11">
        <v>14000</v>
      </c>
      <c r="C3973" s="11" t="s">
        <v>8246</v>
      </c>
      <c r="D3973" s="19">
        <f t="shared" si="154"/>
        <v>14000</v>
      </c>
    </row>
    <row r="3974" spans="1:4" x14ac:dyDescent="0.3">
      <c r="A3974" s="11" t="s">
        <v>8221</v>
      </c>
      <c r="B3974" s="11">
        <v>1000</v>
      </c>
      <c r="C3974" s="11" t="s">
        <v>8246</v>
      </c>
      <c r="D3974" s="19">
        <f t="shared" si="154"/>
        <v>1000</v>
      </c>
    </row>
    <row r="3975" spans="1:4" x14ac:dyDescent="0.3">
      <c r="A3975" s="11" t="s">
        <v>8221</v>
      </c>
      <c r="B3975" s="11">
        <v>5000</v>
      </c>
      <c r="C3975" s="11" t="s">
        <v>8246</v>
      </c>
      <c r="D3975" s="19">
        <f t="shared" si="154"/>
        <v>5000</v>
      </c>
    </row>
    <row r="3976" spans="1:4" x14ac:dyDescent="0.3">
      <c r="A3976" s="11" t="s">
        <v>8221</v>
      </c>
      <c r="B3976" s="11">
        <v>1000</v>
      </c>
      <c r="C3976" s="11" t="s">
        <v>8247</v>
      </c>
      <c r="D3976" s="19">
        <f>B3976*1.37298792</f>
        <v>1372.98792</v>
      </c>
    </row>
    <row r="3977" spans="1:4" x14ac:dyDescent="0.3">
      <c r="A3977" s="11" t="s">
        <v>8221</v>
      </c>
      <c r="B3977" s="11">
        <v>678</v>
      </c>
      <c r="C3977" s="11" t="s">
        <v>8246</v>
      </c>
      <c r="D3977" s="19">
        <f>B3977</f>
        <v>678</v>
      </c>
    </row>
    <row r="3978" spans="1:4" x14ac:dyDescent="0.3">
      <c r="A3978" s="11" t="s">
        <v>8221</v>
      </c>
      <c r="B3978" s="11">
        <v>1300</v>
      </c>
      <c r="C3978" s="11" t="s">
        <v>8246</v>
      </c>
      <c r="D3978" s="19">
        <f>B3978</f>
        <v>1300</v>
      </c>
    </row>
    <row r="3979" spans="1:4" x14ac:dyDescent="0.3">
      <c r="A3979" s="11" t="s">
        <v>8221</v>
      </c>
      <c r="B3979" s="11">
        <v>90000</v>
      </c>
      <c r="C3979" s="11" t="s">
        <v>8246</v>
      </c>
      <c r="D3979" s="19">
        <f>B3979</f>
        <v>90000</v>
      </c>
    </row>
    <row r="3980" spans="1:4" x14ac:dyDescent="0.3">
      <c r="A3980" s="11" t="s">
        <v>8221</v>
      </c>
      <c r="B3980" s="11">
        <v>2000</v>
      </c>
      <c r="C3980" s="11" t="s">
        <v>8246</v>
      </c>
      <c r="D3980" s="19">
        <f>B3980</f>
        <v>2000</v>
      </c>
    </row>
    <row r="3981" spans="1:4" x14ac:dyDescent="0.3">
      <c r="A3981" s="11" t="s">
        <v>8221</v>
      </c>
      <c r="B3981" s="11">
        <v>6000</v>
      </c>
      <c r="C3981" s="11" t="s">
        <v>8247</v>
      </c>
      <c r="D3981" s="19">
        <f>B3981*1.37298792</f>
        <v>8237.9275199999993</v>
      </c>
    </row>
    <row r="3982" spans="1:4" x14ac:dyDescent="0.3">
      <c r="A3982" s="11" t="s">
        <v>8221</v>
      </c>
      <c r="B3982" s="11">
        <v>2500</v>
      </c>
      <c r="C3982" s="11" t="s">
        <v>8246</v>
      </c>
      <c r="D3982" s="19">
        <f>B3982</f>
        <v>2500</v>
      </c>
    </row>
    <row r="3983" spans="1:4" x14ac:dyDescent="0.3">
      <c r="A3983" s="11" t="s">
        <v>8221</v>
      </c>
      <c r="B3983" s="11">
        <v>30000</v>
      </c>
      <c r="C3983" s="11" t="s">
        <v>8246</v>
      </c>
      <c r="D3983" s="19">
        <f>B3983</f>
        <v>30000</v>
      </c>
    </row>
    <row r="3984" spans="1:4" x14ac:dyDescent="0.3">
      <c r="A3984" s="11" t="s">
        <v>8221</v>
      </c>
      <c r="B3984" s="11">
        <v>850</v>
      </c>
      <c r="C3984" s="11" t="s">
        <v>8247</v>
      </c>
      <c r="D3984" s="19">
        <f>B3984*1.37298792</f>
        <v>1167.039732</v>
      </c>
    </row>
    <row r="3985" spans="1:4" x14ac:dyDescent="0.3">
      <c r="A3985" s="11" t="s">
        <v>8221</v>
      </c>
      <c r="B3985" s="11">
        <v>11140</v>
      </c>
      <c r="C3985" s="11" t="s">
        <v>8246</v>
      </c>
      <c r="D3985" s="19">
        <f>B3985</f>
        <v>11140</v>
      </c>
    </row>
    <row r="3986" spans="1:4" x14ac:dyDescent="0.3">
      <c r="A3986" s="11" t="s">
        <v>8221</v>
      </c>
      <c r="B3986" s="11">
        <v>1500</v>
      </c>
      <c r="C3986" s="11" t="s">
        <v>8247</v>
      </c>
      <c r="D3986" s="19">
        <f>B3986*1.37298792</f>
        <v>2059.4818799999998</v>
      </c>
    </row>
    <row r="3987" spans="1:4" x14ac:dyDescent="0.3">
      <c r="A3987" s="11" t="s">
        <v>8221</v>
      </c>
      <c r="B3987" s="11">
        <v>2000</v>
      </c>
      <c r="C3987" s="11" t="s">
        <v>8246</v>
      </c>
      <c r="D3987" s="19">
        <f>B3987</f>
        <v>2000</v>
      </c>
    </row>
    <row r="3988" spans="1:4" x14ac:dyDescent="0.3">
      <c r="A3988" s="11" t="s">
        <v>8221</v>
      </c>
      <c r="B3988" s="11">
        <v>5000</v>
      </c>
      <c r="C3988" s="11" t="s">
        <v>8247</v>
      </c>
      <c r="D3988" s="19">
        <f>B3988*1.37298792</f>
        <v>6864.9395999999997</v>
      </c>
    </row>
    <row r="3989" spans="1:4" x14ac:dyDescent="0.3">
      <c r="A3989" s="11" t="s">
        <v>8221</v>
      </c>
      <c r="B3989" s="11">
        <v>400</v>
      </c>
      <c r="C3989" s="11" t="s">
        <v>8247</v>
      </c>
      <c r="D3989" s="19">
        <f>B3989*1.37298792</f>
        <v>549.19516799999997</v>
      </c>
    </row>
    <row r="3990" spans="1:4" x14ac:dyDescent="0.3">
      <c r="A3990" s="11" t="s">
        <v>8221</v>
      </c>
      <c r="B3990" s="11">
        <v>1500</v>
      </c>
      <c r="C3990" s="11" t="s">
        <v>8246</v>
      </c>
      <c r="D3990" s="19">
        <f>B3990</f>
        <v>1500</v>
      </c>
    </row>
    <row r="3991" spans="1:4" x14ac:dyDescent="0.3">
      <c r="A3991" s="11" t="s">
        <v>8221</v>
      </c>
      <c r="B3991" s="11">
        <v>3000</v>
      </c>
      <c r="C3991" s="11" t="s">
        <v>8246</v>
      </c>
      <c r="D3991" s="19">
        <f>B3991</f>
        <v>3000</v>
      </c>
    </row>
    <row r="3992" spans="1:4" x14ac:dyDescent="0.3">
      <c r="A3992" s="11" t="s">
        <v>8221</v>
      </c>
      <c r="B3992" s="11">
        <v>1650</v>
      </c>
      <c r="C3992" s="11" t="s">
        <v>8247</v>
      </c>
      <c r="D3992" s="19">
        <f>B3992*1.37298792</f>
        <v>2265.4300679999997</v>
      </c>
    </row>
    <row r="3993" spans="1:4" x14ac:dyDescent="0.3">
      <c r="A3993" s="11" t="s">
        <v>8221</v>
      </c>
      <c r="B3993" s="11">
        <v>500</v>
      </c>
      <c r="C3993" s="11" t="s">
        <v>8246</v>
      </c>
      <c r="D3993" s="19">
        <f>B3993</f>
        <v>500</v>
      </c>
    </row>
    <row r="3994" spans="1:4" x14ac:dyDescent="0.3">
      <c r="A3994" s="11" t="s">
        <v>8221</v>
      </c>
      <c r="B3994" s="11">
        <v>10000</v>
      </c>
      <c r="C3994" s="11" t="s">
        <v>8246</v>
      </c>
      <c r="D3994" s="19">
        <f>B3994</f>
        <v>10000</v>
      </c>
    </row>
    <row r="3995" spans="1:4" x14ac:dyDescent="0.3">
      <c r="A3995" s="11" t="s">
        <v>8221</v>
      </c>
      <c r="B3995" s="11">
        <v>50000</v>
      </c>
      <c r="C3995" s="11" t="s">
        <v>8246</v>
      </c>
      <c r="D3995" s="19">
        <f>B3995</f>
        <v>50000</v>
      </c>
    </row>
    <row r="3996" spans="1:4" x14ac:dyDescent="0.3">
      <c r="A3996" s="11" t="s">
        <v>8221</v>
      </c>
      <c r="B3996" s="11">
        <v>2000</v>
      </c>
      <c r="C3996" s="11" t="s">
        <v>8246</v>
      </c>
      <c r="D3996" s="19">
        <f>B3996</f>
        <v>2000</v>
      </c>
    </row>
    <row r="3997" spans="1:4" x14ac:dyDescent="0.3">
      <c r="A3997" s="11" t="s">
        <v>8221</v>
      </c>
      <c r="B3997" s="11">
        <v>200</v>
      </c>
      <c r="C3997" s="11" t="s">
        <v>8247</v>
      </c>
      <c r="D3997" s="19">
        <f>B3997*1.37298792</f>
        <v>274.59758399999998</v>
      </c>
    </row>
    <row r="3998" spans="1:4" x14ac:dyDescent="0.3">
      <c r="A3998" s="11" t="s">
        <v>8221</v>
      </c>
      <c r="B3998" s="11">
        <v>3000</v>
      </c>
      <c r="C3998" s="11" t="s">
        <v>8246</v>
      </c>
      <c r="D3998" s="19">
        <f>B3998</f>
        <v>3000</v>
      </c>
    </row>
    <row r="3999" spans="1:4" x14ac:dyDescent="0.3">
      <c r="A3999" s="11" t="s">
        <v>8221</v>
      </c>
      <c r="B3999" s="11">
        <v>3000</v>
      </c>
      <c r="C3999" s="11" t="s">
        <v>8247</v>
      </c>
      <c r="D3999" s="19">
        <f>B3999*1.37298792</f>
        <v>4118.9637599999996</v>
      </c>
    </row>
    <row r="4000" spans="1:4" x14ac:dyDescent="0.3">
      <c r="A4000" s="11" t="s">
        <v>8221</v>
      </c>
      <c r="B4000" s="11">
        <v>1250</v>
      </c>
      <c r="C4000" s="11" t="s">
        <v>8246</v>
      </c>
      <c r="D4000" s="19">
        <f>B4000</f>
        <v>1250</v>
      </c>
    </row>
    <row r="4001" spans="1:4" x14ac:dyDescent="0.3">
      <c r="A4001" s="11" t="s">
        <v>8221</v>
      </c>
      <c r="B4001" s="11">
        <v>7000</v>
      </c>
      <c r="C4001" s="11" t="s">
        <v>8246</v>
      </c>
      <c r="D4001" s="19">
        <f>B4001</f>
        <v>7000</v>
      </c>
    </row>
    <row r="4002" spans="1:4" x14ac:dyDescent="0.3">
      <c r="A4002" s="11" t="s">
        <v>8221</v>
      </c>
      <c r="B4002" s="11">
        <v>8000</v>
      </c>
      <c r="C4002" s="11" t="s">
        <v>8246</v>
      </c>
      <c r="D4002" s="19">
        <f>B4002</f>
        <v>8000</v>
      </c>
    </row>
    <row r="4003" spans="1:4" x14ac:dyDescent="0.3">
      <c r="A4003" s="11" t="s">
        <v>8221</v>
      </c>
      <c r="B4003" s="11">
        <v>1200</v>
      </c>
      <c r="C4003" s="11" t="s">
        <v>8247</v>
      </c>
      <c r="D4003" s="19">
        <f>B4003*1.37298792</f>
        <v>1647.5855039999999</v>
      </c>
    </row>
    <row r="4004" spans="1:4" x14ac:dyDescent="0.3">
      <c r="A4004" s="11" t="s">
        <v>8221</v>
      </c>
      <c r="B4004" s="11">
        <v>1250</v>
      </c>
      <c r="C4004" s="11" t="s">
        <v>8246</v>
      </c>
      <c r="D4004" s="19">
        <f t="shared" ref="D4004:D4009" si="155">B4004</f>
        <v>1250</v>
      </c>
    </row>
    <row r="4005" spans="1:4" x14ac:dyDescent="0.3">
      <c r="A4005" s="11" t="s">
        <v>8221</v>
      </c>
      <c r="B4005" s="11">
        <v>2000</v>
      </c>
      <c r="C4005" s="11" t="s">
        <v>8246</v>
      </c>
      <c r="D4005" s="19">
        <f t="shared" si="155"/>
        <v>2000</v>
      </c>
    </row>
    <row r="4006" spans="1:4" x14ac:dyDescent="0.3">
      <c r="A4006" s="11" t="s">
        <v>8221</v>
      </c>
      <c r="B4006" s="11">
        <v>500</v>
      </c>
      <c r="C4006" s="11" t="s">
        <v>8246</v>
      </c>
      <c r="D4006" s="19">
        <f t="shared" si="155"/>
        <v>500</v>
      </c>
    </row>
    <row r="4007" spans="1:4" x14ac:dyDescent="0.3">
      <c r="A4007" s="11" t="s">
        <v>8221</v>
      </c>
      <c r="B4007" s="11">
        <v>3000</v>
      </c>
      <c r="C4007" s="11" t="s">
        <v>8246</v>
      </c>
      <c r="D4007" s="19">
        <f t="shared" si="155"/>
        <v>3000</v>
      </c>
    </row>
    <row r="4008" spans="1:4" x14ac:dyDescent="0.3">
      <c r="A4008" s="11" t="s">
        <v>8221</v>
      </c>
      <c r="B4008" s="11">
        <v>30000</v>
      </c>
      <c r="C4008" s="11" t="s">
        <v>8246</v>
      </c>
      <c r="D4008" s="19">
        <f t="shared" si="155"/>
        <v>30000</v>
      </c>
    </row>
    <row r="4009" spans="1:4" x14ac:dyDescent="0.3">
      <c r="A4009" s="11" t="s">
        <v>8221</v>
      </c>
      <c r="B4009" s="11">
        <v>2000</v>
      </c>
      <c r="C4009" s="11" t="s">
        <v>8246</v>
      </c>
      <c r="D4009" s="19">
        <f t="shared" si="155"/>
        <v>2000</v>
      </c>
    </row>
    <row r="4010" spans="1:4" x14ac:dyDescent="0.3">
      <c r="A4010" s="11" t="s">
        <v>8221</v>
      </c>
      <c r="B4010" s="11">
        <v>1000</v>
      </c>
      <c r="C4010" s="11" t="s">
        <v>8247</v>
      </c>
      <c r="D4010" s="19">
        <f>B4010*1.37298792</f>
        <v>1372.98792</v>
      </c>
    </row>
    <row r="4011" spans="1:4" x14ac:dyDescent="0.3">
      <c r="A4011" s="11" t="s">
        <v>8221</v>
      </c>
      <c r="B4011" s="11">
        <v>1930</v>
      </c>
      <c r="C4011" s="11" t="s">
        <v>8247</v>
      </c>
      <c r="D4011" s="19">
        <f>B4011*1.37298792</f>
        <v>2649.8666856</v>
      </c>
    </row>
    <row r="4012" spans="1:4" x14ac:dyDescent="0.3">
      <c r="A4012" s="11" t="s">
        <v>8221</v>
      </c>
      <c r="B4012" s="11">
        <v>7200</v>
      </c>
      <c r="C4012" s="11" t="s">
        <v>8246</v>
      </c>
      <c r="D4012" s="19">
        <f>B4012</f>
        <v>7200</v>
      </c>
    </row>
    <row r="4013" spans="1:4" x14ac:dyDescent="0.3">
      <c r="A4013" s="11" t="s">
        <v>8221</v>
      </c>
      <c r="B4013" s="11">
        <v>250</v>
      </c>
      <c r="C4013" s="11" t="s">
        <v>8247</v>
      </c>
      <c r="D4013" s="19">
        <f>B4013*1.37298792</f>
        <v>343.24698000000001</v>
      </c>
    </row>
    <row r="4014" spans="1:4" x14ac:dyDescent="0.3">
      <c r="A4014" s="11" t="s">
        <v>8221</v>
      </c>
      <c r="B4014" s="11">
        <v>575</v>
      </c>
      <c r="C4014" s="11" t="s">
        <v>8247</v>
      </c>
      <c r="D4014" s="19">
        <f>B4014*1.37298792</f>
        <v>789.46805399999994</v>
      </c>
    </row>
    <row r="4015" spans="1:4" x14ac:dyDescent="0.3">
      <c r="A4015" s="11" t="s">
        <v>8221</v>
      </c>
      <c r="B4015" s="11">
        <v>2000</v>
      </c>
      <c r="C4015" s="11" t="s">
        <v>8246</v>
      </c>
      <c r="D4015" s="19">
        <f>B4015</f>
        <v>2000</v>
      </c>
    </row>
    <row r="4016" spans="1:4" x14ac:dyDescent="0.3">
      <c r="A4016" s="11" t="s">
        <v>8221</v>
      </c>
      <c r="B4016" s="11">
        <v>9000</v>
      </c>
      <c r="C4016" s="11" t="s">
        <v>8246</v>
      </c>
      <c r="D4016" s="19">
        <f>B4016</f>
        <v>9000</v>
      </c>
    </row>
    <row r="4017" spans="1:4" x14ac:dyDescent="0.3">
      <c r="A4017" s="11" t="s">
        <v>8221</v>
      </c>
      <c r="B4017" s="11">
        <v>7000</v>
      </c>
      <c r="C4017" s="11" t="s">
        <v>8246</v>
      </c>
      <c r="D4017" s="19">
        <f>B4017</f>
        <v>7000</v>
      </c>
    </row>
    <row r="4018" spans="1:4" x14ac:dyDescent="0.3">
      <c r="A4018" s="11" t="s">
        <v>8221</v>
      </c>
      <c r="B4018" s="11">
        <v>500</v>
      </c>
      <c r="C4018" s="11" t="s">
        <v>8247</v>
      </c>
      <c r="D4018" s="19">
        <f>B4018*1.37298792</f>
        <v>686.49396000000002</v>
      </c>
    </row>
    <row r="4019" spans="1:4" x14ac:dyDescent="0.3">
      <c r="A4019" s="11" t="s">
        <v>8221</v>
      </c>
      <c r="B4019" s="11">
        <v>10000</v>
      </c>
      <c r="C4019" s="11" t="s">
        <v>8246</v>
      </c>
      <c r="D4019" s="19">
        <f>B4019</f>
        <v>10000</v>
      </c>
    </row>
    <row r="4020" spans="1:4" x14ac:dyDescent="0.3">
      <c r="A4020" s="11" t="s">
        <v>8221</v>
      </c>
      <c r="B4020" s="11">
        <v>1500</v>
      </c>
      <c r="C4020" s="11" t="s">
        <v>8247</v>
      </c>
      <c r="D4020" s="19">
        <f>B4020*1.37298792</f>
        <v>2059.4818799999998</v>
      </c>
    </row>
    <row r="4021" spans="1:4" x14ac:dyDescent="0.3">
      <c r="A4021" s="11" t="s">
        <v>8221</v>
      </c>
      <c r="B4021" s="11">
        <v>3500</v>
      </c>
      <c r="C4021" s="11" t="s">
        <v>8246</v>
      </c>
      <c r="D4021" s="19">
        <f t="shared" ref="D4021:D4026" si="156">B4021</f>
        <v>3500</v>
      </c>
    </row>
    <row r="4022" spans="1:4" x14ac:dyDescent="0.3">
      <c r="A4022" s="11" t="s">
        <v>8221</v>
      </c>
      <c r="B4022" s="11">
        <v>600</v>
      </c>
      <c r="C4022" s="11" t="s">
        <v>8246</v>
      </c>
      <c r="D4022" s="19">
        <f t="shared" si="156"/>
        <v>600</v>
      </c>
    </row>
    <row r="4023" spans="1:4" x14ac:dyDescent="0.3">
      <c r="A4023" s="11" t="s">
        <v>8221</v>
      </c>
      <c r="B4023" s="11">
        <v>15000</v>
      </c>
      <c r="C4023" s="11" t="s">
        <v>8246</v>
      </c>
      <c r="D4023" s="19">
        <f t="shared" si="156"/>
        <v>15000</v>
      </c>
    </row>
    <row r="4024" spans="1:4" x14ac:dyDescent="0.3">
      <c r="A4024" s="11" t="s">
        <v>8221</v>
      </c>
      <c r="B4024" s="11">
        <v>18000</v>
      </c>
      <c r="C4024" s="11" t="s">
        <v>8246</v>
      </c>
      <c r="D4024" s="19">
        <f t="shared" si="156"/>
        <v>18000</v>
      </c>
    </row>
    <row r="4025" spans="1:4" x14ac:dyDescent="0.3">
      <c r="A4025" s="11" t="s">
        <v>8221</v>
      </c>
      <c r="B4025" s="11">
        <v>7000</v>
      </c>
      <c r="C4025" s="11" t="s">
        <v>8246</v>
      </c>
      <c r="D4025" s="19">
        <f t="shared" si="156"/>
        <v>7000</v>
      </c>
    </row>
    <row r="4026" spans="1:4" x14ac:dyDescent="0.3">
      <c r="A4026" s="11" t="s">
        <v>8221</v>
      </c>
      <c r="B4026" s="11">
        <v>800</v>
      </c>
      <c r="C4026" s="11" t="s">
        <v>8246</v>
      </c>
      <c r="D4026" s="19">
        <f t="shared" si="156"/>
        <v>800</v>
      </c>
    </row>
    <row r="4027" spans="1:4" x14ac:dyDescent="0.3">
      <c r="A4027" s="11" t="s">
        <v>8221</v>
      </c>
      <c r="B4027" s="11">
        <v>5000</v>
      </c>
      <c r="C4027" s="11" t="s">
        <v>8249</v>
      </c>
      <c r="D4027" s="19">
        <f>B4027*1.18870458</f>
        <v>5943.5228999999999</v>
      </c>
    </row>
    <row r="4028" spans="1:4" x14ac:dyDescent="0.3">
      <c r="A4028" s="11" t="s">
        <v>8221</v>
      </c>
      <c r="B4028" s="11">
        <v>4000</v>
      </c>
      <c r="C4028" s="11" t="s">
        <v>8246</v>
      </c>
      <c r="D4028" s="19">
        <f t="shared" ref="D4028:D4034" si="157">B4028</f>
        <v>4000</v>
      </c>
    </row>
    <row r="4029" spans="1:4" x14ac:dyDescent="0.3">
      <c r="A4029" s="11" t="s">
        <v>8221</v>
      </c>
      <c r="B4029" s="11">
        <v>3000</v>
      </c>
      <c r="C4029" s="11" t="s">
        <v>8246</v>
      </c>
      <c r="D4029" s="19">
        <f t="shared" si="157"/>
        <v>3000</v>
      </c>
    </row>
    <row r="4030" spans="1:4" x14ac:dyDescent="0.3">
      <c r="A4030" s="11" t="s">
        <v>8221</v>
      </c>
      <c r="B4030" s="11">
        <v>2000</v>
      </c>
      <c r="C4030" s="11" t="s">
        <v>8246</v>
      </c>
      <c r="D4030" s="19">
        <f t="shared" si="157"/>
        <v>2000</v>
      </c>
    </row>
    <row r="4031" spans="1:4" x14ac:dyDescent="0.3">
      <c r="A4031" s="11" t="s">
        <v>8221</v>
      </c>
      <c r="B4031" s="11">
        <v>20000</v>
      </c>
      <c r="C4031" s="11" t="s">
        <v>8246</v>
      </c>
      <c r="D4031" s="19">
        <f t="shared" si="157"/>
        <v>20000</v>
      </c>
    </row>
    <row r="4032" spans="1:4" x14ac:dyDescent="0.3">
      <c r="A4032" s="11" t="s">
        <v>8221</v>
      </c>
      <c r="B4032" s="11">
        <v>2500</v>
      </c>
      <c r="C4032" s="11" t="s">
        <v>8246</v>
      </c>
      <c r="D4032" s="19">
        <f t="shared" si="157"/>
        <v>2500</v>
      </c>
    </row>
    <row r="4033" spans="1:4" x14ac:dyDescent="0.3">
      <c r="A4033" s="11" t="s">
        <v>8221</v>
      </c>
      <c r="B4033" s="11">
        <v>5000</v>
      </c>
      <c r="C4033" s="11" t="s">
        <v>8246</v>
      </c>
      <c r="D4033" s="19">
        <f t="shared" si="157"/>
        <v>5000</v>
      </c>
    </row>
    <row r="4034" spans="1:4" x14ac:dyDescent="0.3">
      <c r="A4034" s="11" t="s">
        <v>8221</v>
      </c>
      <c r="B4034" s="11">
        <v>6048</v>
      </c>
      <c r="C4034" s="11" t="s">
        <v>8246</v>
      </c>
      <c r="D4034" s="19">
        <f t="shared" si="157"/>
        <v>6048</v>
      </c>
    </row>
    <row r="4035" spans="1:4" x14ac:dyDescent="0.3">
      <c r="A4035" s="11" t="s">
        <v>8221</v>
      </c>
      <c r="B4035" s="11">
        <v>23900</v>
      </c>
      <c r="C4035" s="11" t="s">
        <v>8247</v>
      </c>
      <c r="D4035" s="19">
        <f>B4035*1.37298792</f>
        <v>32814.411287999996</v>
      </c>
    </row>
    <row r="4036" spans="1:4" x14ac:dyDescent="0.3">
      <c r="A4036" s="11" t="s">
        <v>8221</v>
      </c>
      <c r="B4036" s="11">
        <v>13500</v>
      </c>
      <c r="C4036" s="11" t="s">
        <v>8246</v>
      </c>
      <c r="D4036" s="19">
        <f t="shared" ref="D4036:D4042" si="158">B4036</f>
        <v>13500</v>
      </c>
    </row>
    <row r="4037" spans="1:4" x14ac:dyDescent="0.3">
      <c r="A4037" s="11" t="s">
        <v>8221</v>
      </c>
      <c r="B4037" s="11">
        <v>10000</v>
      </c>
      <c r="C4037" s="11" t="s">
        <v>8246</v>
      </c>
      <c r="D4037" s="19">
        <f t="shared" si="158"/>
        <v>10000</v>
      </c>
    </row>
    <row r="4038" spans="1:4" x14ac:dyDescent="0.3">
      <c r="A4038" s="11" t="s">
        <v>8221</v>
      </c>
      <c r="B4038" s="11">
        <v>6000</v>
      </c>
      <c r="C4038" s="11" t="s">
        <v>8246</v>
      </c>
      <c r="D4038" s="19">
        <f t="shared" si="158"/>
        <v>6000</v>
      </c>
    </row>
    <row r="4039" spans="1:4" x14ac:dyDescent="0.3">
      <c r="A4039" s="11" t="s">
        <v>8221</v>
      </c>
      <c r="B4039" s="11">
        <v>700</v>
      </c>
      <c r="C4039" s="11" t="s">
        <v>8246</v>
      </c>
      <c r="D4039" s="19">
        <f t="shared" si="158"/>
        <v>700</v>
      </c>
    </row>
    <row r="4040" spans="1:4" x14ac:dyDescent="0.3">
      <c r="A4040" s="11" t="s">
        <v>8221</v>
      </c>
      <c r="B4040" s="11">
        <v>2500</v>
      </c>
      <c r="C4040" s="11" t="s">
        <v>8246</v>
      </c>
      <c r="D4040" s="19">
        <f t="shared" si="158"/>
        <v>2500</v>
      </c>
    </row>
    <row r="4041" spans="1:4" x14ac:dyDescent="0.3">
      <c r="A4041" s="11" t="s">
        <v>8221</v>
      </c>
      <c r="B4041" s="11">
        <v>500</v>
      </c>
      <c r="C4041" s="11" t="s">
        <v>8246</v>
      </c>
      <c r="D4041" s="19">
        <f t="shared" si="158"/>
        <v>500</v>
      </c>
    </row>
    <row r="4042" spans="1:4" x14ac:dyDescent="0.3">
      <c r="A4042" s="11" t="s">
        <v>8221</v>
      </c>
      <c r="B4042" s="11">
        <v>8000</v>
      </c>
      <c r="C4042" s="11" t="s">
        <v>8246</v>
      </c>
      <c r="D4042" s="19">
        <f t="shared" si="158"/>
        <v>8000</v>
      </c>
    </row>
    <row r="4043" spans="1:4" x14ac:dyDescent="0.3">
      <c r="A4043" s="11" t="s">
        <v>8221</v>
      </c>
      <c r="B4043" s="11">
        <v>5000</v>
      </c>
      <c r="C4043" s="11" t="s">
        <v>8247</v>
      </c>
      <c r="D4043" s="19">
        <f>B4043*1.37298792</f>
        <v>6864.9395999999997</v>
      </c>
    </row>
    <row r="4044" spans="1:4" x14ac:dyDescent="0.3">
      <c r="A4044" s="11" t="s">
        <v>8221</v>
      </c>
      <c r="B4044" s="11">
        <v>10000</v>
      </c>
      <c r="C4044" s="11" t="s">
        <v>8246</v>
      </c>
      <c r="D4044" s="19">
        <f>B4044</f>
        <v>10000</v>
      </c>
    </row>
    <row r="4045" spans="1:4" x14ac:dyDescent="0.3">
      <c r="A4045" s="11" t="s">
        <v>8221</v>
      </c>
      <c r="B4045" s="11">
        <v>300</v>
      </c>
      <c r="C4045" s="11" t="s">
        <v>8251</v>
      </c>
      <c r="D4045" s="19">
        <f>B4045*0.79435529</f>
        <v>238.30658700000001</v>
      </c>
    </row>
    <row r="4046" spans="1:4" x14ac:dyDescent="0.3">
      <c r="A4046" s="11" t="s">
        <v>8221</v>
      </c>
      <c r="B4046" s="11">
        <v>600</v>
      </c>
      <c r="C4046" s="11" t="s">
        <v>8246</v>
      </c>
      <c r="D4046" s="19">
        <f>B4046</f>
        <v>600</v>
      </c>
    </row>
    <row r="4047" spans="1:4" x14ac:dyDescent="0.3">
      <c r="A4047" s="11" t="s">
        <v>8221</v>
      </c>
      <c r="B4047" s="11">
        <v>5000</v>
      </c>
      <c r="C4047" s="11" t="s">
        <v>8248</v>
      </c>
      <c r="D4047" s="19">
        <f>B4047*0.76304884</f>
        <v>3815.2441999999996</v>
      </c>
    </row>
    <row r="4048" spans="1:4" x14ac:dyDescent="0.3">
      <c r="A4048" s="11" t="s">
        <v>8221</v>
      </c>
      <c r="B4048" s="11">
        <v>5600</v>
      </c>
      <c r="C4048" s="11" t="s">
        <v>8246</v>
      </c>
      <c r="D4048" s="19">
        <f>B4048</f>
        <v>5600</v>
      </c>
    </row>
    <row r="4049" spans="1:4" x14ac:dyDescent="0.3">
      <c r="A4049" s="11" t="s">
        <v>8221</v>
      </c>
      <c r="B4049" s="11">
        <v>5000</v>
      </c>
      <c r="C4049" s="11" t="s">
        <v>8246</v>
      </c>
      <c r="D4049" s="19">
        <f>B4049</f>
        <v>5000</v>
      </c>
    </row>
    <row r="4050" spans="1:4" x14ac:dyDescent="0.3">
      <c r="A4050" s="11" t="s">
        <v>8221</v>
      </c>
      <c r="B4050" s="11">
        <v>17000</v>
      </c>
      <c r="C4050" s="11" t="s">
        <v>8247</v>
      </c>
      <c r="D4050" s="19">
        <f>B4050*1.37298792</f>
        <v>23340.79464</v>
      </c>
    </row>
    <row r="4051" spans="1:4" x14ac:dyDescent="0.3">
      <c r="A4051" s="11" t="s">
        <v>8221</v>
      </c>
      <c r="B4051" s="11">
        <v>20000</v>
      </c>
      <c r="C4051" s="11" t="s">
        <v>8246</v>
      </c>
      <c r="D4051" s="19">
        <f>B4051</f>
        <v>20000</v>
      </c>
    </row>
    <row r="4052" spans="1:4" x14ac:dyDescent="0.3">
      <c r="A4052" s="11" t="s">
        <v>8221</v>
      </c>
      <c r="B4052" s="11">
        <v>1500</v>
      </c>
      <c r="C4052" s="11" t="s">
        <v>8246</v>
      </c>
      <c r="D4052" s="19">
        <f>B4052</f>
        <v>1500</v>
      </c>
    </row>
    <row r="4053" spans="1:4" x14ac:dyDescent="0.3">
      <c r="A4053" s="11" t="s">
        <v>8221</v>
      </c>
      <c r="B4053" s="11">
        <v>500</v>
      </c>
      <c r="C4053" s="11" t="s">
        <v>8246</v>
      </c>
      <c r="D4053" s="19">
        <f>B4053</f>
        <v>500</v>
      </c>
    </row>
    <row r="4054" spans="1:4" x14ac:dyDescent="0.3">
      <c r="A4054" s="11" t="s">
        <v>8221</v>
      </c>
      <c r="B4054" s="11">
        <v>3000</v>
      </c>
      <c r="C4054" s="11" t="s">
        <v>8246</v>
      </c>
      <c r="D4054" s="19">
        <f>B4054</f>
        <v>3000</v>
      </c>
    </row>
    <row r="4055" spans="1:4" x14ac:dyDescent="0.3">
      <c r="A4055" s="11" t="s">
        <v>8221</v>
      </c>
      <c r="B4055" s="11">
        <v>500</v>
      </c>
      <c r="C4055" s="11" t="s">
        <v>8247</v>
      </c>
      <c r="D4055" s="19">
        <f>B4055*1.37298792</f>
        <v>686.49396000000002</v>
      </c>
    </row>
    <row r="4056" spans="1:4" x14ac:dyDescent="0.3">
      <c r="A4056" s="11" t="s">
        <v>8221</v>
      </c>
      <c r="B4056" s="11">
        <v>8880</v>
      </c>
      <c r="C4056" s="11" t="s">
        <v>8246</v>
      </c>
      <c r="D4056" s="19">
        <f>B4056</f>
        <v>8880</v>
      </c>
    </row>
    <row r="4057" spans="1:4" x14ac:dyDescent="0.3">
      <c r="A4057" s="11" t="s">
        <v>8221</v>
      </c>
      <c r="B4057" s="11">
        <v>5000</v>
      </c>
      <c r="C4057" s="11" t="s">
        <v>8247</v>
      </c>
      <c r="D4057" s="19">
        <f>B4057*1.37298792</f>
        <v>6864.9395999999997</v>
      </c>
    </row>
    <row r="4058" spans="1:4" x14ac:dyDescent="0.3">
      <c r="A4058" s="11" t="s">
        <v>8221</v>
      </c>
      <c r="B4058" s="11">
        <v>1500</v>
      </c>
      <c r="C4058" s="11" t="s">
        <v>8246</v>
      </c>
      <c r="D4058" s="19">
        <f>B4058</f>
        <v>1500</v>
      </c>
    </row>
    <row r="4059" spans="1:4" x14ac:dyDescent="0.3">
      <c r="A4059" s="11" t="s">
        <v>8221</v>
      </c>
      <c r="B4059" s="11">
        <v>3500</v>
      </c>
      <c r="C4059" s="11" t="s">
        <v>8247</v>
      </c>
      <c r="D4059" s="19">
        <f>B4059*1.37298792</f>
        <v>4805.4577199999994</v>
      </c>
    </row>
    <row r="4060" spans="1:4" x14ac:dyDescent="0.3">
      <c r="A4060" s="11" t="s">
        <v>8221</v>
      </c>
      <c r="B4060" s="11">
        <v>3750</v>
      </c>
      <c r="C4060" s="11" t="s">
        <v>8246</v>
      </c>
      <c r="D4060" s="19">
        <f>B4060</f>
        <v>3750</v>
      </c>
    </row>
    <row r="4061" spans="1:4" x14ac:dyDescent="0.3">
      <c r="A4061" s="11" t="s">
        <v>8221</v>
      </c>
      <c r="B4061" s="11">
        <v>10000</v>
      </c>
      <c r="C4061" s="11" t="s">
        <v>8251</v>
      </c>
      <c r="D4061" s="19">
        <f>B4061*0.79435529</f>
        <v>7943.5529000000006</v>
      </c>
    </row>
    <row r="4062" spans="1:4" x14ac:dyDescent="0.3">
      <c r="A4062" s="11" t="s">
        <v>8221</v>
      </c>
      <c r="B4062" s="11">
        <v>10000</v>
      </c>
      <c r="C4062" s="11" t="s">
        <v>8251</v>
      </c>
      <c r="D4062" s="19">
        <f>B4062*0.79435529</f>
        <v>7943.5529000000006</v>
      </c>
    </row>
    <row r="4063" spans="1:4" x14ac:dyDescent="0.3">
      <c r="A4063" s="11" t="s">
        <v>8221</v>
      </c>
      <c r="B4063" s="11">
        <v>525</v>
      </c>
      <c r="C4063" s="11" t="s">
        <v>8246</v>
      </c>
      <c r="D4063" s="19">
        <f>B4063</f>
        <v>525</v>
      </c>
    </row>
    <row r="4064" spans="1:4" x14ac:dyDescent="0.3">
      <c r="A4064" s="11" t="s">
        <v>8221</v>
      </c>
      <c r="B4064" s="11">
        <v>20000</v>
      </c>
      <c r="C4064" s="11" t="s">
        <v>8246</v>
      </c>
      <c r="D4064" s="19">
        <f>B4064</f>
        <v>20000</v>
      </c>
    </row>
    <row r="4065" spans="1:4" x14ac:dyDescent="0.3">
      <c r="A4065" s="11" t="s">
        <v>8221</v>
      </c>
      <c r="B4065" s="11">
        <v>9500</v>
      </c>
      <c r="C4065" s="11" t="s">
        <v>8247</v>
      </c>
      <c r="D4065" s="19">
        <f>B4065*1.37298792</f>
        <v>13043.38524</v>
      </c>
    </row>
    <row r="4066" spans="1:4" x14ac:dyDescent="0.3">
      <c r="A4066" s="11" t="s">
        <v>8221</v>
      </c>
      <c r="B4066" s="11">
        <v>2000</v>
      </c>
      <c r="C4066" s="11" t="s">
        <v>8248</v>
      </c>
      <c r="D4066" s="19">
        <f>B4066*0.76304884</f>
        <v>1526.0976799999999</v>
      </c>
    </row>
    <row r="4067" spans="1:4" x14ac:dyDescent="0.3">
      <c r="A4067" s="11" t="s">
        <v>8221</v>
      </c>
      <c r="B4067" s="11">
        <v>4000</v>
      </c>
      <c r="C4067" s="11" t="s">
        <v>8246</v>
      </c>
      <c r="D4067" s="19">
        <f>B4067</f>
        <v>4000</v>
      </c>
    </row>
    <row r="4068" spans="1:4" x14ac:dyDescent="0.3">
      <c r="A4068" s="11" t="s">
        <v>8221</v>
      </c>
      <c r="B4068" s="11">
        <v>15000</v>
      </c>
      <c r="C4068" s="11" t="s">
        <v>8246</v>
      </c>
      <c r="D4068" s="19">
        <f>B4068</f>
        <v>15000</v>
      </c>
    </row>
    <row r="4069" spans="1:4" x14ac:dyDescent="0.3">
      <c r="A4069" s="11" t="s">
        <v>8221</v>
      </c>
      <c r="B4069" s="11">
        <v>5000</v>
      </c>
      <c r="C4069" s="11" t="s">
        <v>8246</v>
      </c>
      <c r="D4069" s="19">
        <f>B4069</f>
        <v>5000</v>
      </c>
    </row>
    <row r="4070" spans="1:4" x14ac:dyDescent="0.3">
      <c r="A4070" s="11" t="s">
        <v>8221</v>
      </c>
      <c r="B4070" s="11">
        <v>3495</v>
      </c>
      <c r="C4070" s="11" t="s">
        <v>8246</v>
      </c>
      <c r="D4070" s="19">
        <f>B4070</f>
        <v>3495</v>
      </c>
    </row>
    <row r="4071" spans="1:4" x14ac:dyDescent="0.3">
      <c r="A4071" s="11" t="s">
        <v>8221</v>
      </c>
      <c r="B4071" s="11">
        <v>1250</v>
      </c>
      <c r="C4071" s="11" t="s">
        <v>8247</v>
      </c>
      <c r="D4071" s="19">
        <f>B4071*1.37298792</f>
        <v>1716.2348999999999</v>
      </c>
    </row>
    <row r="4072" spans="1:4" x14ac:dyDescent="0.3">
      <c r="A4072" s="11" t="s">
        <v>8221</v>
      </c>
      <c r="B4072" s="11">
        <v>1000</v>
      </c>
      <c r="C4072" s="11" t="s">
        <v>8246</v>
      </c>
      <c r="D4072" s="19">
        <f>B4072</f>
        <v>1000</v>
      </c>
    </row>
    <row r="4073" spans="1:4" x14ac:dyDescent="0.3">
      <c r="A4073" s="11" t="s">
        <v>8221</v>
      </c>
      <c r="B4073" s="11">
        <v>20000</v>
      </c>
      <c r="C4073" s="11" t="s">
        <v>8256</v>
      </c>
      <c r="D4073" s="19">
        <f>B4073*0.0496491</f>
        <v>992.98200000000008</v>
      </c>
    </row>
    <row r="4074" spans="1:4" x14ac:dyDescent="0.3">
      <c r="A4074" s="11" t="s">
        <v>8221</v>
      </c>
      <c r="B4074" s="11">
        <v>1000</v>
      </c>
      <c r="C4074" s="11" t="s">
        <v>8247</v>
      </c>
      <c r="D4074" s="19">
        <f>B4074*1.37298792</f>
        <v>1372.98792</v>
      </c>
    </row>
    <row r="4075" spans="1:4" x14ac:dyDescent="0.3">
      <c r="A4075" s="11" t="s">
        <v>8221</v>
      </c>
      <c r="B4075" s="11">
        <v>3500</v>
      </c>
      <c r="C4075" s="11" t="s">
        <v>8246</v>
      </c>
      <c r="D4075" s="19">
        <f>B4075</f>
        <v>3500</v>
      </c>
    </row>
    <row r="4076" spans="1:4" x14ac:dyDescent="0.3">
      <c r="A4076" s="11" t="s">
        <v>8221</v>
      </c>
      <c r="B4076" s="11">
        <v>2750</v>
      </c>
      <c r="C4076" s="11" t="s">
        <v>8247</v>
      </c>
      <c r="D4076" s="19">
        <f>B4076*1.37298792</f>
        <v>3775.7167799999997</v>
      </c>
    </row>
    <row r="4077" spans="1:4" x14ac:dyDescent="0.3">
      <c r="A4077" s="11" t="s">
        <v>8221</v>
      </c>
      <c r="B4077" s="11">
        <v>2000</v>
      </c>
      <c r="C4077" s="11" t="s">
        <v>8247</v>
      </c>
      <c r="D4077" s="19">
        <f>B4077*1.37298792</f>
        <v>2745.9758400000001</v>
      </c>
    </row>
    <row r="4078" spans="1:4" x14ac:dyDescent="0.3">
      <c r="A4078" s="11" t="s">
        <v>8221</v>
      </c>
      <c r="B4078" s="11">
        <v>700</v>
      </c>
      <c r="C4078" s="11" t="s">
        <v>8246</v>
      </c>
      <c r="D4078" s="19">
        <f>B4078</f>
        <v>700</v>
      </c>
    </row>
    <row r="4079" spans="1:4" x14ac:dyDescent="0.3">
      <c r="A4079" s="11" t="s">
        <v>8221</v>
      </c>
      <c r="B4079" s="11">
        <v>15000</v>
      </c>
      <c r="C4079" s="11" t="s">
        <v>8246</v>
      </c>
      <c r="D4079" s="19">
        <f>B4079</f>
        <v>15000</v>
      </c>
    </row>
    <row r="4080" spans="1:4" x14ac:dyDescent="0.3">
      <c r="A4080" s="11" t="s">
        <v>8221</v>
      </c>
      <c r="B4080" s="11">
        <v>250</v>
      </c>
      <c r="C4080" s="11" t="s">
        <v>8247</v>
      </c>
      <c r="D4080" s="19">
        <f>B4080*1.37298792</f>
        <v>343.24698000000001</v>
      </c>
    </row>
    <row r="4081" spans="1:4" x14ac:dyDescent="0.3">
      <c r="A4081" s="11" t="s">
        <v>8221</v>
      </c>
      <c r="B4081" s="11">
        <v>3000</v>
      </c>
      <c r="C4081" s="11" t="s">
        <v>8246</v>
      </c>
      <c r="D4081" s="19">
        <f>B4081</f>
        <v>3000</v>
      </c>
    </row>
    <row r="4082" spans="1:4" x14ac:dyDescent="0.3">
      <c r="A4082" s="11" t="s">
        <v>8221</v>
      </c>
      <c r="B4082" s="11">
        <v>3000</v>
      </c>
      <c r="C4082" s="11" t="s">
        <v>8246</v>
      </c>
      <c r="D4082" s="19">
        <f>B4082</f>
        <v>3000</v>
      </c>
    </row>
    <row r="4083" spans="1:4" x14ac:dyDescent="0.3">
      <c r="A4083" s="11" t="s">
        <v>8221</v>
      </c>
      <c r="B4083" s="11">
        <v>2224</v>
      </c>
      <c r="C4083" s="11" t="s">
        <v>8246</v>
      </c>
      <c r="D4083" s="19">
        <f>B4083</f>
        <v>2224</v>
      </c>
    </row>
    <row r="4084" spans="1:4" x14ac:dyDescent="0.3">
      <c r="A4084" s="11" t="s">
        <v>8221</v>
      </c>
      <c r="B4084" s="11">
        <v>150</v>
      </c>
      <c r="C4084" s="11" t="s">
        <v>8246</v>
      </c>
      <c r="D4084" s="19">
        <f>B4084</f>
        <v>150</v>
      </c>
    </row>
    <row r="4085" spans="1:4" x14ac:dyDescent="0.3">
      <c r="A4085" s="11" t="s">
        <v>8221</v>
      </c>
      <c r="B4085" s="11">
        <v>3500</v>
      </c>
      <c r="C4085" s="11" t="s">
        <v>8246</v>
      </c>
      <c r="D4085" s="19">
        <f>B4085</f>
        <v>3500</v>
      </c>
    </row>
    <row r="4086" spans="1:4" x14ac:dyDescent="0.3">
      <c r="A4086" s="11" t="s">
        <v>8221</v>
      </c>
      <c r="B4086" s="11">
        <v>3000</v>
      </c>
      <c r="C4086" s="11" t="s">
        <v>8249</v>
      </c>
      <c r="D4086" s="19">
        <f>B4086*1.18870458</f>
        <v>3566.1137400000002</v>
      </c>
    </row>
    <row r="4087" spans="1:4" x14ac:dyDescent="0.3">
      <c r="A4087" s="11" t="s">
        <v>8221</v>
      </c>
      <c r="B4087" s="11">
        <v>3500</v>
      </c>
      <c r="C4087" s="11" t="s">
        <v>8246</v>
      </c>
      <c r="D4087" s="19">
        <f>B4087</f>
        <v>3500</v>
      </c>
    </row>
    <row r="4088" spans="1:4" x14ac:dyDescent="0.3">
      <c r="A4088" s="11" t="s">
        <v>8221</v>
      </c>
      <c r="B4088" s="11">
        <v>1000</v>
      </c>
      <c r="C4088" s="11" t="s">
        <v>8246</v>
      </c>
      <c r="D4088" s="19">
        <f>B4088</f>
        <v>1000</v>
      </c>
    </row>
    <row r="4089" spans="1:4" x14ac:dyDescent="0.3">
      <c r="A4089" s="11" t="s">
        <v>8221</v>
      </c>
      <c r="B4089" s="11">
        <v>9600</v>
      </c>
      <c r="C4089" s="11" t="s">
        <v>8246</v>
      </c>
      <c r="D4089" s="19">
        <f>B4089</f>
        <v>9600</v>
      </c>
    </row>
    <row r="4090" spans="1:4" x14ac:dyDescent="0.3">
      <c r="A4090" s="11" t="s">
        <v>8221</v>
      </c>
      <c r="B4090" s="11">
        <v>2000</v>
      </c>
      <c r="C4090" s="11" t="s">
        <v>8247</v>
      </c>
      <c r="D4090" s="19">
        <f>B4090*1.37298792</f>
        <v>2745.9758400000001</v>
      </c>
    </row>
    <row r="4091" spans="1:4" x14ac:dyDescent="0.3">
      <c r="A4091" s="11" t="s">
        <v>8221</v>
      </c>
      <c r="B4091" s="11">
        <v>5000</v>
      </c>
      <c r="C4091" s="11" t="s">
        <v>8246</v>
      </c>
      <c r="D4091" s="19">
        <f>B4091</f>
        <v>5000</v>
      </c>
    </row>
    <row r="4092" spans="1:4" x14ac:dyDescent="0.3">
      <c r="A4092" s="11" t="s">
        <v>8221</v>
      </c>
      <c r="B4092" s="11">
        <v>1000</v>
      </c>
      <c r="C4092" s="11" t="s">
        <v>8246</v>
      </c>
      <c r="D4092" s="19">
        <f>B4092</f>
        <v>1000</v>
      </c>
    </row>
    <row r="4093" spans="1:4" x14ac:dyDescent="0.3">
      <c r="A4093" s="11" t="s">
        <v>8221</v>
      </c>
      <c r="B4093" s="11">
        <v>1600</v>
      </c>
      <c r="C4093" s="11" t="s">
        <v>8246</v>
      </c>
      <c r="D4093" s="19">
        <f>B4093</f>
        <v>1600</v>
      </c>
    </row>
    <row r="4094" spans="1:4" x14ac:dyDescent="0.3">
      <c r="A4094" s="11" t="s">
        <v>8221</v>
      </c>
      <c r="B4094" s="11">
        <v>110000</v>
      </c>
      <c r="C4094" s="11" t="s">
        <v>8246</v>
      </c>
      <c r="D4094" s="19">
        <f>B4094</f>
        <v>110000</v>
      </c>
    </row>
    <row r="4095" spans="1:4" x14ac:dyDescent="0.3">
      <c r="A4095" s="11" t="s">
        <v>8221</v>
      </c>
      <c r="B4095" s="11">
        <v>2500</v>
      </c>
      <c r="C4095" s="11" t="s">
        <v>8247</v>
      </c>
      <c r="D4095" s="19">
        <f>B4095*1.37298792</f>
        <v>3432.4697999999999</v>
      </c>
    </row>
    <row r="4096" spans="1:4" x14ac:dyDescent="0.3">
      <c r="A4096" s="11" t="s">
        <v>8221</v>
      </c>
      <c r="B4096" s="11">
        <v>2000</v>
      </c>
      <c r="C4096" s="11" t="s">
        <v>8246</v>
      </c>
      <c r="D4096" s="19">
        <f>B4096</f>
        <v>2000</v>
      </c>
    </row>
    <row r="4097" spans="1:4" x14ac:dyDescent="0.3">
      <c r="A4097" s="11" t="s">
        <v>8221</v>
      </c>
      <c r="B4097" s="11">
        <v>30000</v>
      </c>
      <c r="C4097" s="11" t="s">
        <v>8256</v>
      </c>
      <c r="D4097" s="19">
        <f>B4097*0.0496491</f>
        <v>1489.473</v>
      </c>
    </row>
    <row r="4098" spans="1:4" x14ac:dyDescent="0.3">
      <c r="A4098" s="11" t="s">
        <v>8221</v>
      </c>
      <c r="B4098" s="11">
        <v>3500</v>
      </c>
      <c r="C4098" s="11" t="s">
        <v>8247</v>
      </c>
      <c r="D4098" s="19">
        <f>B4098*1.37298792</f>
        <v>4805.4577199999994</v>
      </c>
    </row>
    <row r="4099" spans="1:4" x14ac:dyDescent="0.3">
      <c r="A4099" s="11" t="s">
        <v>8221</v>
      </c>
      <c r="B4099" s="11">
        <v>10000</v>
      </c>
      <c r="C4099" s="11" t="s">
        <v>8247</v>
      </c>
      <c r="D4099" s="19">
        <f>B4099*1.37298792</f>
        <v>13729.879199999999</v>
      </c>
    </row>
    <row r="4100" spans="1:4" x14ac:dyDescent="0.3">
      <c r="A4100" s="11" t="s">
        <v>8221</v>
      </c>
      <c r="B4100" s="11">
        <v>75000</v>
      </c>
      <c r="C4100" s="11" t="s">
        <v>8246</v>
      </c>
      <c r="D4100" s="19">
        <f t="shared" ref="D4100:D4105" si="159">B4100</f>
        <v>75000</v>
      </c>
    </row>
    <row r="4101" spans="1:4" x14ac:dyDescent="0.3">
      <c r="A4101" s="11" t="s">
        <v>8221</v>
      </c>
      <c r="B4101" s="11">
        <v>4500</v>
      </c>
      <c r="C4101" s="11" t="s">
        <v>8246</v>
      </c>
      <c r="D4101" s="19">
        <f t="shared" si="159"/>
        <v>4500</v>
      </c>
    </row>
    <row r="4102" spans="1:4" x14ac:dyDescent="0.3">
      <c r="A4102" s="11" t="s">
        <v>8221</v>
      </c>
      <c r="B4102" s="11">
        <v>270</v>
      </c>
      <c r="C4102" s="11" t="s">
        <v>8246</v>
      </c>
      <c r="D4102" s="19">
        <f t="shared" si="159"/>
        <v>270</v>
      </c>
    </row>
    <row r="4103" spans="1:4" x14ac:dyDescent="0.3">
      <c r="A4103" s="11" t="s">
        <v>8221</v>
      </c>
      <c r="B4103" s="11">
        <v>600</v>
      </c>
      <c r="C4103" s="11" t="s">
        <v>8246</v>
      </c>
      <c r="D4103" s="19">
        <f t="shared" si="159"/>
        <v>600</v>
      </c>
    </row>
    <row r="4104" spans="1:4" x14ac:dyDescent="0.3">
      <c r="A4104" s="11" t="s">
        <v>8221</v>
      </c>
      <c r="B4104" s="11">
        <v>500</v>
      </c>
      <c r="C4104" s="11" t="s">
        <v>8246</v>
      </c>
      <c r="D4104" s="19">
        <f t="shared" si="159"/>
        <v>500</v>
      </c>
    </row>
    <row r="4105" spans="1:4" x14ac:dyDescent="0.3">
      <c r="A4105" s="11" t="s">
        <v>8221</v>
      </c>
      <c r="B4105" s="11">
        <v>1000</v>
      </c>
      <c r="C4105" s="11" t="s">
        <v>8246</v>
      </c>
      <c r="D4105" s="19">
        <f t="shared" si="159"/>
        <v>1000</v>
      </c>
    </row>
    <row r="4106" spans="1:4" x14ac:dyDescent="0.3">
      <c r="A4106" s="11" t="s">
        <v>8221</v>
      </c>
      <c r="B4106" s="11">
        <v>3000</v>
      </c>
      <c r="C4106" s="11" t="s">
        <v>8248</v>
      </c>
      <c r="D4106" s="19">
        <f>B4106*0.76304884</f>
        <v>2289.1465199999998</v>
      </c>
    </row>
    <row r="4107" spans="1:4" x14ac:dyDescent="0.3">
      <c r="A4107" s="11" t="s">
        <v>8221</v>
      </c>
      <c r="B4107" s="11">
        <v>33000</v>
      </c>
      <c r="C4107" s="11" t="s">
        <v>8256</v>
      </c>
      <c r="D4107" s="19">
        <f>B4107*0.0496491</f>
        <v>1638.4203</v>
      </c>
    </row>
    <row r="4108" spans="1:4" x14ac:dyDescent="0.3">
      <c r="A4108" s="11" t="s">
        <v>8221</v>
      </c>
      <c r="B4108" s="11">
        <v>5000</v>
      </c>
      <c r="C4108" s="11" t="s">
        <v>8246</v>
      </c>
      <c r="D4108" s="19">
        <f>B4108</f>
        <v>5000</v>
      </c>
    </row>
    <row r="4109" spans="1:4" x14ac:dyDescent="0.3">
      <c r="A4109" s="11" t="s">
        <v>8221</v>
      </c>
      <c r="B4109" s="11">
        <v>2000</v>
      </c>
      <c r="C4109" s="11" t="s">
        <v>8246</v>
      </c>
      <c r="D4109" s="19">
        <f>B4109</f>
        <v>2000</v>
      </c>
    </row>
    <row r="4110" spans="1:4" x14ac:dyDescent="0.3">
      <c r="A4110" s="11" t="s">
        <v>8221</v>
      </c>
      <c r="B4110" s="11">
        <v>3000</v>
      </c>
      <c r="C4110" s="11" t="s">
        <v>8246</v>
      </c>
      <c r="D4110" s="19">
        <f>B4110</f>
        <v>3000</v>
      </c>
    </row>
    <row r="4111" spans="1:4" x14ac:dyDescent="0.3">
      <c r="A4111" s="11" t="s">
        <v>8221</v>
      </c>
      <c r="B4111" s="11">
        <v>500</v>
      </c>
      <c r="C4111" s="11" t="s">
        <v>8247</v>
      </c>
      <c r="D4111" s="19">
        <f>B4111*1.37298792</f>
        <v>686.49396000000002</v>
      </c>
    </row>
    <row r="4112" spans="1:4" x14ac:dyDescent="0.3">
      <c r="A4112" s="11" t="s">
        <v>8221</v>
      </c>
      <c r="B4112" s="11">
        <v>300</v>
      </c>
      <c r="C4112" s="11" t="s">
        <v>8247</v>
      </c>
      <c r="D4112" s="19">
        <f>B4112*1.37298792</f>
        <v>411.89637599999998</v>
      </c>
    </row>
    <row r="4113" spans="1:4" x14ac:dyDescent="0.3">
      <c r="A4113" s="11" t="s">
        <v>8221</v>
      </c>
      <c r="B4113" s="11">
        <v>3000</v>
      </c>
      <c r="C4113" s="11" t="s">
        <v>8246</v>
      </c>
      <c r="D4113" s="19">
        <f>B4113</f>
        <v>3000</v>
      </c>
    </row>
    <row r="4114" spans="1:4" x14ac:dyDescent="0.3">
      <c r="A4114" s="11" t="s">
        <v>8221</v>
      </c>
      <c r="B4114" s="11">
        <v>2500</v>
      </c>
      <c r="C4114" s="11" t="s">
        <v>8249</v>
      </c>
      <c r="D4114" s="19">
        <f>B4114*1.18870458</f>
        <v>2971.76145</v>
      </c>
    </row>
    <row r="4115" spans="1:4" x14ac:dyDescent="0.3">
      <c r="A4115" s="11" t="s">
        <v>8221</v>
      </c>
      <c r="B4115" s="11">
        <v>1500</v>
      </c>
      <c r="C4115" s="11" t="s">
        <v>8246</v>
      </c>
      <c r="D4115" s="19">
        <f>B4115</f>
        <v>1500</v>
      </c>
    </row>
  </sheetData>
  <autoFilter ref="C1:C4115" xr:uid="{658C05BA-7708-4D49-94E1-4F0F4D37B54E}"/>
  <conditionalFormatting sqref="A1:A1048576">
    <cfRule type="containsText" dxfId="27" priority="1" stopIfTrue="1" operator="containsText" text="live">
      <formula>NOT(ISERROR(SEARCH("live",A1)))</formula>
    </cfRule>
    <cfRule type="containsText" dxfId="26" priority="2" operator="containsText" text="failed">
      <formula>NOT(ISERROR(SEARCH("failed",A1)))</formula>
    </cfRule>
    <cfRule type="containsText" dxfId="25" priority="3" operator="containsText" text="canceled">
      <formula>NOT(ISERROR(SEARCH("canceled",A1)))</formula>
    </cfRule>
    <cfRule type="containsText" dxfId="24" priority="4" operator="containsText" text="cancelled">
      <formula>NOT(ISERROR(SEARCH("cancelled",A1)))</formula>
    </cfRule>
    <cfRule type="containsText" dxfId="23" priority="5" operator="containsText" text="successful">
      <formula>NOT(ISERROR(SEARCH("successful",A1)))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82DC3-3570-444C-A056-6DC9A04C89FB}">
  <sheetPr codeName="Sheet8"/>
  <dimension ref="A1:H13"/>
  <sheetViews>
    <sheetView zoomScale="82" zoomScaleNormal="82" workbookViewId="0">
      <selection activeCell="L13" sqref="L13"/>
    </sheetView>
  </sheetViews>
  <sheetFormatPr defaultRowHeight="14.4" x14ac:dyDescent="0.3"/>
  <cols>
    <col min="1" max="1" width="20.44140625" bestFit="1" customWidth="1"/>
    <col min="2" max="2" width="17.21875" bestFit="1" customWidth="1"/>
    <col min="3" max="3" width="13.33203125" bestFit="1" customWidth="1"/>
    <col min="4" max="4" width="16.55468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" t="s">
        <v>9002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3">
      <c r="A2" t="s">
        <v>8398</v>
      </c>
      <c r="B2">
        <f>COUNTIFS(Sheet7!A:A,"Successful",Sheet7!D:D,"&lt;1000")</f>
        <v>319</v>
      </c>
      <c r="C2">
        <f>COUNTIFS(Sheet7!A:A,"Failed",Sheet7!D:D,"&lt;1000")</f>
        <v>115</v>
      </c>
      <c r="D2">
        <f>COUNTIFS(Sheet7!A:A,"Canceled",Sheet7!D:D,"&lt;1000")</f>
        <v>18</v>
      </c>
      <c r="E2">
        <f>SUM(B2:D2)</f>
        <v>452</v>
      </c>
      <c r="F2" s="17">
        <f>B2/E2</f>
        <v>0.70575221238938057</v>
      </c>
      <c r="G2" s="17">
        <f>C2/E2</f>
        <v>0.25442477876106195</v>
      </c>
      <c r="H2" s="17">
        <f>D2/E2</f>
        <v>3.9823008849557522E-2</v>
      </c>
    </row>
    <row r="3" spans="1:8" x14ac:dyDescent="0.3">
      <c r="A3" t="s">
        <v>8388</v>
      </c>
      <c r="B3">
        <f>COUNTIFS(Sheet7!A:A,"Successful",Sheet7!D:D,"&gt;=1000",Sheet7!D:D,"&lt;=4999")</f>
        <v>931</v>
      </c>
      <c r="C3">
        <f>COUNTIFS(Sheet7!A:A,"Failed",Sheet7!D:D,"&gt;=1000",Sheet7!D:D,"&lt;=4999")</f>
        <v>429</v>
      </c>
      <c r="D3">
        <f>COUNTIFS(Sheet7!A:A,"Canceled",Sheet7!D:D,"&gt;=1000",Sheet7!D:D,"&lt;=4999")</f>
        <v>65</v>
      </c>
      <c r="E3">
        <f t="shared" ref="E3:E13" si="0">SUM(B3:D3)</f>
        <v>1425</v>
      </c>
      <c r="F3" s="17">
        <f t="shared" ref="F3:F13" si="1">B3/E3</f>
        <v>0.65333333333333332</v>
      </c>
      <c r="G3" s="17">
        <f t="shared" ref="G3:G13" si="2">C3/E3</f>
        <v>0.30105263157894735</v>
      </c>
      <c r="H3" s="17">
        <f t="shared" ref="H3:H13" si="3">D3/E3</f>
        <v>4.5614035087719301E-2</v>
      </c>
    </row>
    <row r="4" spans="1:8" x14ac:dyDescent="0.3">
      <c r="A4" t="s">
        <v>8389</v>
      </c>
      <c r="B4">
        <f>COUNTIFS(Sheet7!A:A,"Successful",Sheet7!D:D,"&gt;=5000",Sheet7!D:D,"&lt;=9999")</f>
        <v>385</v>
      </c>
      <c r="C4">
        <f>COUNTIFS(Sheet7!A:A,"Failed",Sheet7!D:D,"&gt;=5000",Sheet7!D:D,"&lt;=9999")</f>
        <v>288</v>
      </c>
      <c r="D4">
        <f>COUNTIFS(Sheet7!A:A,"Canceled",Sheet7!D:D,"&gt;=5000",Sheet7!D:D,"&lt;=9999")</f>
        <v>55</v>
      </c>
      <c r="E4">
        <f t="shared" si="0"/>
        <v>728</v>
      </c>
      <c r="F4" s="17">
        <f t="shared" si="1"/>
        <v>0.52884615384615385</v>
      </c>
      <c r="G4" s="17">
        <f t="shared" si="2"/>
        <v>0.39560439560439559</v>
      </c>
      <c r="H4" s="17">
        <f t="shared" si="3"/>
        <v>7.5549450549450545E-2</v>
      </c>
    </row>
    <row r="5" spans="1:8" x14ac:dyDescent="0.3">
      <c r="A5" t="s">
        <v>8390</v>
      </c>
      <c r="B5">
        <f>COUNTIFS(Sheet7!A:A,"Successful",Sheet7!D:D,"&gt;=10000",Sheet7!D:D,"&lt;=14999")</f>
        <v>171</v>
      </c>
      <c r="C5">
        <f>COUNTIFS(Sheet7!A:A,"Failed",Sheet7!D:D,"&gt;=10000",Sheet7!D:D,"&lt;=14999")</f>
        <v>138</v>
      </c>
      <c r="D5">
        <f>COUNTIFS(Sheet7!A:A,"Canceled",Sheet7!D:D,"&gt;=10000",Sheet7!D:D,"&lt;=14999")</f>
        <v>37</v>
      </c>
      <c r="E5">
        <f t="shared" si="0"/>
        <v>346</v>
      </c>
      <c r="F5" s="17">
        <f t="shared" si="1"/>
        <v>0.49421965317919075</v>
      </c>
      <c r="G5" s="17">
        <f t="shared" si="2"/>
        <v>0.39884393063583817</v>
      </c>
      <c r="H5" s="17">
        <f t="shared" si="3"/>
        <v>0.1069364161849711</v>
      </c>
    </row>
    <row r="6" spans="1:8" x14ac:dyDescent="0.3">
      <c r="A6" t="s">
        <v>8391</v>
      </c>
      <c r="B6">
        <f>COUNTIFS(Sheet7!A:A,"Successful",Sheet7!D:D,"&gt;=15000",Sheet7!D:D,"&lt;=19999")</f>
        <v>94</v>
      </c>
      <c r="C6">
        <f>COUNTIFS(Sheet7!A:A,"Failed",Sheet7!D:D,"&gt;=15000",Sheet7!D:D,"&lt;=19999")</f>
        <v>97</v>
      </c>
      <c r="D6">
        <f>COUNTIFS(Sheet7!A:A,"Canceled",Sheet7!D:D,"&gt;=15000",Sheet7!D:D,"&lt;=19999")</f>
        <v>17</v>
      </c>
      <c r="E6">
        <f t="shared" si="0"/>
        <v>208</v>
      </c>
      <c r="F6" s="17">
        <f t="shared" si="1"/>
        <v>0.45192307692307693</v>
      </c>
      <c r="G6" s="17">
        <f t="shared" si="2"/>
        <v>0.46634615384615385</v>
      </c>
      <c r="H6" s="17">
        <f t="shared" si="3"/>
        <v>8.1730769230769232E-2</v>
      </c>
    </row>
    <row r="7" spans="1:8" x14ac:dyDescent="0.3">
      <c r="A7" t="s">
        <v>8392</v>
      </c>
      <c r="B7">
        <f>COUNTIFS(Sheet7!A:A,"Successful",Sheet7!D:D,"&gt;=20000",Sheet7!D:D,"&lt;=24999")</f>
        <v>55</v>
      </c>
      <c r="C7">
        <f>COUNTIFS(Sheet7!A:A,"Failed",Sheet7!D:D,"&gt;=20000",Sheet7!D:D,"&lt;=24999")</f>
        <v>71</v>
      </c>
      <c r="D7">
        <f>COUNTIFS(Sheet7!A:A,"Canceled",Sheet7!D:D,"&gt;=20000",Sheet7!D:D,"&lt;=24999")</f>
        <v>18</v>
      </c>
      <c r="E7">
        <f t="shared" si="0"/>
        <v>144</v>
      </c>
      <c r="F7" s="17">
        <f t="shared" si="1"/>
        <v>0.38194444444444442</v>
      </c>
      <c r="G7" s="17">
        <f t="shared" si="2"/>
        <v>0.49305555555555558</v>
      </c>
      <c r="H7" s="17">
        <f t="shared" si="3"/>
        <v>0.125</v>
      </c>
    </row>
    <row r="8" spans="1:8" x14ac:dyDescent="0.3">
      <c r="A8" t="s">
        <v>8393</v>
      </c>
      <c r="B8">
        <f>COUNTIFS(Sheet7!A:A,"Successful",Sheet7!D:D,"&gt;=25000",Sheet7!D:D,"&lt;=29999")</f>
        <v>61</v>
      </c>
      <c r="C8">
        <f>COUNTIFS(Sheet7!A:A,"Failed",Sheet7!D:D,"&gt;=25000",Sheet7!D:D,"&lt;=29999")</f>
        <v>65</v>
      </c>
      <c r="D8">
        <f>COUNTIFS(Sheet7!A:A,"Canceled",Sheet7!D:D,"&gt;=25000",Sheet7!D:D,"&lt;=29999")</f>
        <v>15</v>
      </c>
      <c r="E8">
        <f t="shared" si="0"/>
        <v>141</v>
      </c>
      <c r="F8" s="17">
        <f t="shared" si="1"/>
        <v>0.43262411347517732</v>
      </c>
      <c r="G8" s="17">
        <f t="shared" si="2"/>
        <v>0.46099290780141844</v>
      </c>
      <c r="H8" s="17">
        <f t="shared" si="3"/>
        <v>0.10638297872340426</v>
      </c>
    </row>
    <row r="9" spans="1:8" x14ac:dyDescent="0.3">
      <c r="A9" t="s">
        <v>8394</v>
      </c>
      <c r="B9">
        <f>COUNTIFS(Sheet7!A:A,"Successful",Sheet7!D:D,"&gt;=30000",Sheet7!D:D,"&lt;=34999")</f>
        <v>34</v>
      </c>
      <c r="C9">
        <f>COUNTIFS(Sheet7!A:A,"Failed",Sheet7!D:D,"&gt;=30000",Sheet7!D:D,"&lt;=34999")</f>
        <v>31</v>
      </c>
      <c r="D9">
        <f>COUNTIFS(Sheet7!A:A,"Canceled",Sheet7!D:D,"&gt;=30000",Sheet7!D:D,"&lt;=34999")</f>
        <v>13</v>
      </c>
      <c r="E9">
        <f t="shared" si="0"/>
        <v>78</v>
      </c>
      <c r="F9" s="17">
        <f t="shared" si="1"/>
        <v>0.4358974358974359</v>
      </c>
      <c r="G9" s="17">
        <f t="shared" si="2"/>
        <v>0.39743589743589741</v>
      </c>
      <c r="H9" s="17">
        <f t="shared" si="3"/>
        <v>0.16666666666666666</v>
      </c>
    </row>
    <row r="10" spans="1:8" x14ac:dyDescent="0.3">
      <c r="A10" t="s">
        <v>8395</v>
      </c>
      <c r="B10">
        <f>COUNTIFS(Sheet7!A:A,"Successful",Sheet7!D:D,"&gt;=35000",Sheet7!D:D,"&lt;=39999")</f>
        <v>25</v>
      </c>
      <c r="C10">
        <f>COUNTIFS(Sheet7!A:A,"Failed",Sheet7!D:D,"&gt;=35000",Sheet7!D:D,"&lt;=39999")</f>
        <v>28</v>
      </c>
      <c r="D10">
        <f>COUNTIFS(Sheet7!A:A,"Canceled",Sheet7!D:D,"&gt;=35000",Sheet7!D:D,"&lt;=39999")</f>
        <v>7</v>
      </c>
      <c r="E10">
        <f t="shared" si="0"/>
        <v>60</v>
      </c>
      <c r="F10" s="17">
        <f t="shared" si="1"/>
        <v>0.41666666666666669</v>
      </c>
      <c r="G10" s="17">
        <f t="shared" si="2"/>
        <v>0.46666666666666667</v>
      </c>
      <c r="H10" s="17">
        <f t="shared" si="3"/>
        <v>0.11666666666666667</v>
      </c>
    </row>
    <row r="11" spans="1:8" x14ac:dyDescent="0.3">
      <c r="A11" t="s">
        <v>8396</v>
      </c>
      <c r="B11">
        <f>COUNTIFS(Sheet7!A:A,"Successful",Sheet7!D:D,"&gt;=40000",Sheet7!D:D,"&lt;=44999")</f>
        <v>22</v>
      </c>
      <c r="C11">
        <f>COUNTIFS(Sheet7!A:A,"Failed",Sheet7!D:D,"&gt;=40000",Sheet7!D:D,"&lt;=44999")</f>
        <v>17</v>
      </c>
      <c r="D11">
        <f>COUNTIFS(Sheet7!A:A,"Canceled",Sheet7!D:D,"&gt;=40000",Sheet7!D:D,"&lt;=44999")</f>
        <v>4</v>
      </c>
      <c r="E11">
        <f t="shared" si="0"/>
        <v>43</v>
      </c>
      <c r="F11" s="17">
        <f t="shared" si="1"/>
        <v>0.51162790697674421</v>
      </c>
      <c r="G11" s="17">
        <f t="shared" si="2"/>
        <v>0.39534883720930231</v>
      </c>
      <c r="H11" s="17">
        <f t="shared" si="3"/>
        <v>9.3023255813953487E-2</v>
      </c>
    </row>
    <row r="12" spans="1:8" x14ac:dyDescent="0.3">
      <c r="A12" t="s">
        <v>8397</v>
      </c>
      <c r="B12">
        <f>COUNTIFS(Sheet7!A:A,"Successful",Sheet7!D:D,"&gt;=45000",Sheet7!D:D,"&lt;=49999")</f>
        <v>8</v>
      </c>
      <c r="C12">
        <f>COUNTIFS(Sheet7!A:A,"Failed",Sheet7!D:D,"&gt;=45000",Sheet7!D:D,"&lt;=49999")</f>
        <v>10</v>
      </c>
      <c r="D12">
        <f>COUNTIFS(Sheet7!A:A,"Canceled",Sheet7!D:D,"&gt;=45000",Sheet7!D:D,"&lt;=49999")</f>
        <v>5</v>
      </c>
      <c r="E12">
        <f t="shared" si="0"/>
        <v>23</v>
      </c>
      <c r="F12" s="17">
        <f t="shared" si="1"/>
        <v>0.34782608695652173</v>
      </c>
      <c r="G12" s="17">
        <f t="shared" si="2"/>
        <v>0.43478260869565216</v>
      </c>
      <c r="H12" s="17">
        <f t="shared" si="3"/>
        <v>0.21739130434782608</v>
      </c>
    </row>
    <row r="13" spans="1:8" x14ac:dyDescent="0.3">
      <c r="A13" t="s">
        <v>8399</v>
      </c>
      <c r="B13">
        <f>COUNTIFS(Sheet7!A:A,"Successful",Sheet7!D:D,"&gt;=50000")</f>
        <v>80</v>
      </c>
      <c r="C13">
        <f>COUNTIFS(Sheet7!A:A,"Failed",Sheet7!D:D,"&gt;=50000")</f>
        <v>241</v>
      </c>
      <c r="D13">
        <f>COUNTIFS(Sheet7!A:A,"Canceled",Sheet7!D:D,"&gt;=50000")</f>
        <v>95</v>
      </c>
      <c r="E13">
        <f t="shared" si="0"/>
        <v>416</v>
      </c>
      <c r="F13" s="17">
        <f t="shared" si="1"/>
        <v>0.19230769230769232</v>
      </c>
      <c r="G13" s="17">
        <f t="shared" si="2"/>
        <v>0.57932692307692313</v>
      </c>
      <c r="H13" s="17">
        <f t="shared" si="3"/>
        <v>0.22836538461538461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44B48-8262-4567-A8A6-F281186A05A7}">
  <sheetPr codeName="Sheet9"/>
  <dimension ref="A1:M14"/>
  <sheetViews>
    <sheetView zoomScale="79" zoomScaleNormal="79" workbookViewId="0">
      <selection activeCell="Q14" sqref="Q14"/>
    </sheetView>
  </sheetViews>
  <sheetFormatPr defaultRowHeight="14.4" x14ac:dyDescent="0.3"/>
  <cols>
    <col min="1" max="1" width="13.44140625" bestFit="1" customWidth="1"/>
    <col min="2" max="2" width="15" customWidth="1"/>
    <col min="3" max="3" width="7" customWidth="1"/>
    <col min="4" max="4" width="8.6640625" bestFit="1" customWidth="1"/>
    <col min="5" max="5" width="4.21875" bestFit="1" customWidth="1"/>
    <col min="6" max="6" width="11.109375" bestFit="1" customWidth="1"/>
    <col min="7" max="7" width="14" bestFit="1" customWidth="1"/>
    <col min="8" max="8" width="13.44140625" bestFit="1" customWidth="1"/>
    <col min="9" max="9" width="14.77734375" customWidth="1"/>
    <col min="10" max="10" width="9.109375" customWidth="1"/>
    <col min="11" max="11" width="8.6640625" bestFit="1" customWidth="1"/>
    <col min="12" max="12" width="6" bestFit="1" customWidth="1"/>
    <col min="13" max="13" width="11.109375" bestFit="1" customWidth="1"/>
  </cols>
  <sheetData>
    <row r="1" spans="1:13" x14ac:dyDescent="0.3">
      <c r="A1" s="9" t="s">
        <v>8223</v>
      </c>
      <c r="B1" t="s">
        <v>8329</v>
      </c>
      <c r="H1" s="9" t="s">
        <v>8223</v>
      </c>
      <c r="I1" t="s">
        <v>8329</v>
      </c>
    </row>
    <row r="3" spans="1:13" x14ac:dyDescent="0.3">
      <c r="A3" s="9" t="s">
        <v>8318</v>
      </c>
      <c r="B3" s="9" t="s">
        <v>8328</v>
      </c>
      <c r="H3" s="9" t="s">
        <v>8318</v>
      </c>
      <c r="I3" s="9" t="s">
        <v>8328</v>
      </c>
    </row>
    <row r="4" spans="1:13" x14ac:dyDescent="0.3">
      <c r="A4" s="9" t="s">
        <v>8319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8327</v>
      </c>
      <c r="H4" s="9" t="s">
        <v>8319</v>
      </c>
      <c r="I4" s="10" t="s">
        <v>8219</v>
      </c>
      <c r="J4" s="10" t="s">
        <v>8221</v>
      </c>
      <c r="K4" s="10" t="s">
        <v>8220</v>
      </c>
      <c r="L4" s="10" t="s">
        <v>8222</v>
      </c>
      <c r="M4" s="10" t="s">
        <v>8327</v>
      </c>
    </row>
    <row r="5" spans="1:13" x14ac:dyDescent="0.3">
      <c r="A5" s="10" t="s">
        <v>8310</v>
      </c>
      <c r="B5" s="8">
        <v>300</v>
      </c>
      <c r="C5" s="8">
        <v>180</v>
      </c>
      <c r="D5" s="8">
        <v>40</v>
      </c>
      <c r="E5" s="8"/>
      <c r="F5" s="8">
        <v>520</v>
      </c>
      <c r="H5" s="10" t="s">
        <v>8310</v>
      </c>
      <c r="I5" s="5">
        <v>0.57692307692307687</v>
      </c>
      <c r="J5" s="5">
        <v>0.34615384615384615</v>
      </c>
      <c r="K5" s="5">
        <v>7.6923076923076927E-2</v>
      </c>
      <c r="L5" s="5">
        <v>0</v>
      </c>
      <c r="M5" s="5">
        <v>1</v>
      </c>
    </row>
    <row r="6" spans="1:13" x14ac:dyDescent="0.3">
      <c r="A6" s="10" t="s">
        <v>8320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  <c r="H6" s="10" t="s">
        <v>8320</v>
      </c>
      <c r="I6" s="5">
        <v>0.17</v>
      </c>
      <c r="J6" s="5">
        <v>0.7</v>
      </c>
      <c r="K6" s="5">
        <v>0.1</v>
      </c>
      <c r="L6" s="5">
        <v>0.03</v>
      </c>
      <c r="M6" s="5">
        <v>1</v>
      </c>
    </row>
    <row r="7" spans="1:13" x14ac:dyDescent="0.3">
      <c r="A7" s="10" t="s">
        <v>8317</v>
      </c>
      <c r="B7" s="8">
        <v>80</v>
      </c>
      <c r="C7" s="8">
        <v>140</v>
      </c>
      <c r="D7" s="8"/>
      <c r="E7" s="8"/>
      <c r="F7" s="8">
        <v>220</v>
      </c>
      <c r="H7" s="10" t="s">
        <v>8317</v>
      </c>
      <c r="I7" s="5">
        <v>0.36363636363636365</v>
      </c>
      <c r="J7" s="5">
        <v>0.63636363636363635</v>
      </c>
      <c r="K7" s="5">
        <v>0</v>
      </c>
      <c r="L7" s="5">
        <v>0</v>
      </c>
      <c r="M7" s="5">
        <v>1</v>
      </c>
    </row>
    <row r="8" spans="1:13" x14ac:dyDescent="0.3">
      <c r="A8" s="10" t="s">
        <v>8321</v>
      </c>
      <c r="B8" s="8"/>
      <c r="C8" s="8"/>
      <c r="D8" s="8">
        <v>24</v>
      </c>
      <c r="E8" s="8"/>
      <c r="F8" s="8">
        <v>24</v>
      </c>
      <c r="H8" s="10" t="s">
        <v>8321</v>
      </c>
      <c r="I8" s="5">
        <v>0</v>
      </c>
      <c r="J8" s="5">
        <v>0</v>
      </c>
      <c r="K8" s="5">
        <v>1</v>
      </c>
      <c r="L8" s="5">
        <v>0</v>
      </c>
      <c r="M8" s="5">
        <v>1</v>
      </c>
    </row>
    <row r="9" spans="1:13" x14ac:dyDescent="0.3">
      <c r="A9" s="10" t="s">
        <v>8322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  <c r="H9" s="10" t="s">
        <v>8322</v>
      </c>
      <c r="I9" s="5">
        <v>0.77142857142857146</v>
      </c>
      <c r="J9" s="5">
        <v>0.17142857142857143</v>
      </c>
      <c r="K9" s="5">
        <v>2.8571428571428571E-2</v>
      </c>
      <c r="L9" s="5">
        <v>2.8571428571428571E-2</v>
      </c>
      <c r="M9" s="5">
        <v>1</v>
      </c>
    </row>
    <row r="10" spans="1:13" x14ac:dyDescent="0.3">
      <c r="A10" s="10" t="s">
        <v>8323</v>
      </c>
      <c r="B10" s="8">
        <v>103</v>
      </c>
      <c r="C10" s="8">
        <v>117</v>
      </c>
      <c r="D10" s="8"/>
      <c r="E10" s="8"/>
      <c r="F10" s="8">
        <v>220</v>
      </c>
      <c r="H10" s="10" t="s">
        <v>8323</v>
      </c>
      <c r="I10" s="5">
        <v>0.4681818181818182</v>
      </c>
      <c r="J10" s="5">
        <v>0.53181818181818186</v>
      </c>
      <c r="K10" s="5">
        <v>0</v>
      </c>
      <c r="L10" s="5">
        <v>0</v>
      </c>
      <c r="M10" s="5">
        <v>1</v>
      </c>
    </row>
    <row r="11" spans="1:13" x14ac:dyDescent="0.3">
      <c r="A11" s="10" t="s">
        <v>8324</v>
      </c>
      <c r="B11" s="8">
        <v>80</v>
      </c>
      <c r="C11" s="8">
        <v>127</v>
      </c>
      <c r="D11" s="8">
        <v>30</v>
      </c>
      <c r="E11" s="8"/>
      <c r="F11" s="8">
        <v>237</v>
      </c>
      <c r="H11" s="10" t="s">
        <v>8324</v>
      </c>
      <c r="I11" s="5">
        <v>0.33755274261603374</v>
      </c>
      <c r="J11" s="5">
        <v>0.53586497890295359</v>
      </c>
      <c r="K11" s="5">
        <v>0.12658227848101267</v>
      </c>
      <c r="L11" s="5">
        <v>0</v>
      </c>
      <c r="M11" s="5">
        <v>1</v>
      </c>
    </row>
    <row r="12" spans="1:13" x14ac:dyDescent="0.3">
      <c r="A12" s="10" t="s">
        <v>8325</v>
      </c>
      <c r="B12" s="8">
        <v>209</v>
      </c>
      <c r="C12" s="8">
        <v>213</v>
      </c>
      <c r="D12" s="8">
        <v>178</v>
      </c>
      <c r="E12" s="8"/>
      <c r="F12" s="8">
        <v>600</v>
      </c>
      <c r="H12" s="10" t="s">
        <v>8325</v>
      </c>
      <c r="I12" s="5">
        <v>0.34833333333333333</v>
      </c>
      <c r="J12" s="5">
        <v>0.35499999999999998</v>
      </c>
      <c r="K12" s="5">
        <v>0.29666666666666669</v>
      </c>
      <c r="L12" s="5">
        <v>0</v>
      </c>
      <c r="M12" s="5">
        <v>1</v>
      </c>
    </row>
    <row r="13" spans="1:13" x14ac:dyDescent="0.3">
      <c r="A13" s="10" t="s">
        <v>8326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  <c r="H13" s="10" t="s">
        <v>8326</v>
      </c>
      <c r="I13" s="5">
        <v>0.60229720028715006</v>
      </c>
      <c r="J13" s="5">
        <v>0.35391241923905242</v>
      </c>
      <c r="K13" s="5">
        <v>2.6561378320172292E-2</v>
      </c>
      <c r="L13" s="5">
        <v>1.7229002153625269E-2</v>
      </c>
      <c r="M13" s="5">
        <v>1</v>
      </c>
    </row>
    <row r="14" spans="1:13" x14ac:dyDescent="0.3">
      <c r="A14" s="10" t="s">
        <v>8327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  <c r="H14" s="10" t="s">
        <v>8327</v>
      </c>
      <c r="I14" s="5">
        <v>0.53111327175498302</v>
      </c>
      <c r="J14" s="5">
        <v>0.37190082644628097</v>
      </c>
      <c r="K14" s="5">
        <v>8.4832280019445788E-2</v>
      </c>
      <c r="L14" s="5">
        <v>1.2153621779290228E-2</v>
      </c>
      <c r="M14" s="5">
        <v>1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849B-C7D7-4736-B63E-F84F91D3B1E8}">
  <sheetPr codeName="Sheet10"/>
  <dimension ref="A1:N47"/>
  <sheetViews>
    <sheetView zoomScale="89" zoomScaleNormal="89" workbookViewId="0">
      <selection activeCell="Q3" sqref="Q3"/>
    </sheetView>
  </sheetViews>
  <sheetFormatPr defaultRowHeight="14.4" x14ac:dyDescent="0.3"/>
  <cols>
    <col min="1" max="1" width="14.6640625" style="10" customWidth="1"/>
    <col min="2" max="2" width="15.5546875" style="6" bestFit="1" customWidth="1"/>
    <col min="3" max="3" width="10" style="6" customWidth="1"/>
    <col min="4" max="4" width="10.21875" style="6" customWidth="1"/>
    <col min="5" max="5" width="8.88671875" style="6"/>
    <col min="6" max="6" width="12.109375" style="6" customWidth="1"/>
    <col min="7" max="8" width="8.88671875" style="11"/>
    <col min="9" max="9" width="15.5546875" style="11" bestFit="1" customWidth="1"/>
    <col min="10" max="10" width="13.33203125" style="6" bestFit="1" customWidth="1"/>
    <col min="11" max="11" width="8" style="6" bestFit="1" customWidth="1"/>
    <col min="12" max="12" width="8.44140625" style="6" bestFit="1" customWidth="1"/>
    <col min="13" max="13" width="7" style="6" bestFit="1" customWidth="1"/>
    <col min="14" max="14" width="10.77734375" style="6" bestFit="1" customWidth="1"/>
    <col min="15" max="16384" width="8.88671875" style="11"/>
  </cols>
  <sheetData>
    <row r="1" spans="1:14" x14ac:dyDescent="0.3">
      <c r="A1" s="24" t="s">
        <v>8223</v>
      </c>
      <c r="B1" s="6" t="s">
        <v>8329</v>
      </c>
      <c r="I1" s="24" t="s">
        <v>8223</v>
      </c>
      <c r="J1" s="10" t="s">
        <v>8329</v>
      </c>
    </row>
    <row r="2" spans="1:14" x14ac:dyDescent="0.3">
      <c r="A2" s="24" t="s">
        <v>8308</v>
      </c>
      <c r="B2" s="6" t="s">
        <v>8329</v>
      </c>
      <c r="I2" s="24" t="s">
        <v>8308</v>
      </c>
      <c r="J2" s="10" t="s">
        <v>8329</v>
      </c>
    </row>
    <row r="3" spans="1:14" x14ac:dyDescent="0.3">
      <c r="I3" s="10"/>
    </row>
    <row r="4" spans="1:14" x14ac:dyDescent="0.3">
      <c r="A4" s="24" t="s">
        <v>8318</v>
      </c>
      <c r="B4" s="26" t="s">
        <v>8328</v>
      </c>
      <c r="I4" s="24" t="s">
        <v>8318</v>
      </c>
      <c r="J4" s="26" t="s">
        <v>8328</v>
      </c>
    </row>
    <row r="5" spans="1:14" x14ac:dyDescent="0.3">
      <c r="A5" s="24" t="s">
        <v>8319</v>
      </c>
      <c r="B5" s="10" t="s">
        <v>8219</v>
      </c>
      <c r="C5" s="10" t="s">
        <v>8221</v>
      </c>
      <c r="D5" s="10" t="s">
        <v>8220</v>
      </c>
      <c r="E5" s="10" t="s">
        <v>8222</v>
      </c>
      <c r="F5" s="10" t="s">
        <v>8327</v>
      </c>
      <c r="I5" s="24" t="s">
        <v>8319</v>
      </c>
      <c r="J5" s="10" t="s">
        <v>8219</v>
      </c>
      <c r="K5" s="10" t="s">
        <v>8221</v>
      </c>
      <c r="L5" s="10" t="s">
        <v>8220</v>
      </c>
      <c r="M5" s="10" t="s">
        <v>8222</v>
      </c>
      <c r="N5" s="10" t="s">
        <v>8327</v>
      </c>
    </row>
    <row r="6" spans="1:14" x14ac:dyDescent="0.3">
      <c r="A6" s="10" t="s">
        <v>8316</v>
      </c>
      <c r="B6" s="25"/>
      <c r="C6" s="25">
        <v>100</v>
      </c>
      <c r="D6" s="25"/>
      <c r="E6" s="25"/>
      <c r="F6" s="25">
        <v>100</v>
      </c>
      <c r="I6" s="10" t="s">
        <v>8316</v>
      </c>
      <c r="J6" s="27">
        <v>0</v>
      </c>
      <c r="K6" s="27">
        <v>1</v>
      </c>
      <c r="L6" s="27">
        <v>0</v>
      </c>
      <c r="M6" s="27">
        <v>0</v>
      </c>
      <c r="N6" s="27">
        <v>1</v>
      </c>
    </row>
    <row r="7" spans="1:14" x14ac:dyDescent="0.3">
      <c r="A7" s="10" t="s">
        <v>8330</v>
      </c>
      <c r="B7" s="25"/>
      <c r="C7" s="25"/>
      <c r="D7" s="25">
        <v>20</v>
      </c>
      <c r="E7" s="25"/>
      <c r="F7" s="25">
        <v>20</v>
      </c>
      <c r="I7" s="10" t="s">
        <v>8330</v>
      </c>
      <c r="J7" s="27">
        <v>0</v>
      </c>
      <c r="K7" s="27">
        <v>0</v>
      </c>
      <c r="L7" s="27">
        <v>1</v>
      </c>
      <c r="M7" s="27">
        <v>0</v>
      </c>
      <c r="N7" s="27">
        <v>1</v>
      </c>
    </row>
    <row r="8" spans="1:14" x14ac:dyDescent="0.3">
      <c r="A8" s="10" t="s">
        <v>8331</v>
      </c>
      <c r="B8" s="25"/>
      <c r="C8" s="25"/>
      <c r="D8" s="25">
        <v>24</v>
      </c>
      <c r="E8" s="25"/>
      <c r="F8" s="25">
        <v>24</v>
      </c>
      <c r="I8" s="10" t="s">
        <v>8331</v>
      </c>
      <c r="J8" s="27">
        <v>0</v>
      </c>
      <c r="K8" s="27">
        <v>0</v>
      </c>
      <c r="L8" s="27">
        <v>1</v>
      </c>
      <c r="M8" s="27">
        <v>0</v>
      </c>
      <c r="N8" s="27">
        <v>1</v>
      </c>
    </row>
    <row r="9" spans="1:14" x14ac:dyDescent="0.3">
      <c r="A9" s="10" t="s">
        <v>8332</v>
      </c>
      <c r="B9" s="25"/>
      <c r="C9" s="25">
        <v>40</v>
      </c>
      <c r="D9" s="25"/>
      <c r="E9" s="25"/>
      <c r="F9" s="25">
        <v>40</v>
      </c>
      <c r="I9" s="10" t="s">
        <v>8332</v>
      </c>
      <c r="J9" s="27">
        <v>0</v>
      </c>
      <c r="K9" s="27">
        <v>1</v>
      </c>
      <c r="L9" s="27">
        <v>0</v>
      </c>
      <c r="M9" s="27">
        <v>0</v>
      </c>
      <c r="N9" s="27">
        <v>1</v>
      </c>
    </row>
    <row r="10" spans="1:14" x14ac:dyDescent="0.3">
      <c r="A10" s="10" t="s">
        <v>8333</v>
      </c>
      <c r="B10" s="25">
        <v>40</v>
      </c>
      <c r="C10" s="25"/>
      <c r="D10" s="25"/>
      <c r="E10" s="25"/>
      <c r="F10" s="25">
        <v>40</v>
      </c>
      <c r="I10" s="10" t="s">
        <v>8333</v>
      </c>
      <c r="J10" s="27">
        <v>1</v>
      </c>
      <c r="K10" s="27">
        <v>0</v>
      </c>
      <c r="L10" s="27">
        <v>0</v>
      </c>
      <c r="M10" s="27">
        <v>0</v>
      </c>
      <c r="N10" s="27">
        <v>1</v>
      </c>
    </row>
    <row r="11" spans="1:14" x14ac:dyDescent="0.3">
      <c r="A11" s="10" t="s">
        <v>8315</v>
      </c>
      <c r="B11" s="25">
        <v>180</v>
      </c>
      <c r="C11" s="25"/>
      <c r="D11" s="25"/>
      <c r="E11" s="25"/>
      <c r="F11" s="25">
        <v>180</v>
      </c>
      <c r="I11" s="10" t="s">
        <v>8315</v>
      </c>
      <c r="J11" s="27">
        <v>1</v>
      </c>
      <c r="K11" s="27">
        <v>0</v>
      </c>
      <c r="L11" s="27">
        <v>0</v>
      </c>
      <c r="M11" s="27">
        <v>0</v>
      </c>
      <c r="N11" s="27">
        <v>1</v>
      </c>
    </row>
    <row r="12" spans="1:14" x14ac:dyDescent="0.3">
      <c r="A12" s="10" t="s">
        <v>8314</v>
      </c>
      <c r="B12" s="25"/>
      <c r="C12" s="25">
        <v>80</v>
      </c>
      <c r="D12" s="25"/>
      <c r="E12" s="25"/>
      <c r="F12" s="25">
        <v>80</v>
      </c>
      <c r="I12" s="10" t="s">
        <v>8314</v>
      </c>
      <c r="J12" s="27">
        <v>0</v>
      </c>
      <c r="K12" s="27">
        <v>1</v>
      </c>
      <c r="L12" s="27">
        <v>0</v>
      </c>
      <c r="M12" s="27">
        <v>0</v>
      </c>
      <c r="N12" s="27">
        <v>1</v>
      </c>
    </row>
    <row r="13" spans="1:14" x14ac:dyDescent="0.3">
      <c r="A13" s="10" t="s">
        <v>8334</v>
      </c>
      <c r="B13" s="25">
        <v>40</v>
      </c>
      <c r="C13" s="25"/>
      <c r="D13" s="25"/>
      <c r="E13" s="25"/>
      <c r="F13" s="25">
        <v>40</v>
      </c>
      <c r="I13" s="10" t="s">
        <v>8334</v>
      </c>
      <c r="J13" s="27">
        <v>1</v>
      </c>
      <c r="K13" s="27">
        <v>0</v>
      </c>
      <c r="L13" s="27">
        <v>0</v>
      </c>
      <c r="M13" s="27">
        <v>0</v>
      </c>
      <c r="N13" s="27">
        <v>1</v>
      </c>
    </row>
    <row r="14" spans="1:14" x14ac:dyDescent="0.3">
      <c r="A14" s="10" t="s">
        <v>8335</v>
      </c>
      <c r="B14" s="25"/>
      <c r="C14" s="25">
        <v>40</v>
      </c>
      <c r="D14" s="25"/>
      <c r="E14" s="25">
        <v>20</v>
      </c>
      <c r="F14" s="25">
        <v>60</v>
      </c>
      <c r="I14" s="10" t="s">
        <v>8335</v>
      </c>
      <c r="J14" s="27">
        <v>0</v>
      </c>
      <c r="K14" s="27">
        <v>0.66666666666666663</v>
      </c>
      <c r="L14" s="27">
        <v>0</v>
      </c>
      <c r="M14" s="27">
        <v>0.33333333333333331</v>
      </c>
      <c r="N14" s="27">
        <v>1</v>
      </c>
    </row>
    <row r="15" spans="1:14" x14ac:dyDescent="0.3">
      <c r="A15" s="10" t="s">
        <v>8336</v>
      </c>
      <c r="B15" s="25"/>
      <c r="C15" s="25">
        <v>40</v>
      </c>
      <c r="D15" s="25"/>
      <c r="E15" s="25"/>
      <c r="F15" s="25">
        <v>40</v>
      </c>
      <c r="I15" s="10" t="s">
        <v>8336</v>
      </c>
      <c r="J15" s="27">
        <v>0</v>
      </c>
      <c r="K15" s="27">
        <v>1</v>
      </c>
      <c r="L15" s="27">
        <v>0</v>
      </c>
      <c r="M15" s="27">
        <v>0</v>
      </c>
      <c r="N15" s="27">
        <v>1</v>
      </c>
    </row>
    <row r="16" spans="1:14" x14ac:dyDescent="0.3">
      <c r="A16" s="10" t="s">
        <v>8337</v>
      </c>
      <c r="B16" s="25"/>
      <c r="C16" s="25">
        <v>120</v>
      </c>
      <c r="D16" s="25">
        <v>20</v>
      </c>
      <c r="E16" s="25"/>
      <c r="F16" s="25">
        <v>140</v>
      </c>
      <c r="I16" s="10" t="s">
        <v>8337</v>
      </c>
      <c r="J16" s="27">
        <v>0</v>
      </c>
      <c r="K16" s="27">
        <v>0.8571428571428571</v>
      </c>
      <c r="L16" s="27">
        <v>0.14285714285714285</v>
      </c>
      <c r="M16" s="27">
        <v>0</v>
      </c>
      <c r="N16" s="27">
        <v>1</v>
      </c>
    </row>
    <row r="17" spans="1:14" x14ac:dyDescent="0.3">
      <c r="A17" s="10" t="s">
        <v>8338</v>
      </c>
      <c r="B17" s="25"/>
      <c r="C17" s="25">
        <v>20</v>
      </c>
      <c r="D17" s="25"/>
      <c r="E17" s="25"/>
      <c r="F17" s="25">
        <v>20</v>
      </c>
      <c r="I17" s="10" t="s">
        <v>8338</v>
      </c>
      <c r="J17" s="27">
        <v>0</v>
      </c>
      <c r="K17" s="27">
        <v>1</v>
      </c>
      <c r="L17" s="27">
        <v>0</v>
      </c>
      <c r="M17" s="27">
        <v>0</v>
      </c>
      <c r="N17" s="27">
        <v>1</v>
      </c>
    </row>
    <row r="18" spans="1:14" x14ac:dyDescent="0.3">
      <c r="A18" s="10" t="s">
        <v>8339</v>
      </c>
      <c r="B18" s="25">
        <v>140</v>
      </c>
      <c r="C18" s="25"/>
      <c r="D18" s="25"/>
      <c r="E18" s="25"/>
      <c r="F18" s="25">
        <v>140</v>
      </c>
      <c r="I18" s="10" t="s">
        <v>8339</v>
      </c>
      <c r="J18" s="27">
        <v>1</v>
      </c>
      <c r="K18" s="27">
        <v>0</v>
      </c>
      <c r="L18" s="27">
        <v>0</v>
      </c>
      <c r="M18" s="27">
        <v>0</v>
      </c>
      <c r="N18" s="27">
        <v>1</v>
      </c>
    </row>
    <row r="19" spans="1:14" x14ac:dyDescent="0.3">
      <c r="A19" s="10" t="s">
        <v>8340</v>
      </c>
      <c r="B19" s="25">
        <v>140</v>
      </c>
      <c r="C19" s="25">
        <v>20</v>
      </c>
      <c r="D19" s="25"/>
      <c r="E19" s="25"/>
      <c r="F19" s="25">
        <v>160</v>
      </c>
      <c r="I19" s="10" t="s">
        <v>8340</v>
      </c>
      <c r="J19" s="27">
        <v>0.875</v>
      </c>
      <c r="K19" s="27">
        <v>0.125</v>
      </c>
      <c r="L19" s="27">
        <v>0</v>
      </c>
      <c r="M19" s="27">
        <v>0</v>
      </c>
      <c r="N19" s="27">
        <v>1</v>
      </c>
    </row>
    <row r="20" spans="1:14" x14ac:dyDescent="0.3">
      <c r="A20" s="10" t="s">
        <v>8341</v>
      </c>
      <c r="B20" s="25"/>
      <c r="C20" s="25">
        <v>60</v>
      </c>
      <c r="D20" s="25"/>
      <c r="E20" s="25"/>
      <c r="F20" s="25">
        <v>60</v>
      </c>
      <c r="I20" s="10" t="s">
        <v>8341</v>
      </c>
      <c r="J20" s="27">
        <v>0</v>
      </c>
      <c r="K20" s="27">
        <v>1</v>
      </c>
      <c r="L20" s="27">
        <v>0</v>
      </c>
      <c r="M20" s="27">
        <v>0</v>
      </c>
      <c r="N20" s="27">
        <v>1</v>
      </c>
    </row>
    <row r="21" spans="1:14" x14ac:dyDescent="0.3">
      <c r="A21" s="10" t="s">
        <v>8342</v>
      </c>
      <c r="B21" s="25">
        <v>9</v>
      </c>
      <c r="C21" s="25">
        <v>11</v>
      </c>
      <c r="D21" s="25"/>
      <c r="E21" s="25"/>
      <c r="F21" s="25">
        <v>20</v>
      </c>
      <c r="I21" s="10" t="s">
        <v>8342</v>
      </c>
      <c r="J21" s="27">
        <v>0.45</v>
      </c>
      <c r="K21" s="27">
        <v>0.55000000000000004</v>
      </c>
      <c r="L21" s="27">
        <v>0</v>
      </c>
      <c r="M21" s="27">
        <v>0</v>
      </c>
      <c r="N21" s="27">
        <v>1</v>
      </c>
    </row>
    <row r="22" spans="1:14" x14ac:dyDescent="0.3">
      <c r="A22" s="10" t="s">
        <v>8343</v>
      </c>
      <c r="B22" s="25">
        <v>20</v>
      </c>
      <c r="C22" s="25"/>
      <c r="D22" s="25"/>
      <c r="E22" s="25"/>
      <c r="F22" s="25">
        <v>20</v>
      </c>
      <c r="I22" s="10" t="s">
        <v>8343</v>
      </c>
      <c r="J22" s="27">
        <v>1</v>
      </c>
      <c r="K22" s="27">
        <v>0</v>
      </c>
      <c r="L22" s="27">
        <v>0</v>
      </c>
      <c r="M22" s="27">
        <v>0</v>
      </c>
      <c r="N22" s="27">
        <v>1</v>
      </c>
    </row>
    <row r="23" spans="1:14" x14ac:dyDescent="0.3">
      <c r="A23" s="10" t="s">
        <v>8344</v>
      </c>
      <c r="B23" s="25"/>
      <c r="C23" s="25">
        <v>40</v>
      </c>
      <c r="D23" s="25"/>
      <c r="E23" s="25"/>
      <c r="F23" s="25">
        <v>40</v>
      </c>
      <c r="I23" s="10" t="s">
        <v>8344</v>
      </c>
      <c r="J23" s="27">
        <v>0</v>
      </c>
      <c r="K23" s="27">
        <v>1</v>
      </c>
      <c r="L23" s="27">
        <v>0</v>
      </c>
      <c r="M23" s="27">
        <v>0</v>
      </c>
      <c r="N23" s="27">
        <v>1</v>
      </c>
    </row>
    <row r="24" spans="1:14" x14ac:dyDescent="0.3">
      <c r="A24" s="10" t="s">
        <v>8345</v>
      </c>
      <c r="B24" s="25">
        <v>60</v>
      </c>
      <c r="C24" s="25">
        <v>60</v>
      </c>
      <c r="D24" s="25">
        <v>20</v>
      </c>
      <c r="E24" s="25"/>
      <c r="F24" s="25">
        <v>140</v>
      </c>
      <c r="I24" s="10" t="s">
        <v>8345</v>
      </c>
      <c r="J24" s="27">
        <v>0.42857142857142855</v>
      </c>
      <c r="K24" s="27">
        <v>0.42857142857142855</v>
      </c>
      <c r="L24" s="27">
        <v>0.14285714285714285</v>
      </c>
      <c r="M24" s="27">
        <v>0</v>
      </c>
      <c r="N24" s="27">
        <v>1</v>
      </c>
    </row>
    <row r="25" spans="1:14" x14ac:dyDescent="0.3">
      <c r="A25" s="10" t="s">
        <v>8346</v>
      </c>
      <c r="B25" s="25"/>
      <c r="C25" s="25">
        <v>20</v>
      </c>
      <c r="D25" s="25"/>
      <c r="E25" s="25"/>
      <c r="F25" s="25">
        <v>20</v>
      </c>
      <c r="I25" s="10" t="s">
        <v>8346</v>
      </c>
      <c r="J25" s="27">
        <v>0</v>
      </c>
      <c r="K25" s="27">
        <v>1</v>
      </c>
      <c r="L25" s="27">
        <v>0</v>
      </c>
      <c r="M25" s="27">
        <v>0</v>
      </c>
      <c r="N25" s="27">
        <v>1</v>
      </c>
    </row>
    <row r="26" spans="1:14" x14ac:dyDescent="0.3">
      <c r="A26" s="10" t="s">
        <v>8347</v>
      </c>
      <c r="B26" s="25">
        <v>60</v>
      </c>
      <c r="C26" s="25"/>
      <c r="D26" s="25"/>
      <c r="E26" s="25"/>
      <c r="F26" s="25">
        <v>60</v>
      </c>
      <c r="I26" s="10" t="s">
        <v>8347</v>
      </c>
      <c r="J26" s="27">
        <v>1</v>
      </c>
      <c r="K26" s="27">
        <v>0</v>
      </c>
      <c r="L26" s="27">
        <v>0</v>
      </c>
      <c r="M26" s="27">
        <v>0</v>
      </c>
      <c r="N26" s="27">
        <v>1</v>
      </c>
    </row>
    <row r="27" spans="1:14" x14ac:dyDescent="0.3">
      <c r="A27" s="10" t="s">
        <v>8348</v>
      </c>
      <c r="B27" s="25"/>
      <c r="C27" s="25">
        <v>20</v>
      </c>
      <c r="D27" s="25"/>
      <c r="E27" s="25"/>
      <c r="F27" s="25">
        <v>20</v>
      </c>
      <c r="I27" s="10" t="s">
        <v>8348</v>
      </c>
      <c r="J27" s="27">
        <v>0</v>
      </c>
      <c r="K27" s="27">
        <v>1</v>
      </c>
      <c r="L27" s="27">
        <v>0</v>
      </c>
      <c r="M27" s="27">
        <v>0</v>
      </c>
      <c r="N27" s="27">
        <v>1</v>
      </c>
    </row>
    <row r="28" spans="1:14" x14ac:dyDescent="0.3">
      <c r="A28" s="10" t="s">
        <v>8349</v>
      </c>
      <c r="B28" s="25">
        <v>103</v>
      </c>
      <c r="C28" s="25">
        <v>57</v>
      </c>
      <c r="D28" s="25"/>
      <c r="E28" s="25"/>
      <c r="F28" s="25">
        <v>160</v>
      </c>
      <c r="I28" s="10" t="s">
        <v>8349</v>
      </c>
      <c r="J28" s="27">
        <v>0.64375000000000004</v>
      </c>
      <c r="K28" s="27">
        <v>0.35625000000000001</v>
      </c>
      <c r="L28" s="27">
        <v>0</v>
      </c>
      <c r="M28" s="27">
        <v>0</v>
      </c>
      <c r="N28" s="27">
        <v>1</v>
      </c>
    </row>
    <row r="29" spans="1:14" x14ac:dyDescent="0.3">
      <c r="A29" s="10" t="s">
        <v>8350</v>
      </c>
      <c r="B29" s="25"/>
      <c r="C29" s="25">
        <v>20</v>
      </c>
      <c r="D29" s="25"/>
      <c r="E29" s="25"/>
      <c r="F29" s="25">
        <v>20</v>
      </c>
      <c r="I29" s="10" t="s">
        <v>8350</v>
      </c>
      <c r="J29" s="27">
        <v>0</v>
      </c>
      <c r="K29" s="27">
        <v>1</v>
      </c>
      <c r="L29" s="27">
        <v>0</v>
      </c>
      <c r="M29" s="27">
        <v>0</v>
      </c>
      <c r="N29" s="27">
        <v>1</v>
      </c>
    </row>
    <row r="30" spans="1:14" x14ac:dyDescent="0.3">
      <c r="A30" s="10" t="s">
        <v>8351</v>
      </c>
      <c r="B30" s="25">
        <v>694</v>
      </c>
      <c r="C30" s="25">
        <v>353</v>
      </c>
      <c r="D30" s="25"/>
      <c r="E30" s="25">
        <v>19</v>
      </c>
      <c r="F30" s="25">
        <v>1066</v>
      </c>
      <c r="I30" s="10" t="s">
        <v>8351</v>
      </c>
      <c r="J30" s="27">
        <v>0.651031894934334</v>
      </c>
      <c r="K30" s="27">
        <v>0.33114446529080677</v>
      </c>
      <c r="L30" s="27">
        <v>0</v>
      </c>
      <c r="M30" s="27">
        <v>1.7823639774859287E-2</v>
      </c>
      <c r="N30" s="27">
        <v>1</v>
      </c>
    </row>
    <row r="31" spans="1:14" x14ac:dyDescent="0.3">
      <c r="A31" s="10" t="s">
        <v>8352</v>
      </c>
      <c r="B31" s="25">
        <v>40</v>
      </c>
      <c r="C31" s="25"/>
      <c r="D31" s="25"/>
      <c r="E31" s="25"/>
      <c r="F31" s="25">
        <v>40</v>
      </c>
      <c r="I31" s="10" t="s">
        <v>8352</v>
      </c>
      <c r="J31" s="27">
        <v>1</v>
      </c>
      <c r="K31" s="27">
        <v>0</v>
      </c>
      <c r="L31" s="27">
        <v>0</v>
      </c>
      <c r="M31" s="27">
        <v>0</v>
      </c>
      <c r="N31" s="27">
        <v>1</v>
      </c>
    </row>
    <row r="32" spans="1:14" x14ac:dyDescent="0.3">
      <c r="A32" s="10" t="s">
        <v>8353</v>
      </c>
      <c r="B32" s="25">
        <v>20</v>
      </c>
      <c r="C32" s="25"/>
      <c r="D32" s="25"/>
      <c r="E32" s="25"/>
      <c r="F32" s="25">
        <v>20</v>
      </c>
      <c r="I32" s="10" t="s">
        <v>8353</v>
      </c>
      <c r="J32" s="27">
        <v>1</v>
      </c>
      <c r="K32" s="27">
        <v>0</v>
      </c>
      <c r="L32" s="27">
        <v>0</v>
      </c>
      <c r="M32" s="27">
        <v>0</v>
      </c>
      <c r="N32" s="27">
        <v>1</v>
      </c>
    </row>
    <row r="33" spans="1:14" x14ac:dyDescent="0.3">
      <c r="A33" s="10" t="s">
        <v>8354</v>
      </c>
      <c r="B33" s="25"/>
      <c r="C33" s="25">
        <v>20</v>
      </c>
      <c r="D33" s="25"/>
      <c r="E33" s="25"/>
      <c r="F33" s="25">
        <v>20</v>
      </c>
      <c r="I33" s="10" t="s">
        <v>8354</v>
      </c>
      <c r="J33" s="27">
        <v>0</v>
      </c>
      <c r="K33" s="27">
        <v>1</v>
      </c>
      <c r="L33" s="27">
        <v>0</v>
      </c>
      <c r="M33" s="27">
        <v>0</v>
      </c>
      <c r="N33" s="27">
        <v>1</v>
      </c>
    </row>
    <row r="34" spans="1:14" x14ac:dyDescent="0.3">
      <c r="A34" s="10" t="s">
        <v>8355</v>
      </c>
      <c r="B34" s="25">
        <v>260</v>
      </c>
      <c r="C34" s="25"/>
      <c r="D34" s="25"/>
      <c r="E34" s="25"/>
      <c r="F34" s="25">
        <v>260</v>
      </c>
      <c r="I34" s="10" t="s">
        <v>8355</v>
      </c>
      <c r="J34" s="27">
        <v>1</v>
      </c>
      <c r="K34" s="27">
        <v>0</v>
      </c>
      <c r="L34" s="27">
        <v>0</v>
      </c>
      <c r="M34" s="27">
        <v>0</v>
      </c>
      <c r="N34" s="27">
        <v>1</v>
      </c>
    </row>
    <row r="35" spans="1:14" x14ac:dyDescent="0.3">
      <c r="A35" s="10" t="s">
        <v>8313</v>
      </c>
      <c r="B35" s="25"/>
      <c r="C35" s="25"/>
      <c r="D35" s="25">
        <v>40</v>
      </c>
      <c r="E35" s="25"/>
      <c r="F35" s="25">
        <v>40</v>
      </c>
      <c r="I35" s="10" t="s">
        <v>8313</v>
      </c>
      <c r="J35" s="27">
        <v>0</v>
      </c>
      <c r="K35" s="27">
        <v>0</v>
      </c>
      <c r="L35" s="27">
        <v>1</v>
      </c>
      <c r="M35" s="27">
        <v>0</v>
      </c>
      <c r="N35" s="27">
        <v>1</v>
      </c>
    </row>
    <row r="36" spans="1:14" x14ac:dyDescent="0.3">
      <c r="A36" s="10" t="s">
        <v>8312</v>
      </c>
      <c r="B36" s="25">
        <v>60</v>
      </c>
      <c r="C36" s="25"/>
      <c r="D36" s="25"/>
      <c r="E36" s="25"/>
      <c r="F36" s="25">
        <v>60</v>
      </c>
      <c r="I36" s="10" t="s">
        <v>8312</v>
      </c>
      <c r="J36" s="27">
        <v>1</v>
      </c>
      <c r="K36" s="27">
        <v>0</v>
      </c>
      <c r="L36" s="27">
        <v>0</v>
      </c>
      <c r="M36" s="27">
        <v>0</v>
      </c>
      <c r="N36" s="27">
        <v>1</v>
      </c>
    </row>
    <row r="37" spans="1:14" x14ac:dyDescent="0.3">
      <c r="A37" s="10" t="s">
        <v>8356</v>
      </c>
      <c r="B37" s="25">
        <v>34</v>
      </c>
      <c r="C37" s="25"/>
      <c r="D37" s="25"/>
      <c r="E37" s="25">
        <v>6</v>
      </c>
      <c r="F37" s="25">
        <v>40</v>
      </c>
      <c r="I37" s="10" t="s">
        <v>8356</v>
      </c>
      <c r="J37" s="27">
        <v>0.85</v>
      </c>
      <c r="K37" s="27">
        <v>0</v>
      </c>
      <c r="L37" s="27">
        <v>0</v>
      </c>
      <c r="M37" s="27">
        <v>0.15</v>
      </c>
      <c r="N37" s="27">
        <v>1</v>
      </c>
    </row>
    <row r="38" spans="1:14" x14ac:dyDescent="0.3">
      <c r="A38" s="10" t="s">
        <v>8357</v>
      </c>
      <c r="B38" s="25">
        <v>40</v>
      </c>
      <c r="C38" s="25">
        <v>2</v>
      </c>
      <c r="D38" s="25">
        <v>18</v>
      </c>
      <c r="E38" s="25"/>
      <c r="F38" s="25">
        <v>60</v>
      </c>
      <c r="I38" s="10" t="s">
        <v>8357</v>
      </c>
      <c r="J38" s="27">
        <v>0.66666666666666663</v>
      </c>
      <c r="K38" s="27">
        <v>3.3333333333333333E-2</v>
      </c>
      <c r="L38" s="27">
        <v>0.3</v>
      </c>
      <c r="M38" s="27">
        <v>0</v>
      </c>
      <c r="N38" s="27">
        <v>1</v>
      </c>
    </row>
    <row r="39" spans="1:14" x14ac:dyDescent="0.3">
      <c r="A39" s="10" t="s">
        <v>8358</v>
      </c>
      <c r="B39" s="25">
        <v>85</v>
      </c>
      <c r="C39" s="25">
        <v>80</v>
      </c>
      <c r="D39" s="25">
        <v>17</v>
      </c>
      <c r="E39" s="25">
        <v>5</v>
      </c>
      <c r="F39" s="25">
        <v>187</v>
      </c>
      <c r="I39" s="10" t="s">
        <v>8358</v>
      </c>
      <c r="J39" s="27">
        <v>0.45454545454545453</v>
      </c>
      <c r="K39" s="27">
        <v>0.42780748663101603</v>
      </c>
      <c r="L39" s="27">
        <v>9.0909090909090912E-2</v>
      </c>
      <c r="M39" s="27">
        <v>2.6737967914438502E-2</v>
      </c>
      <c r="N39" s="27">
        <v>1</v>
      </c>
    </row>
    <row r="40" spans="1:14" x14ac:dyDescent="0.3">
      <c r="A40" s="10" t="s">
        <v>8359</v>
      </c>
      <c r="B40" s="25">
        <v>80</v>
      </c>
      <c r="C40" s="25"/>
      <c r="D40" s="25"/>
      <c r="E40" s="25"/>
      <c r="F40" s="25">
        <v>80</v>
      </c>
      <c r="I40" s="10" t="s">
        <v>8359</v>
      </c>
      <c r="J40" s="27">
        <v>1</v>
      </c>
      <c r="K40" s="27">
        <v>0</v>
      </c>
      <c r="L40" s="27">
        <v>0</v>
      </c>
      <c r="M40" s="27">
        <v>0</v>
      </c>
      <c r="N40" s="27">
        <v>1</v>
      </c>
    </row>
    <row r="41" spans="1:14" x14ac:dyDescent="0.3">
      <c r="A41" s="10" t="s">
        <v>8311</v>
      </c>
      <c r="B41" s="25">
        <v>60</v>
      </c>
      <c r="C41" s="25"/>
      <c r="D41" s="25"/>
      <c r="E41" s="25"/>
      <c r="F41" s="25">
        <v>60</v>
      </c>
      <c r="I41" s="10" t="s">
        <v>8311</v>
      </c>
      <c r="J41" s="27">
        <v>1</v>
      </c>
      <c r="K41" s="27">
        <v>0</v>
      </c>
      <c r="L41" s="27">
        <v>0</v>
      </c>
      <c r="M41" s="27">
        <v>0</v>
      </c>
      <c r="N41" s="27">
        <v>1</v>
      </c>
    </row>
    <row r="42" spans="1:14" x14ac:dyDescent="0.3">
      <c r="A42" s="10" t="s">
        <v>8360</v>
      </c>
      <c r="B42" s="25"/>
      <c r="C42" s="25">
        <v>47</v>
      </c>
      <c r="D42" s="25">
        <v>10</v>
      </c>
      <c r="E42" s="25"/>
      <c r="F42" s="25">
        <v>57</v>
      </c>
      <c r="I42" s="10" t="s">
        <v>8360</v>
      </c>
      <c r="J42" s="27">
        <v>0</v>
      </c>
      <c r="K42" s="27">
        <v>0.82456140350877194</v>
      </c>
      <c r="L42" s="27">
        <v>0.17543859649122806</v>
      </c>
      <c r="M42" s="27">
        <v>0</v>
      </c>
      <c r="N42" s="27">
        <v>1</v>
      </c>
    </row>
    <row r="43" spans="1:14" x14ac:dyDescent="0.3">
      <c r="A43" s="10" t="s">
        <v>8361</v>
      </c>
      <c r="B43" s="25"/>
      <c r="C43" s="25">
        <v>100</v>
      </c>
      <c r="D43" s="25"/>
      <c r="E43" s="25"/>
      <c r="F43" s="25">
        <v>100</v>
      </c>
      <c r="I43" s="10" t="s">
        <v>8361</v>
      </c>
      <c r="J43" s="27">
        <v>0</v>
      </c>
      <c r="K43" s="27">
        <v>1</v>
      </c>
      <c r="L43" s="27">
        <v>0</v>
      </c>
      <c r="M43" s="27">
        <v>0</v>
      </c>
      <c r="N43" s="27">
        <v>1</v>
      </c>
    </row>
    <row r="44" spans="1:14" x14ac:dyDescent="0.3">
      <c r="A44" s="10" t="s">
        <v>8362</v>
      </c>
      <c r="B44" s="25">
        <v>20</v>
      </c>
      <c r="C44" s="25">
        <v>120</v>
      </c>
      <c r="D44" s="25">
        <v>60</v>
      </c>
      <c r="E44" s="25"/>
      <c r="F44" s="25">
        <v>200</v>
      </c>
      <c r="I44" s="10" t="s">
        <v>8362</v>
      </c>
      <c r="J44" s="27">
        <v>0.1</v>
      </c>
      <c r="K44" s="27">
        <v>0.6</v>
      </c>
      <c r="L44" s="27">
        <v>0.3</v>
      </c>
      <c r="M44" s="27">
        <v>0</v>
      </c>
      <c r="N44" s="27">
        <v>1</v>
      </c>
    </row>
    <row r="45" spans="1:14" x14ac:dyDescent="0.3">
      <c r="A45" s="10" t="s">
        <v>8363</v>
      </c>
      <c r="B45" s="25"/>
      <c r="C45" s="25">
        <v>60</v>
      </c>
      <c r="D45" s="25">
        <v>100</v>
      </c>
      <c r="E45" s="25"/>
      <c r="F45" s="25">
        <v>160</v>
      </c>
      <c r="I45" s="10" t="s">
        <v>8363</v>
      </c>
      <c r="J45" s="27">
        <v>0</v>
      </c>
      <c r="K45" s="27">
        <v>0.375</v>
      </c>
      <c r="L45" s="27">
        <v>0.625</v>
      </c>
      <c r="M45" s="27">
        <v>0</v>
      </c>
      <c r="N45" s="27">
        <v>1</v>
      </c>
    </row>
    <row r="46" spans="1:14" x14ac:dyDescent="0.3">
      <c r="A46" s="10" t="s">
        <v>8364</v>
      </c>
      <c r="B46" s="25"/>
      <c r="C46" s="25"/>
      <c r="D46" s="25">
        <v>20</v>
      </c>
      <c r="E46" s="25"/>
      <c r="F46" s="25">
        <v>20</v>
      </c>
      <c r="I46" s="10" t="s">
        <v>8364</v>
      </c>
      <c r="J46" s="27">
        <v>0</v>
      </c>
      <c r="K46" s="27">
        <v>0</v>
      </c>
      <c r="L46" s="27">
        <v>1</v>
      </c>
      <c r="M46" s="27">
        <v>0</v>
      </c>
      <c r="N46" s="27">
        <v>1</v>
      </c>
    </row>
    <row r="47" spans="1:14" x14ac:dyDescent="0.3">
      <c r="A47" s="10" t="s">
        <v>8327</v>
      </c>
      <c r="B47" s="25">
        <v>2185</v>
      </c>
      <c r="C47" s="25">
        <v>1530</v>
      </c>
      <c r="D47" s="25">
        <v>349</v>
      </c>
      <c r="E47" s="25">
        <v>50</v>
      </c>
      <c r="F47" s="25">
        <v>4114</v>
      </c>
      <c r="I47" s="10" t="s">
        <v>8327</v>
      </c>
      <c r="J47" s="27">
        <v>0.53111327175498302</v>
      </c>
      <c r="K47" s="27">
        <v>0.37190082644628097</v>
      </c>
      <c r="L47" s="27">
        <v>8.4832280019445788E-2</v>
      </c>
      <c r="M47" s="27">
        <v>1.2153621779290228E-2</v>
      </c>
      <c r="N47" s="27">
        <v>1</v>
      </c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5D8ED-3F97-4AD0-88FB-AB38351E47D1}">
  <dimension ref="A1:H3429"/>
  <sheetViews>
    <sheetView zoomScale="79" zoomScaleNormal="79" workbookViewId="0">
      <selection activeCell="J22" sqref="J22"/>
    </sheetView>
  </sheetViews>
  <sheetFormatPr defaultRowHeight="14.4" x14ac:dyDescent="0.3"/>
  <cols>
    <col min="1" max="1" width="21.33203125" style="11" customWidth="1"/>
    <col min="2" max="2" width="24.5546875" style="11" customWidth="1"/>
    <col min="3" max="3" width="19.6640625" style="11" customWidth="1"/>
    <col min="6" max="6" width="9.77734375" bestFit="1" customWidth="1"/>
    <col min="7" max="7" width="13.6640625" bestFit="1" customWidth="1"/>
    <col min="8" max="8" width="16.6640625" bestFit="1" customWidth="1"/>
  </cols>
  <sheetData>
    <row r="1" spans="1:8" x14ac:dyDescent="0.3">
      <c r="A1" s="1" t="s">
        <v>8218</v>
      </c>
      <c r="B1" s="1" t="s">
        <v>8262</v>
      </c>
      <c r="C1" s="1" t="s">
        <v>8307</v>
      </c>
      <c r="F1" s="1" t="s">
        <v>8218</v>
      </c>
      <c r="G1" s="1" t="s">
        <v>8262</v>
      </c>
      <c r="H1" s="1" t="s">
        <v>8307</v>
      </c>
    </row>
    <row r="2" spans="1:8" x14ac:dyDescent="0.3">
      <c r="A2" s="11" t="s">
        <v>8221</v>
      </c>
      <c r="B2" s="11">
        <v>1</v>
      </c>
      <c r="C2" s="13">
        <v>5</v>
      </c>
      <c r="F2" s="11" t="s">
        <v>8219</v>
      </c>
      <c r="G2" s="11">
        <v>182</v>
      </c>
      <c r="H2" s="13">
        <v>63.917582417582416</v>
      </c>
    </row>
    <row r="3" spans="1:8" x14ac:dyDescent="0.3">
      <c r="A3" s="11" t="s">
        <v>8221</v>
      </c>
      <c r="B3" s="11">
        <v>10</v>
      </c>
      <c r="C3" s="13">
        <v>43.5</v>
      </c>
      <c r="F3" s="11" t="s">
        <v>8219</v>
      </c>
      <c r="G3" s="11">
        <v>79</v>
      </c>
      <c r="H3" s="13">
        <v>185.48101265822785</v>
      </c>
    </row>
    <row r="4" spans="1:8" x14ac:dyDescent="0.3">
      <c r="A4" s="11" t="s">
        <v>8221</v>
      </c>
      <c r="B4" s="11">
        <v>7</v>
      </c>
      <c r="C4" s="13">
        <v>91.428571428571431</v>
      </c>
      <c r="F4" s="11" t="s">
        <v>8219</v>
      </c>
      <c r="G4" s="11">
        <v>35</v>
      </c>
      <c r="H4" s="13">
        <v>15</v>
      </c>
    </row>
    <row r="5" spans="1:8" x14ac:dyDescent="0.3">
      <c r="A5" s="11" t="s">
        <v>8221</v>
      </c>
      <c r="B5" s="11">
        <v>1</v>
      </c>
      <c r="C5" s="13">
        <v>3000</v>
      </c>
      <c r="F5" s="11" t="s">
        <v>8219</v>
      </c>
      <c r="G5" s="11">
        <v>150</v>
      </c>
      <c r="H5" s="13">
        <v>69.266666666666666</v>
      </c>
    </row>
    <row r="6" spans="1:8" x14ac:dyDescent="0.3">
      <c r="A6" s="11" t="s">
        <v>8221</v>
      </c>
      <c r="B6" s="11">
        <v>2</v>
      </c>
      <c r="C6" s="13">
        <v>5.5</v>
      </c>
      <c r="F6" s="11" t="s">
        <v>8219</v>
      </c>
      <c r="G6" s="11">
        <v>284</v>
      </c>
      <c r="H6" s="13">
        <v>190.55028169014085</v>
      </c>
    </row>
    <row r="7" spans="1:8" x14ac:dyDescent="0.3">
      <c r="A7" s="11" t="s">
        <v>8221</v>
      </c>
      <c r="B7" s="11">
        <v>3</v>
      </c>
      <c r="C7" s="13">
        <v>108.33333333333333</v>
      </c>
      <c r="F7" s="11" t="s">
        <v>8219</v>
      </c>
      <c r="G7" s="11">
        <v>47</v>
      </c>
      <c r="H7" s="13">
        <v>93.40425531914893</v>
      </c>
    </row>
    <row r="8" spans="1:8" x14ac:dyDescent="0.3">
      <c r="A8" s="11" t="s">
        <v>8221</v>
      </c>
      <c r="B8" s="11">
        <v>10</v>
      </c>
      <c r="C8" s="13">
        <v>56</v>
      </c>
      <c r="F8" s="11" t="s">
        <v>8219</v>
      </c>
      <c r="G8" s="11">
        <v>58</v>
      </c>
      <c r="H8" s="13">
        <v>146.87931034482759</v>
      </c>
    </row>
    <row r="9" spans="1:8" x14ac:dyDescent="0.3">
      <c r="A9" s="11" t="s">
        <v>8221</v>
      </c>
      <c r="B9" s="11">
        <v>10</v>
      </c>
      <c r="C9" s="13">
        <v>32.5</v>
      </c>
      <c r="F9" s="11" t="s">
        <v>8219</v>
      </c>
      <c r="G9" s="11">
        <v>57</v>
      </c>
      <c r="H9" s="13">
        <v>159.82456140350877</v>
      </c>
    </row>
    <row r="10" spans="1:8" x14ac:dyDescent="0.3">
      <c r="A10" s="11" t="s">
        <v>8221</v>
      </c>
      <c r="B10" s="11">
        <v>1</v>
      </c>
      <c r="C10" s="13">
        <v>1</v>
      </c>
      <c r="F10" s="11" t="s">
        <v>8219</v>
      </c>
      <c r="G10" s="11">
        <v>12</v>
      </c>
      <c r="H10" s="13">
        <v>291.79333333333335</v>
      </c>
    </row>
    <row r="11" spans="1:8" x14ac:dyDescent="0.3">
      <c r="A11" s="11" t="s">
        <v>8221</v>
      </c>
      <c r="B11" s="11">
        <v>26</v>
      </c>
      <c r="C11" s="13">
        <v>49.884615384615387</v>
      </c>
      <c r="F11" s="11" t="s">
        <v>8219</v>
      </c>
      <c r="G11" s="11">
        <v>20</v>
      </c>
      <c r="H11" s="13">
        <v>31.499500000000001</v>
      </c>
    </row>
    <row r="12" spans="1:8" x14ac:dyDescent="0.3">
      <c r="A12" s="11" t="s">
        <v>8221</v>
      </c>
      <c r="B12" s="11">
        <v>7</v>
      </c>
      <c r="C12" s="13">
        <v>25.714285714285715</v>
      </c>
      <c r="F12" s="11" t="s">
        <v>8219</v>
      </c>
      <c r="G12" s="11">
        <v>19</v>
      </c>
      <c r="H12" s="13">
        <v>158.68421052631578</v>
      </c>
    </row>
    <row r="13" spans="1:8" x14ac:dyDescent="0.3">
      <c r="A13" s="11" t="s">
        <v>8221</v>
      </c>
      <c r="B13" s="11">
        <v>2</v>
      </c>
      <c r="C13" s="13">
        <v>100</v>
      </c>
      <c r="F13" s="11" t="s">
        <v>8219</v>
      </c>
      <c r="G13" s="11">
        <v>75</v>
      </c>
      <c r="H13" s="13">
        <v>80.333333333333329</v>
      </c>
    </row>
    <row r="14" spans="1:8" x14ac:dyDescent="0.3">
      <c r="A14" s="11" t="s">
        <v>8221</v>
      </c>
      <c r="B14" s="11">
        <v>13</v>
      </c>
      <c r="C14" s="13">
        <v>30.846153846153847</v>
      </c>
      <c r="F14" s="11" t="s">
        <v>8219</v>
      </c>
      <c r="G14" s="11">
        <v>827</v>
      </c>
      <c r="H14" s="13">
        <v>59.961305925030231</v>
      </c>
    </row>
    <row r="15" spans="1:8" x14ac:dyDescent="0.3">
      <c r="A15" s="11" t="s">
        <v>8221</v>
      </c>
      <c r="B15" s="11">
        <v>4</v>
      </c>
      <c r="C15" s="13">
        <v>180.5</v>
      </c>
      <c r="F15" s="11" t="s">
        <v>8219</v>
      </c>
      <c r="G15" s="11">
        <v>51</v>
      </c>
      <c r="H15" s="13">
        <v>109.78431372549019</v>
      </c>
    </row>
    <row r="16" spans="1:8" x14ac:dyDescent="0.3">
      <c r="A16" s="11" t="s">
        <v>8221</v>
      </c>
      <c r="B16" s="11">
        <v>12</v>
      </c>
      <c r="C16" s="13">
        <v>373.5</v>
      </c>
      <c r="F16" s="11" t="s">
        <v>8219</v>
      </c>
      <c r="G16" s="11">
        <v>41</v>
      </c>
      <c r="H16" s="13">
        <v>147.70731707317074</v>
      </c>
    </row>
    <row r="17" spans="1:8" x14ac:dyDescent="0.3">
      <c r="A17" s="11" t="s">
        <v>8221</v>
      </c>
      <c r="B17" s="11">
        <v>2</v>
      </c>
      <c r="C17" s="13">
        <v>25.5</v>
      </c>
      <c r="F17" s="11" t="s">
        <v>8219</v>
      </c>
      <c r="G17" s="11">
        <v>98</v>
      </c>
      <c r="H17" s="13">
        <v>21.755102040816325</v>
      </c>
    </row>
    <row r="18" spans="1:8" x14ac:dyDescent="0.3">
      <c r="A18" s="11" t="s">
        <v>8221</v>
      </c>
      <c r="B18" s="11">
        <v>10</v>
      </c>
      <c r="C18" s="13">
        <v>220</v>
      </c>
      <c r="F18" s="11" t="s">
        <v>8219</v>
      </c>
      <c r="G18" s="11">
        <v>70</v>
      </c>
      <c r="H18" s="13">
        <v>171.84285714285716</v>
      </c>
    </row>
    <row r="19" spans="1:8" x14ac:dyDescent="0.3">
      <c r="A19" s="11" t="s">
        <v>8221</v>
      </c>
      <c r="B19" s="11">
        <v>5</v>
      </c>
      <c r="C19" s="13">
        <v>160</v>
      </c>
      <c r="F19" s="11" t="s">
        <v>8219</v>
      </c>
      <c r="G19" s="11">
        <v>36</v>
      </c>
      <c r="H19" s="13">
        <v>41.944444444444443</v>
      </c>
    </row>
    <row r="20" spans="1:8" x14ac:dyDescent="0.3">
      <c r="A20" s="11" t="s">
        <v>8221</v>
      </c>
      <c r="B20" s="11">
        <v>5</v>
      </c>
      <c r="C20" s="13">
        <v>69</v>
      </c>
      <c r="F20" s="11" t="s">
        <v>8219</v>
      </c>
      <c r="G20" s="11">
        <v>342</v>
      </c>
      <c r="H20" s="13">
        <v>93.264122807017543</v>
      </c>
    </row>
    <row r="21" spans="1:8" x14ac:dyDescent="0.3">
      <c r="A21" s="11" t="s">
        <v>8221</v>
      </c>
      <c r="B21" s="11">
        <v>1</v>
      </c>
      <c r="C21" s="13">
        <v>50</v>
      </c>
      <c r="F21" s="11" t="s">
        <v>8219</v>
      </c>
      <c r="G21" s="11">
        <v>22</v>
      </c>
      <c r="H21" s="13">
        <v>56.136363636363633</v>
      </c>
    </row>
    <row r="22" spans="1:8" x14ac:dyDescent="0.3">
      <c r="A22" s="11" t="s">
        <v>8221</v>
      </c>
      <c r="B22" s="11">
        <v>3</v>
      </c>
      <c r="C22" s="13">
        <v>83.333333333333329</v>
      </c>
      <c r="F22" s="11" t="s">
        <v>8219</v>
      </c>
      <c r="G22" s="11">
        <v>25</v>
      </c>
      <c r="H22" s="13">
        <v>80.16</v>
      </c>
    </row>
    <row r="23" spans="1:8" x14ac:dyDescent="0.3">
      <c r="A23" s="11" t="s">
        <v>8221</v>
      </c>
      <c r="B23" s="11">
        <v>3</v>
      </c>
      <c r="C23" s="13">
        <v>5.666666666666667</v>
      </c>
      <c r="F23" s="11" t="s">
        <v>8219</v>
      </c>
      <c r="G23" s="11">
        <v>101</v>
      </c>
      <c r="H23" s="13">
        <v>199.9009900990099</v>
      </c>
    </row>
    <row r="24" spans="1:8" x14ac:dyDescent="0.3">
      <c r="A24" s="11" t="s">
        <v>8221</v>
      </c>
      <c r="B24" s="11">
        <v>3</v>
      </c>
      <c r="C24" s="13">
        <v>1</v>
      </c>
      <c r="F24" s="11" t="s">
        <v>8219</v>
      </c>
      <c r="G24" s="11">
        <v>8</v>
      </c>
      <c r="H24" s="13">
        <v>51.25</v>
      </c>
    </row>
    <row r="25" spans="1:8" x14ac:dyDescent="0.3">
      <c r="A25" s="11" t="s">
        <v>8221</v>
      </c>
      <c r="B25" s="11">
        <v>19</v>
      </c>
      <c r="C25" s="13">
        <v>77.10526315789474</v>
      </c>
      <c r="F25" s="11" t="s">
        <v>8219</v>
      </c>
      <c r="G25" s="11">
        <v>23</v>
      </c>
      <c r="H25" s="13">
        <v>103.04347826086956</v>
      </c>
    </row>
    <row r="26" spans="1:8" x14ac:dyDescent="0.3">
      <c r="A26" s="11" t="s">
        <v>8221</v>
      </c>
      <c r="B26" s="11">
        <v>8</v>
      </c>
      <c r="C26" s="13">
        <v>32.75</v>
      </c>
      <c r="F26" s="11" t="s">
        <v>8219</v>
      </c>
      <c r="G26" s="11">
        <v>574</v>
      </c>
      <c r="H26" s="13">
        <v>66.346149825783982</v>
      </c>
    </row>
    <row r="27" spans="1:8" x14ac:dyDescent="0.3">
      <c r="A27" s="11" t="s">
        <v>8221</v>
      </c>
      <c r="B27" s="11">
        <v>6</v>
      </c>
      <c r="C27" s="13">
        <v>46.5</v>
      </c>
      <c r="F27" s="11" t="s">
        <v>8219</v>
      </c>
      <c r="G27" s="11">
        <v>14</v>
      </c>
      <c r="H27" s="13">
        <v>57.142857142857146</v>
      </c>
    </row>
    <row r="28" spans="1:8" x14ac:dyDescent="0.3">
      <c r="A28" s="11" t="s">
        <v>8221</v>
      </c>
      <c r="B28" s="11">
        <v>18</v>
      </c>
      <c r="C28" s="13">
        <v>87.308333333333337</v>
      </c>
      <c r="F28" s="11" t="s">
        <v>8219</v>
      </c>
      <c r="G28" s="11">
        <v>19</v>
      </c>
      <c r="H28" s="13">
        <v>102.10526315789474</v>
      </c>
    </row>
    <row r="29" spans="1:8" x14ac:dyDescent="0.3">
      <c r="A29" s="11" t="s">
        <v>8221</v>
      </c>
      <c r="B29" s="11">
        <v>7</v>
      </c>
      <c r="C29" s="13">
        <v>54.285714285714285</v>
      </c>
      <c r="F29" s="11" t="s">
        <v>8219</v>
      </c>
      <c r="G29" s="11">
        <v>150</v>
      </c>
      <c r="H29" s="13">
        <v>148.96666666666667</v>
      </c>
    </row>
    <row r="30" spans="1:8" x14ac:dyDescent="0.3">
      <c r="A30" s="11" t="s">
        <v>8221</v>
      </c>
      <c r="B30" s="11">
        <v>8</v>
      </c>
      <c r="C30" s="13">
        <v>93.25</v>
      </c>
      <c r="F30" s="11" t="s">
        <v>8219</v>
      </c>
      <c r="G30" s="11">
        <v>71</v>
      </c>
      <c r="H30" s="13">
        <v>169.6056338028169</v>
      </c>
    </row>
    <row r="31" spans="1:8" x14ac:dyDescent="0.3">
      <c r="A31" s="11" t="s">
        <v>8221</v>
      </c>
      <c r="B31" s="11">
        <v>1293</v>
      </c>
      <c r="C31" s="13">
        <v>117.68368136117556</v>
      </c>
      <c r="F31" s="11" t="s">
        <v>8219</v>
      </c>
      <c r="G31" s="11">
        <v>117</v>
      </c>
      <c r="H31" s="13">
        <v>31.623931623931625</v>
      </c>
    </row>
    <row r="32" spans="1:8" x14ac:dyDescent="0.3">
      <c r="A32" s="11" t="s">
        <v>8221</v>
      </c>
      <c r="B32" s="11">
        <v>17</v>
      </c>
      <c r="C32" s="13">
        <v>76.470588235294116</v>
      </c>
      <c r="F32" s="11" t="s">
        <v>8219</v>
      </c>
      <c r="G32" s="11">
        <v>53</v>
      </c>
      <c r="H32" s="13">
        <v>76.45264150943396</v>
      </c>
    </row>
    <row r="33" spans="1:8" x14ac:dyDescent="0.3">
      <c r="A33" s="11" t="s">
        <v>8221</v>
      </c>
      <c r="B33" s="11">
        <v>13</v>
      </c>
      <c r="C33" s="13">
        <v>163.84615384615384</v>
      </c>
      <c r="F33" s="11" t="s">
        <v>8219</v>
      </c>
      <c r="G33" s="11">
        <v>1</v>
      </c>
      <c r="H33" s="13">
        <v>13</v>
      </c>
    </row>
    <row r="34" spans="1:8" x14ac:dyDescent="0.3">
      <c r="A34" s="11" t="s">
        <v>8221</v>
      </c>
      <c r="B34" s="11">
        <v>33</v>
      </c>
      <c r="C34" s="13">
        <v>91.818181818181813</v>
      </c>
      <c r="F34" s="11" t="s">
        <v>8219</v>
      </c>
      <c r="G34" s="11">
        <v>89</v>
      </c>
      <c r="H34" s="13">
        <v>320.44943820224717</v>
      </c>
    </row>
    <row r="35" spans="1:8" x14ac:dyDescent="0.3">
      <c r="A35" s="11" t="s">
        <v>8221</v>
      </c>
      <c r="B35" s="11">
        <v>12</v>
      </c>
      <c r="C35" s="13">
        <v>185.83333333333334</v>
      </c>
      <c r="F35" s="11" t="s">
        <v>8219</v>
      </c>
      <c r="G35" s="11">
        <v>64</v>
      </c>
      <c r="H35" s="13">
        <v>83.75</v>
      </c>
    </row>
    <row r="36" spans="1:8" x14ac:dyDescent="0.3">
      <c r="A36" s="11" t="s">
        <v>8221</v>
      </c>
      <c r="B36" s="11">
        <v>1</v>
      </c>
      <c r="C36" s="13">
        <v>1</v>
      </c>
      <c r="F36" s="11" t="s">
        <v>8219</v>
      </c>
      <c r="G36" s="11">
        <v>68</v>
      </c>
      <c r="H36" s="13">
        <v>49.882352941176471</v>
      </c>
    </row>
    <row r="37" spans="1:8" x14ac:dyDescent="0.3">
      <c r="A37" s="11" t="s">
        <v>8221</v>
      </c>
      <c r="B37" s="11">
        <v>1</v>
      </c>
      <c r="C37" s="13">
        <v>20</v>
      </c>
      <c r="F37" s="11" t="s">
        <v>8219</v>
      </c>
      <c r="G37" s="11">
        <v>28</v>
      </c>
      <c r="H37" s="13">
        <v>59.464285714285715</v>
      </c>
    </row>
    <row r="38" spans="1:8" x14ac:dyDescent="0.3">
      <c r="A38" s="11" t="s">
        <v>8221</v>
      </c>
      <c r="B38" s="11">
        <v>1</v>
      </c>
      <c r="C38" s="13">
        <v>1</v>
      </c>
      <c r="F38" s="11" t="s">
        <v>8219</v>
      </c>
      <c r="G38" s="11">
        <v>44</v>
      </c>
      <c r="H38" s="13">
        <v>193.84090909090909</v>
      </c>
    </row>
    <row r="39" spans="1:8" x14ac:dyDescent="0.3">
      <c r="A39" s="11" t="s">
        <v>8221</v>
      </c>
      <c r="B39" s="11">
        <v>1</v>
      </c>
      <c r="C39" s="13">
        <v>10</v>
      </c>
      <c r="F39" s="11" t="s">
        <v>8219</v>
      </c>
      <c r="G39" s="11">
        <v>253</v>
      </c>
      <c r="H39" s="13">
        <v>159.51383399209487</v>
      </c>
    </row>
    <row r="40" spans="1:8" x14ac:dyDescent="0.3">
      <c r="A40" s="11" t="s">
        <v>8221</v>
      </c>
      <c r="B40" s="11">
        <v>84</v>
      </c>
      <c r="C40" s="13">
        <v>331.53833333333336</v>
      </c>
      <c r="F40" s="11" t="s">
        <v>8219</v>
      </c>
      <c r="G40" s="11">
        <v>66</v>
      </c>
      <c r="H40" s="13">
        <v>41.68181818181818</v>
      </c>
    </row>
    <row r="41" spans="1:8" x14ac:dyDescent="0.3">
      <c r="A41" s="11" t="s">
        <v>8221</v>
      </c>
      <c r="B41" s="11">
        <v>38</v>
      </c>
      <c r="C41" s="13">
        <v>314.28947368421052</v>
      </c>
      <c r="F41" s="11" t="s">
        <v>8219</v>
      </c>
      <c r="G41" s="11">
        <v>217</v>
      </c>
      <c r="H41" s="13">
        <v>150.89861751152074</v>
      </c>
    </row>
    <row r="42" spans="1:8" x14ac:dyDescent="0.3">
      <c r="A42" s="11" t="s">
        <v>8221</v>
      </c>
      <c r="B42" s="11">
        <v>1</v>
      </c>
      <c r="C42" s="13">
        <v>100</v>
      </c>
      <c r="F42" s="11" t="s">
        <v>8219</v>
      </c>
      <c r="G42" s="11">
        <v>16</v>
      </c>
      <c r="H42" s="13">
        <v>126.6875</v>
      </c>
    </row>
    <row r="43" spans="1:8" x14ac:dyDescent="0.3">
      <c r="A43" s="11" t="s">
        <v>8221</v>
      </c>
      <c r="B43" s="11">
        <v>76</v>
      </c>
      <c r="C43" s="13">
        <v>115.98684210526316</v>
      </c>
      <c r="F43" s="11" t="s">
        <v>8219</v>
      </c>
      <c r="G43" s="11">
        <v>19</v>
      </c>
      <c r="H43" s="13">
        <v>105.26315789473684</v>
      </c>
    </row>
    <row r="44" spans="1:8" x14ac:dyDescent="0.3">
      <c r="A44" s="11" t="s">
        <v>8221</v>
      </c>
      <c r="B44" s="11">
        <v>3</v>
      </c>
      <c r="C44" s="13">
        <v>120</v>
      </c>
      <c r="F44" s="11" t="s">
        <v>8219</v>
      </c>
      <c r="G44" s="11">
        <v>169</v>
      </c>
      <c r="H44" s="13">
        <v>117.51479289940828</v>
      </c>
    </row>
    <row r="45" spans="1:8" x14ac:dyDescent="0.3">
      <c r="A45" s="11" t="s">
        <v>8221</v>
      </c>
      <c r="B45" s="11">
        <v>2</v>
      </c>
      <c r="C45" s="13">
        <v>65</v>
      </c>
      <c r="F45" s="11" t="s">
        <v>8219</v>
      </c>
      <c r="G45" s="11">
        <v>263</v>
      </c>
      <c r="H45" s="13">
        <v>117.36121673003802</v>
      </c>
    </row>
    <row r="46" spans="1:8" x14ac:dyDescent="0.3">
      <c r="A46" s="11" t="s">
        <v>8221</v>
      </c>
      <c r="B46" s="11">
        <v>2</v>
      </c>
      <c r="C46" s="13">
        <v>125</v>
      </c>
      <c r="F46" s="11" t="s">
        <v>8219</v>
      </c>
      <c r="G46" s="11">
        <v>15</v>
      </c>
      <c r="H46" s="13">
        <v>133.33333333333334</v>
      </c>
    </row>
    <row r="47" spans="1:8" x14ac:dyDescent="0.3">
      <c r="A47" s="11" t="s">
        <v>8221</v>
      </c>
      <c r="B47" s="11">
        <v>2</v>
      </c>
      <c r="C47" s="13">
        <v>30</v>
      </c>
      <c r="F47" s="11" t="s">
        <v>8219</v>
      </c>
      <c r="G47" s="11">
        <v>61</v>
      </c>
      <c r="H47" s="13">
        <v>98.360655737704917</v>
      </c>
    </row>
    <row r="48" spans="1:8" x14ac:dyDescent="0.3">
      <c r="A48" s="11" t="s">
        <v>8221</v>
      </c>
      <c r="B48" s="11">
        <v>7</v>
      </c>
      <c r="C48" s="13">
        <v>15.714285714285714</v>
      </c>
      <c r="F48" s="11" t="s">
        <v>8219</v>
      </c>
      <c r="G48" s="11">
        <v>45</v>
      </c>
      <c r="H48" s="13">
        <v>194.44444444444446</v>
      </c>
    </row>
    <row r="49" spans="1:8" x14ac:dyDescent="0.3">
      <c r="A49" s="11" t="s">
        <v>8221</v>
      </c>
      <c r="B49" s="11">
        <v>5</v>
      </c>
      <c r="C49" s="13">
        <v>80.2</v>
      </c>
      <c r="F49" s="11" t="s">
        <v>8219</v>
      </c>
      <c r="G49" s="11">
        <v>70</v>
      </c>
      <c r="H49" s="13">
        <v>76.865000000000009</v>
      </c>
    </row>
    <row r="50" spans="1:8" x14ac:dyDescent="0.3">
      <c r="A50" s="11" t="s">
        <v>8221</v>
      </c>
      <c r="B50" s="11">
        <v>1</v>
      </c>
      <c r="C50" s="13">
        <v>50</v>
      </c>
      <c r="F50" s="11" t="s">
        <v>8219</v>
      </c>
      <c r="G50" s="11">
        <v>38</v>
      </c>
      <c r="H50" s="13">
        <v>56.815789473684212</v>
      </c>
    </row>
    <row r="51" spans="1:8" x14ac:dyDescent="0.3">
      <c r="A51" s="11" t="s">
        <v>8221</v>
      </c>
      <c r="B51" s="11">
        <v>5</v>
      </c>
      <c r="C51" s="13">
        <v>50</v>
      </c>
      <c r="F51" s="11" t="s">
        <v>8219</v>
      </c>
      <c r="G51" s="11">
        <v>87</v>
      </c>
      <c r="H51" s="13">
        <v>137.93103448275863</v>
      </c>
    </row>
    <row r="52" spans="1:8" x14ac:dyDescent="0.3">
      <c r="A52" s="11" t="s">
        <v>8221</v>
      </c>
      <c r="B52" s="11">
        <v>3</v>
      </c>
      <c r="C52" s="13">
        <v>4.833333333333333</v>
      </c>
      <c r="F52" s="11" t="s">
        <v>8219</v>
      </c>
      <c r="G52" s="11">
        <v>22</v>
      </c>
      <c r="H52" s="13">
        <v>27.272727272727273</v>
      </c>
    </row>
    <row r="53" spans="1:8" x14ac:dyDescent="0.3">
      <c r="A53" s="11" t="s">
        <v>8221</v>
      </c>
      <c r="B53" s="11">
        <v>6</v>
      </c>
      <c r="C53" s="13">
        <v>50.166666666666664</v>
      </c>
      <c r="F53" s="11" t="s">
        <v>8219</v>
      </c>
      <c r="G53" s="11">
        <v>119</v>
      </c>
      <c r="H53" s="13">
        <v>118.33613445378151</v>
      </c>
    </row>
    <row r="54" spans="1:8" x14ac:dyDescent="0.3">
      <c r="A54" s="11" t="s">
        <v>8221</v>
      </c>
      <c r="B54" s="11">
        <v>12</v>
      </c>
      <c r="C54" s="13">
        <v>35.833333333333336</v>
      </c>
      <c r="F54" s="11" t="s">
        <v>8219</v>
      </c>
      <c r="G54" s="11">
        <v>52</v>
      </c>
      <c r="H54" s="13">
        <v>223.48076923076923</v>
      </c>
    </row>
    <row r="55" spans="1:8" x14ac:dyDescent="0.3">
      <c r="A55" s="11" t="s">
        <v>8221</v>
      </c>
      <c r="B55" s="11">
        <v>13</v>
      </c>
      <c r="C55" s="13">
        <v>11.76923076923077</v>
      </c>
      <c r="F55" s="11" t="s">
        <v>8219</v>
      </c>
      <c r="G55" s="11">
        <v>117</v>
      </c>
      <c r="H55" s="13">
        <v>28.111111111111111</v>
      </c>
    </row>
    <row r="56" spans="1:8" x14ac:dyDescent="0.3">
      <c r="A56" s="11" t="s">
        <v>8221</v>
      </c>
      <c r="B56" s="11">
        <v>5</v>
      </c>
      <c r="C56" s="13">
        <v>40.78</v>
      </c>
      <c r="F56" s="11" t="s">
        <v>8219</v>
      </c>
      <c r="G56" s="11">
        <v>52</v>
      </c>
      <c r="H56" s="13">
        <v>194.23076923076923</v>
      </c>
    </row>
    <row r="57" spans="1:8" x14ac:dyDescent="0.3">
      <c r="A57" s="11" t="s">
        <v>8221</v>
      </c>
      <c r="B57" s="11">
        <v>2</v>
      </c>
      <c r="C57" s="13">
        <v>3</v>
      </c>
      <c r="F57" s="11" t="s">
        <v>8219</v>
      </c>
      <c r="G57" s="11">
        <v>86</v>
      </c>
      <c r="H57" s="13">
        <v>128.95348837209303</v>
      </c>
    </row>
    <row r="58" spans="1:8" x14ac:dyDescent="0.3">
      <c r="A58" s="11" t="s">
        <v>8221</v>
      </c>
      <c r="B58" s="11">
        <v>8</v>
      </c>
      <c r="C58" s="13">
        <v>16.625</v>
      </c>
      <c r="F58" s="11" t="s">
        <v>8219</v>
      </c>
      <c r="G58" s="11">
        <v>174</v>
      </c>
      <c r="H58" s="13">
        <v>49.316091954022987</v>
      </c>
    </row>
    <row r="59" spans="1:8" x14ac:dyDescent="0.3">
      <c r="A59" s="11" t="s">
        <v>8221</v>
      </c>
      <c r="B59" s="11">
        <v>13</v>
      </c>
      <c r="C59" s="13">
        <v>52</v>
      </c>
      <c r="F59" s="11" t="s">
        <v>8219</v>
      </c>
      <c r="G59" s="11">
        <v>69</v>
      </c>
      <c r="H59" s="13">
        <v>221.52173913043478</v>
      </c>
    </row>
    <row r="60" spans="1:8" x14ac:dyDescent="0.3">
      <c r="A60" s="11" t="s">
        <v>8221</v>
      </c>
      <c r="B60" s="11">
        <v>5</v>
      </c>
      <c r="C60" s="13">
        <v>4.8</v>
      </c>
      <c r="F60" s="11" t="s">
        <v>8219</v>
      </c>
      <c r="G60" s="11">
        <v>75</v>
      </c>
      <c r="H60" s="13">
        <v>137.21333333333334</v>
      </c>
    </row>
    <row r="61" spans="1:8" x14ac:dyDescent="0.3">
      <c r="A61" s="11" t="s">
        <v>8221</v>
      </c>
      <c r="B61" s="11">
        <v>8</v>
      </c>
      <c r="C61" s="13">
        <v>51.875</v>
      </c>
      <c r="F61" s="11" t="s">
        <v>8219</v>
      </c>
      <c r="G61" s="11">
        <v>33</v>
      </c>
      <c r="H61" s="13">
        <v>606.82242424242418</v>
      </c>
    </row>
    <row r="62" spans="1:8" x14ac:dyDescent="0.3">
      <c r="A62" s="11" t="s">
        <v>8221</v>
      </c>
      <c r="B62" s="11">
        <v>8</v>
      </c>
      <c r="C62" s="13">
        <v>71.25</v>
      </c>
      <c r="F62" s="11" t="s">
        <v>8219</v>
      </c>
      <c r="G62" s="11">
        <v>108</v>
      </c>
      <c r="H62" s="13">
        <v>43.040092592592593</v>
      </c>
    </row>
    <row r="63" spans="1:8" x14ac:dyDescent="0.3">
      <c r="A63" s="11" t="s">
        <v>8221</v>
      </c>
      <c r="B63" s="11">
        <v>2</v>
      </c>
      <c r="C63" s="13">
        <v>62.5</v>
      </c>
      <c r="F63" s="11" t="s">
        <v>8219</v>
      </c>
      <c r="G63" s="11">
        <v>23</v>
      </c>
      <c r="H63" s="13">
        <v>322.39130434782606</v>
      </c>
    </row>
    <row r="64" spans="1:8" x14ac:dyDescent="0.3">
      <c r="A64" s="11" t="s">
        <v>8221</v>
      </c>
      <c r="B64" s="11">
        <v>3</v>
      </c>
      <c r="C64" s="13">
        <v>1</v>
      </c>
      <c r="F64" s="11" t="s">
        <v>8219</v>
      </c>
      <c r="G64" s="11">
        <v>48</v>
      </c>
      <c r="H64" s="13">
        <v>96.708333333333329</v>
      </c>
    </row>
    <row r="65" spans="1:8" x14ac:dyDescent="0.3">
      <c r="A65" s="11" t="s">
        <v>8221</v>
      </c>
      <c r="B65" s="11">
        <v>11</v>
      </c>
      <c r="C65" s="13">
        <v>170.54545454545453</v>
      </c>
      <c r="F65" s="11" t="s">
        <v>8219</v>
      </c>
      <c r="G65" s="11">
        <v>64</v>
      </c>
      <c r="H65" s="13">
        <v>35.474531249999998</v>
      </c>
    </row>
    <row r="66" spans="1:8" x14ac:dyDescent="0.3">
      <c r="A66" s="11" t="s">
        <v>8221</v>
      </c>
      <c r="B66" s="11">
        <v>1</v>
      </c>
      <c r="C66" s="13">
        <v>5</v>
      </c>
      <c r="F66" s="11" t="s">
        <v>8219</v>
      </c>
      <c r="G66" s="11">
        <v>24</v>
      </c>
      <c r="H66" s="13">
        <v>86.666666666666671</v>
      </c>
    </row>
    <row r="67" spans="1:8" x14ac:dyDescent="0.3">
      <c r="A67" s="11" t="s">
        <v>8221</v>
      </c>
      <c r="B67" s="11">
        <v>17</v>
      </c>
      <c r="C67" s="13">
        <v>393.58823529411762</v>
      </c>
      <c r="F67" s="11" t="s">
        <v>8219</v>
      </c>
      <c r="G67" s="11">
        <v>57</v>
      </c>
      <c r="H67" s="13">
        <v>132.05263157894737</v>
      </c>
    </row>
    <row r="68" spans="1:8" x14ac:dyDescent="0.3">
      <c r="A68" s="11" t="s">
        <v>8221</v>
      </c>
      <c r="B68" s="11">
        <v>2</v>
      </c>
      <c r="C68" s="13">
        <v>5</v>
      </c>
      <c r="F68" s="11" t="s">
        <v>8219</v>
      </c>
      <c r="G68" s="11">
        <v>26</v>
      </c>
      <c r="H68" s="13">
        <v>91.230769230769226</v>
      </c>
    </row>
    <row r="69" spans="1:8" x14ac:dyDescent="0.3">
      <c r="A69" s="11" t="s">
        <v>8221</v>
      </c>
      <c r="B69" s="11">
        <v>1</v>
      </c>
      <c r="C69" s="13">
        <v>50</v>
      </c>
      <c r="F69" s="11" t="s">
        <v>8219</v>
      </c>
      <c r="G69" s="11">
        <v>20</v>
      </c>
      <c r="H69" s="13">
        <v>116.25</v>
      </c>
    </row>
    <row r="70" spans="1:8" x14ac:dyDescent="0.3">
      <c r="A70" s="11" t="s">
        <v>8221</v>
      </c>
      <c r="B70" s="11">
        <v>2</v>
      </c>
      <c r="C70" s="13">
        <v>1</v>
      </c>
      <c r="F70" s="11" t="s">
        <v>8219</v>
      </c>
      <c r="G70" s="11">
        <v>36</v>
      </c>
      <c r="H70" s="13">
        <v>21.194444444444443</v>
      </c>
    </row>
    <row r="71" spans="1:8" x14ac:dyDescent="0.3">
      <c r="A71" s="11" t="s">
        <v>8221</v>
      </c>
      <c r="B71" s="11">
        <v>16</v>
      </c>
      <c r="C71" s="13">
        <v>47.875</v>
      </c>
      <c r="F71" s="11" t="s">
        <v>8219</v>
      </c>
      <c r="G71" s="11">
        <v>178</v>
      </c>
      <c r="H71" s="13">
        <v>62.327134831460668</v>
      </c>
    </row>
    <row r="72" spans="1:8" x14ac:dyDescent="0.3">
      <c r="A72" s="11" t="s">
        <v>8221</v>
      </c>
      <c r="B72" s="11">
        <v>1</v>
      </c>
      <c r="C72" s="13">
        <v>5</v>
      </c>
      <c r="F72" s="11" t="s">
        <v>8219</v>
      </c>
      <c r="G72" s="11">
        <v>17</v>
      </c>
      <c r="H72" s="13">
        <v>37.411764705882355</v>
      </c>
    </row>
    <row r="73" spans="1:8" x14ac:dyDescent="0.3">
      <c r="A73" s="11" t="s">
        <v>8221</v>
      </c>
      <c r="B73" s="11">
        <v>4</v>
      </c>
      <c r="C73" s="13">
        <v>20.502500000000001</v>
      </c>
      <c r="F73" s="11" t="s">
        <v>8219</v>
      </c>
      <c r="G73" s="11">
        <v>32</v>
      </c>
      <c r="H73" s="13">
        <v>69.71875</v>
      </c>
    </row>
    <row r="74" spans="1:8" x14ac:dyDescent="0.3">
      <c r="A74" s="11" t="s">
        <v>8221</v>
      </c>
      <c r="B74" s="11">
        <v>5</v>
      </c>
      <c r="C74" s="13">
        <v>9</v>
      </c>
      <c r="F74" s="11" t="s">
        <v>8219</v>
      </c>
      <c r="G74" s="11">
        <v>41</v>
      </c>
      <c r="H74" s="13">
        <v>58.170731707317074</v>
      </c>
    </row>
    <row r="75" spans="1:8" x14ac:dyDescent="0.3">
      <c r="A75" s="11" t="s">
        <v>8221</v>
      </c>
      <c r="B75" s="11">
        <v>7</v>
      </c>
      <c r="C75" s="13">
        <v>56.571428571428569</v>
      </c>
      <c r="F75" s="11" t="s">
        <v>8219</v>
      </c>
      <c r="G75" s="11">
        <v>18</v>
      </c>
      <c r="H75" s="13">
        <v>50</v>
      </c>
    </row>
    <row r="76" spans="1:8" x14ac:dyDescent="0.3">
      <c r="A76" s="11" t="s">
        <v>8221</v>
      </c>
      <c r="B76" s="11">
        <v>12</v>
      </c>
      <c r="C76" s="13">
        <v>40</v>
      </c>
      <c r="F76" s="11" t="s">
        <v>8219</v>
      </c>
      <c r="G76" s="11">
        <v>29</v>
      </c>
      <c r="H76" s="13">
        <v>19.471034482758618</v>
      </c>
    </row>
    <row r="77" spans="1:8" x14ac:dyDescent="0.3">
      <c r="A77" s="11" t="s">
        <v>8221</v>
      </c>
      <c r="B77" s="11">
        <v>2</v>
      </c>
      <c r="C77" s="13">
        <v>13</v>
      </c>
      <c r="F77" s="11" t="s">
        <v>8219</v>
      </c>
      <c r="G77" s="11">
        <v>47</v>
      </c>
      <c r="H77" s="13">
        <v>85.957446808510639</v>
      </c>
    </row>
    <row r="78" spans="1:8" x14ac:dyDescent="0.3">
      <c r="A78" s="11" t="s">
        <v>8221</v>
      </c>
      <c r="B78" s="11">
        <v>5</v>
      </c>
      <c r="C78" s="13">
        <v>16.399999999999999</v>
      </c>
      <c r="F78" s="11" t="s">
        <v>8219</v>
      </c>
      <c r="G78" s="11">
        <v>15</v>
      </c>
      <c r="H78" s="13">
        <v>30.666666666666668</v>
      </c>
    </row>
    <row r="79" spans="1:8" x14ac:dyDescent="0.3">
      <c r="A79" s="11" t="s">
        <v>8221</v>
      </c>
      <c r="B79" s="11">
        <v>2</v>
      </c>
      <c r="C79" s="13">
        <v>22.5</v>
      </c>
      <c r="F79" s="11" t="s">
        <v>8219</v>
      </c>
      <c r="G79" s="11">
        <v>26</v>
      </c>
      <c r="H79" s="13">
        <v>60.384615384615387</v>
      </c>
    </row>
    <row r="80" spans="1:8" x14ac:dyDescent="0.3">
      <c r="A80" s="11" t="s">
        <v>8221</v>
      </c>
      <c r="B80" s="11">
        <v>3</v>
      </c>
      <c r="C80" s="13">
        <v>20.333333333333332</v>
      </c>
      <c r="F80" s="11" t="s">
        <v>8219</v>
      </c>
      <c r="G80" s="11">
        <v>35</v>
      </c>
      <c r="H80" s="13">
        <v>38.6</v>
      </c>
    </row>
    <row r="81" spans="1:8" x14ac:dyDescent="0.3">
      <c r="A81" s="11" t="s">
        <v>8221</v>
      </c>
      <c r="B81" s="11">
        <v>49</v>
      </c>
      <c r="C81" s="13">
        <v>16.755102040816325</v>
      </c>
      <c r="F81" s="11" t="s">
        <v>8219</v>
      </c>
      <c r="G81" s="11">
        <v>41</v>
      </c>
      <c r="H81" s="13">
        <v>40.268292682926827</v>
      </c>
    </row>
    <row r="82" spans="1:8" x14ac:dyDescent="0.3">
      <c r="A82" s="11" t="s">
        <v>8221</v>
      </c>
      <c r="B82" s="11">
        <v>1</v>
      </c>
      <c r="C82" s="13">
        <v>25</v>
      </c>
      <c r="F82" s="11" t="s">
        <v>8219</v>
      </c>
      <c r="G82" s="11">
        <v>47</v>
      </c>
      <c r="H82" s="13">
        <v>273.82978723404256</v>
      </c>
    </row>
    <row r="83" spans="1:8" x14ac:dyDescent="0.3">
      <c r="A83" s="11" t="s">
        <v>8221</v>
      </c>
      <c r="B83" s="11">
        <v>2</v>
      </c>
      <c r="C83" s="13">
        <v>12.5</v>
      </c>
      <c r="F83" s="11" t="s">
        <v>8219</v>
      </c>
      <c r="G83" s="11">
        <v>28</v>
      </c>
      <c r="H83" s="13">
        <v>53.035714285714285</v>
      </c>
    </row>
    <row r="84" spans="1:8" x14ac:dyDescent="0.3">
      <c r="A84" s="11" t="s">
        <v>8221</v>
      </c>
      <c r="B84" s="11">
        <v>11</v>
      </c>
      <c r="C84" s="13">
        <v>113.63636363636364</v>
      </c>
      <c r="F84" s="11" t="s">
        <v>8219</v>
      </c>
      <c r="G84" s="11">
        <v>100</v>
      </c>
      <c r="H84" s="13">
        <v>40.005000000000003</v>
      </c>
    </row>
    <row r="85" spans="1:8" x14ac:dyDescent="0.3">
      <c r="A85" s="11" t="s">
        <v>8221</v>
      </c>
      <c r="B85" s="11">
        <v>1</v>
      </c>
      <c r="C85" s="13">
        <v>1</v>
      </c>
      <c r="F85" s="11" t="s">
        <v>8219</v>
      </c>
      <c r="G85" s="11">
        <v>13</v>
      </c>
      <c r="H85" s="13">
        <v>15.76923076923077</v>
      </c>
    </row>
    <row r="86" spans="1:8" x14ac:dyDescent="0.3">
      <c r="A86" s="11" t="s">
        <v>8221</v>
      </c>
      <c r="B86" s="11">
        <v>8</v>
      </c>
      <c r="C86" s="13">
        <v>17.25</v>
      </c>
      <c r="F86" s="11" t="s">
        <v>8219</v>
      </c>
      <c r="G86" s="11">
        <v>7</v>
      </c>
      <c r="H86" s="13">
        <v>71.428571428571431</v>
      </c>
    </row>
    <row r="87" spans="1:8" x14ac:dyDescent="0.3">
      <c r="A87" s="11" t="s">
        <v>8221</v>
      </c>
      <c r="B87" s="11">
        <v>5</v>
      </c>
      <c r="C87" s="13">
        <v>15.2</v>
      </c>
      <c r="F87" s="11" t="s">
        <v>8219</v>
      </c>
      <c r="G87" s="11">
        <v>21</v>
      </c>
      <c r="H87" s="13">
        <v>71.714285714285708</v>
      </c>
    </row>
    <row r="88" spans="1:8" x14ac:dyDescent="0.3">
      <c r="A88" s="11" t="s">
        <v>8221</v>
      </c>
      <c r="B88" s="11">
        <v>39</v>
      </c>
      <c r="C88" s="13">
        <v>110.64102564102564</v>
      </c>
      <c r="F88" s="11" t="s">
        <v>8219</v>
      </c>
      <c r="G88" s="11">
        <v>17</v>
      </c>
      <c r="H88" s="13">
        <v>375.76470588235293</v>
      </c>
    </row>
    <row r="89" spans="1:8" x14ac:dyDescent="0.3">
      <c r="A89" s="11" t="s">
        <v>8221</v>
      </c>
      <c r="B89" s="11">
        <v>2</v>
      </c>
      <c r="C89" s="13">
        <v>25.5</v>
      </c>
      <c r="F89" s="11" t="s">
        <v>8219</v>
      </c>
      <c r="G89" s="11">
        <v>25</v>
      </c>
      <c r="H89" s="13">
        <v>104.6</v>
      </c>
    </row>
    <row r="90" spans="1:8" x14ac:dyDescent="0.3">
      <c r="A90" s="11" t="s">
        <v>8221</v>
      </c>
      <c r="B90" s="11">
        <v>170</v>
      </c>
      <c r="C90" s="13">
        <v>38.476470588235294</v>
      </c>
      <c r="F90" s="11" t="s">
        <v>8219</v>
      </c>
      <c r="G90" s="11">
        <v>60</v>
      </c>
      <c r="H90" s="13">
        <v>60</v>
      </c>
    </row>
    <row r="91" spans="1:8" x14ac:dyDescent="0.3">
      <c r="A91" s="11" t="s">
        <v>8221</v>
      </c>
      <c r="B91" s="11">
        <v>5</v>
      </c>
      <c r="C91" s="13">
        <v>28.2</v>
      </c>
      <c r="F91" s="11" t="s">
        <v>8219</v>
      </c>
      <c r="G91" s="11">
        <v>56</v>
      </c>
      <c r="H91" s="13">
        <v>123.28571428571429</v>
      </c>
    </row>
    <row r="92" spans="1:8" x14ac:dyDescent="0.3">
      <c r="A92" s="11" t="s">
        <v>8221</v>
      </c>
      <c r="B92" s="11">
        <v>14</v>
      </c>
      <c r="C92" s="13">
        <v>61.5</v>
      </c>
      <c r="F92" s="11" t="s">
        <v>8219</v>
      </c>
      <c r="G92" s="11">
        <v>16</v>
      </c>
      <c r="H92" s="13">
        <v>31.375</v>
      </c>
    </row>
    <row r="93" spans="1:8" x14ac:dyDescent="0.3">
      <c r="A93" s="11" t="s">
        <v>8221</v>
      </c>
      <c r="B93" s="11">
        <v>1</v>
      </c>
      <c r="C93" s="13">
        <v>1</v>
      </c>
      <c r="F93" s="11" t="s">
        <v>8219</v>
      </c>
      <c r="G93" s="11">
        <v>46</v>
      </c>
      <c r="H93" s="13">
        <v>78.260869565217391</v>
      </c>
    </row>
    <row r="94" spans="1:8" x14ac:dyDescent="0.3">
      <c r="A94" s="11" t="s">
        <v>8221</v>
      </c>
      <c r="B94" s="11">
        <v>124</v>
      </c>
      <c r="C94" s="13">
        <v>39.569274193548388</v>
      </c>
      <c r="F94" s="11" t="s">
        <v>8219</v>
      </c>
      <c r="G94" s="11">
        <v>43</v>
      </c>
      <c r="H94" s="13">
        <v>122.32558139534883</v>
      </c>
    </row>
    <row r="95" spans="1:8" x14ac:dyDescent="0.3">
      <c r="A95" s="11" t="s">
        <v>8221</v>
      </c>
      <c r="B95" s="11">
        <v>55</v>
      </c>
      <c r="C95" s="13">
        <v>88.8</v>
      </c>
      <c r="F95" s="11" t="s">
        <v>8219</v>
      </c>
      <c r="G95" s="11">
        <v>15</v>
      </c>
      <c r="H95" s="13">
        <v>73.733333333333334</v>
      </c>
    </row>
    <row r="96" spans="1:8" x14ac:dyDescent="0.3">
      <c r="A96" s="11" t="s">
        <v>8221</v>
      </c>
      <c r="B96" s="11">
        <v>140</v>
      </c>
      <c r="C96" s="13">
        <v>55.457142857142856</v>
      </c>
      <c r="F96" s="11" t="s">
        <v>8219</v>
      </c>
      <c r="G96" s="11">
        <v>12</v>
      </c>
      <c r="H96" s="13">
        <v>21.666666666666668</v>
      </c>
    </row>
    <row r="97" spans="1:8" x14ac:dyDescent="0.3">
      <c r="A97" s="11" t="s">
        <v>8221</v>
      </c>
      <c r="B97" s="11">
        <v>21</v>
      </c>
      <c r="C97" s="13">
        <v>87.142857142857139</v>
      </c>
      <c r="F97" s="11" t="s">
        <v>8219</v>
      </c>
      <c r="G97" s="11">
        <v>21</v>
      </c>
      <c r="H97" s="13">
        <v>21.904761904761905</v>
      </c>
    </row>
    <row r="98" spans="1:8" x14ac:dyDescent="0.3">
      <c r="A98" s="11" t="s">
        <v>8221</v>
      </c>
      <c r="B98" s="11">
        <v>1</v>
      </c>
      <c r="C98" s="13">
        <v>10</v>
      </c>
      <c r="F98" s="11" t="s">
        <v>8219</v>
      </c>
      <c r="G98" s="11">
        <v>34</v>
      </c>
      <c r="H98" s="13">
        <v>50.588235294117645</v>
      </c>
    </row>
    <row r="99" spans="1:8" x14ac:dyDescent="0.3">
      <c r="A99" s="11" t="s">
        <v>8221</v>
      </c>
      <c r="B99" s="11">
        <v>147</v>
      </c>
      <c r="C99" s="13">
        <v>51.224489795918366</v>
      </c>
      <c r="F99" s="11" t="s">
        <v>8219</v>
      </c>
      <c r="G99" s="11">
        <v>8</v>
      </c>
      <c r="H99" s="13">
        <v>53.125</v>
      </c>
    </row>
    <row r="100" spans="1:8" x14ac:dyDescent="0.3">
      <c r="A100" s="11" t="s">
        <v>8221</v>
      </c>
      <c r="B100" s="11">
        <v>11</v>
      </c>
      <c r="C100" s="13">
        <v>13.545454545454545</v>
      </c>
      <c r="F100" s="11" t="s">
        <v>8219</v>
      </c>
      <c r="G100" s="11">
        <v>60</v>
      </c>
      <c r="H100" s="13">
        <v>56.666666666666664</v>
      </c>
    </row>
    <row r="101" spans="1:8" x14ac:dyDescent="0.3">
      <c r="A101" s="11" t="s">
        <v>8221</v>
      </c>
      <c r="B101" s="11">
        <v>125</v>
      </c>
      <c r="C101" s="13">
        <v>66.520080000000007</v>
      </c>
      <c r="F101" s="11" t="s">
        <v>8219</v>
      </c>
      <c r="G101" s="11">
        <v>39</v>
      </c>
      <c r="H101" s="13">
        <v>40.776666666666664</v>
      </c>
    </row>
    <row r="102" spans="1:8" x14ac:dyDescent="0.3">
      <c r="A102" s="11" t="s">
        <v>8221</v>
      </c>
      <c r="B102" s="11">
        <v>1</v>
      </c>
      <c r="C102" s="13">
        <v>50</v>
      </c>
      <c r="F102" s="11" t="s">
        <v>8219</v>
      </c>
      <c r="G102" s="11">
        <v>26</v>
      </c>
      <c r="H102" s="13">
        <v>192.30769230769232</v>
      </c>
    </row>
    <row r="103" spans="1:8" x14ac:dyDescent="0.3">
      <c r="A103" s="11" t="s">
        <v>8221</v>
      </c>
      <c r="B103" s="11">
        <v>3</v>
      </c>
      <c r="C103" s="13">
        <v>71.666666666666671</v>
      </c>
      <c r="F103" s="11" t="s">
        <v>8219</v>
      </c>
      <c r="G103" s="11">
        <v>35</v>
      </c>
      <c r="H103" s="13">
        <v>100</v>
      </c>
    </row>
    <row r="104" spans="1:8" x14ac:dyDescent="0.3">
      <c r="A104" s="11" t="s">
        <v>8221</v>
      </c>
      <c r="B104" s="11">
        <v>3</v>
      </c>
      <c r="C104" s="13">
        <v>10.333333333333334</v>
      </c>
      <c r="F104" s="11" t="s">
        <v>8219</v>
      </c>
      <c r="G104" s="11">
        <v>65</v>
      </c>
      <c r="H104" s="13">
        <v>117.92307692307692</v>
      </c>
    </row>
    <row r="105" spans="1:8" x14ac:dyDescent="0.3">
      <c r="A105" s="11" t="s">
        <v>8221</v>
      </c>
      <c r="B105" s="11">
        <v>1</v>
      </c>
      <c r="C105" s="13">
        <v>1</v>
      </c>
      <c r="F105" s="11" t="s">
        <v>8219</v>
      </c>
      <c r="G105" s="11">
        <v>49</v>
      </c>
      <c r="H105" s="13">
        <v>27.897959183673468</v>
      </c>
    </row>
    <row r="106" spans="1:8" x14ac:dyDescent="0.3">
      <c r="A106" s="11" t="s">
        <v>8221</v>
      </c>
      <c r="B106" s="11">
        <v>3</v>
      </c>
      <c r="C106" s="13">
        <v>10</v>
      </c>
      <c r="F106" s="11" t="s">
        <v>8219</v>
      </c>
      <c r="G106" s="11">
        <v>10</v>
      </c>
      <c r="H106" s="13">
        <v>60</v>
      </c>
    </row>
    <row r="107" spans="1:8" x14ac:dyDescent="0.3">
      <c r="A107" s="11" t="s">
        <v>8221</v>
      </c>
      <c r="B107" s="11">
        <v>22</v>
      </c>
      <c r="C107" s="13">
        <v>136.09090909090909</v>
      </c>
      <c r="F107" s="11" t="s">
        <v>8219</v>
      </c>
      <c r="G107" s="11">
        <v>60</v>
      </c>
      <c r="H107" s="13">
        <v>39.383333333333333</v>
      </c>
    </row>
    <row r="108" spans="1:8" x14ac:dyDescent="0.3">
      <c r="A108" s="11" t="s">
        <v>8221</v>
      </c>
      <c r="B108" s="11">
        <v>26</v>
      </c>
      <c r="C108" s="13">
        <v>73.461538461538467</v>
      </c>
      <c r="F108" s="11" t="s">
        <v>8219</v>
      </c>
      <c r="G108" s="11">
        <v>27</v>
      </c>
      <c r="H108" s="13">
        <v>186.11111111111111</v>
      </c>
    </row>
    <row r="109" spans="1:8" x14ac:dyDescent="0.3">
      <c r="A109" s="11" t="s">
        <v>8221</v>
      </c>
      <c r="B109" s="11">
        <v>4</v>
      </c>
      <c r="C109" s="13">
        <v>53.75</v>
      </c>
      <c r="F109" s="11" t="s">
        <v>8219</v>
      </c>
      <c r="G109" s="11">
        <v>69</v>
      </c>
      <c r="H109" s="13">
        <v>111.37681159420291</v>
      </c>
    </row>
    <row r="110" spans="1:8" x14ac:dyDescent="0.3">
      <c r="A110" s="11" t="s">
        <v>8221</v>
      </c>
      <c r="B110" s="11">
        <v>4</v>
      </c>
      <c r="C110" s="13">
        <v>57.5</v>
      </c>
      <c r="F110" s="11" t="s">
        <v>8219</v>
      </c>
      <c r="G110" s="11">
        <v>47</v>
      </c>
      <c r="H110" s="13">
        <v>78.723404255319153</v>
      </c>
    </row>
    <row r="111" spans="1:8" x14ac:dyDescent="0.3">
      <c r="A111" s="11" t="s">
        <v>8221</v>
      </c>
      <c r="B111" s="11">
        <v>9</v>
      </c>
      <c r="C111" s="13">
        <v>12.666666666666666</v>
      </c>
      <c r="F111" s="11" t="s">
        <v>8219</v>
      </c>
      <c r="G111" s="11">
        <v>47</v>
      </c>
      <c r="H111" s="13">
        <v>46.702127659574465</v>
      </c>
    </row>
    <row r="112" spans="1:8" x14ac:dyDescent="0.3">
      <c r="A112" s="11" t="s">
        <v>8221</v>
      </c>
      <c r="B112" s="11">
        <v>5</v>
      </c>
      <c r="C112" s="13">
        <v>67</v>
      </c>
      <c r="F112" s="11" t="s">
        <v>8219</v>
      </c>
      <c r="G112" s="11">
        <v>26</v>
      </c>
      <c r="H112" s="13">
        <v>65.384615384615387</v>
      </c>
    </row>
    <row r="113" spans="1:8" x14ac:dyDescent="0.3">
      <c r="A113" s="11" t="s">
        <v>8221</v>
      </c>
      <c r="B113" s="11">
        <v>14</v>
      </c>
      <c r="C113" s="13">
        <v>3.7142857142857144</v>
      </c>
      <c r="F113" s="11" t="s">
        <v>8219</v>
      </c>
      <c r="G113" s="11">
        <v>53</v>
      </c>
      <c r="H113" s="13">
        <v>102.0754716981132</v>
      </c>
    </row>
    <row r="114" spans="1:8" x14ac:dyDescent="0.3">
      <c r="A114" s="11" t="s">
        <v>8221</v>
      </c>
      <c r="B114" s="11">
        <v>1</v>
      </c>
      <c r="C114" s="13">
        <v>250</v>
      </c>
      <c r="F114" s="11" t="s">
        <v>8219</v>
      </c>
      <c r="G114" s="11">
        <v>81</v>
      </c>
      <c r="H114" s="13">
        <v>64.197530864197532</v>
      </c>
    </row>
    <row r="115" spans="1:8" x14ac:dyDescent="0.3">
      <c r="A115" s="11" t="s">
        <v>8221</v>
      </c>
      <c r="B115" s="11">
        <v>10</v>
      </c>
      <c r="C115" s="13">
        <v>64</v>
      </c>
      <c r="F115" s="11" t="s">
        <v>8219</v>
      </c>
      <c r="G115" s="11">
        <v>78</v>
      </c>
      <c r="H115" s="13">
        <v>90.384615384615387</v>
      </c>
    </row>
    <row r="116" spans="1:8" x14ac:dyDescent="0.3">
      <c r="A116" s="11" t="s">
        <v>8221</v>
      </c>
      <c r="B116" s="11">
        <v>3</v>
      </c>
      <c r="C116" s="13">
        <v>133.33333333333334</v>
      </c>
      <c r="F116" s="11" t="s">
        <v>8219</v>
      </c>
      <c r="G116" s="11">
        <v>35</v>
      </c>
      <c r="H116" s="13">
        <v>88.571428571428569</v>
      </c>
    </row>
    <row r="117" spans="1:8" x14ac:dyDescent="0.3">
      <c r="A117" s="11" t="s">
        <v>8221</v>
      </c>
      <c r="B117" s="11">
        <v>1</v>
      </c>
      <c r="C117" s="13">
        <v>10</v>
      </c>
      <c r="F117" s="11" t="s">
        <v>8219</v>
      </c>
      <c r="G117" s="11">
        <v>22</v>
      </c>
      <c r="H117" s="13">
        <v>28.727272727272727</v>
      </c>
    </row>
    <row r="118" spans="1:8" x14ac:dyDescent="0.3">
      <c r="A118" s="11" t="s">
        <v>8221</v>
      </c>
      <c r="B118" s="11">
        <v>5</v>
      </c>
      <c r="C118" s="13">
        <v>30</v>
      </c>
      <c r="F118" s="11" t="s">
        <v>8219</v>
      </c>
      <c r="G118" s="11">
        <v>57</v>
      </c>
      <c r="H118" s="13">
        <v>69.78947368421052</v>
      </c>
    </row>
    <row r="119" spans="1:8" x14ac:dyDescent="0.3">
      <c r="A119" s="11" t="s">
        <v>8221</v>
      </c>
      <c r="B119" s="11">
        <v>2</v>
      </c>
      <c r="C119" s="13">
        <v>5.5</v>
      </c>
      <c r="F119" s="11" t="s">
        <v>8219</v>
      </c>
      <c r="G119" s="11">
        <v>27</v>
      </c>
      <c r="H119" s="13">
        <v>167.48962962962963</v>
      </c>
    </row>
    <row r="120" spans="1:8" x14ac:dyDescent="0.3">
      <c r="A120" s="11" t="s">
        <v>8221</v>
      </c>
      <c r="B120" s="11">
        <v>68</v>
      </c>
      <c r="C120" s="13">
        <v>102.38235294117646</v>
      </c>
      <c r="F120" s="11" t="s">
        <v>8219</v>
      </c>
      <c r="G120" s="11">
        <v>39</v>
      </c>
      <c r="H120" s="13">
        <v>144.91230769230768</v>
      </c>
    </row>
    <row r="121" spans="1:8" x14ac:dyDescent="0.3">
      <c r="A121" s="11" t="s">
        <v>8221</v>
      </c>
      <c r="B121" s="11">
        <v>3</v>
      </c>
      <c r="C121" s="13">
        <v>16.666666666666668</v>
      </c>
      <c r="F121" s="11" t="s">
        <v>8219</v>
      </c>
      <c r="G121" s="11">
        <v>37</v>
      </c>
      <c r="H121" s="13">
        <v>91.840540540540545</v>
      </c>
    </row>
    <row r="122" spans="1:8" x14ac:dyDescent="0.3">
      <c r="A122" s="11" t="s">
        <v>8221</v>
      </c>
      <c r="B122" s="11">
        <v>34</v>
      </c>
      <c r="C122" s="13">
        <v>725.02941176470586</v>
      </c>
      <c r="F122" s="11" t="s">
        <v>8219</v>
      </c>
      <c r="G122" s="11">
        <v>137</v>
      </c>
      <c r="H122" s="13">
        <v>117.84759124087591</v>
      </c>
    </row>
    <row r="123" spans="1:8" x14ac:dyDescent="0.3">
      <c r="A123" s="11" t="s">
        <v>8221</v>
      </c>
      <c r="B123" s="11">
        <v>3</v>
      </c>
      <c r="C123" s="13">
        <v>68.333333333333329</v>
      </c>
      <c r="F123" s="11" t="s">
        <v>8219</v>
      </c>
      <c r="G123" s="11">
        <v>376</v>
      </c>
      <c r="H123" s="13">
        <v>109.04255319148936</v>
      </c>
    </row>
    <row r="124" spans="1:8" x14ac:dyDescent="0.3">
      <c r="A124" s="11" t="s">
        <v>8221</v>
      </c>
      <c r="B124" s="11">
        <v>70</v>
      </c>
      <c r="C124" s="13">
        <v>39.228571428571428</v>
      </c>
      <c r="F124" s="11" t="s">
        <v>8219</v>
      </c>
      <c r="G124" s="11">
        <v>202</v>
      </c>
      <c r="H124" s="13">
        <v>73.019801980198025</v>
      </c>
    </row>
    <row r="125" spans="1:8" x14ac:dyDescent="0.3">
      <c r="A125" s="11" t="s">
        <v>8221</v>
      </c>
      <c r="B125" s="11">
        <v>1</v>
      </c>
      <c r="C125" s="13">
        <v>1</v>
      </c>
      <c r="F125" s="11" t="s">
        <v>8219</v>
      </c>
      <c r="G125" s="11">
        <v>328</v>
      </c>
      <c r="H125" s="13">
        <v>78.195121951219505</v>
      </c>
    </row>
    <row r="126" spans="1:8" x14ac:dyDescent="0.3">
      <c r="A126" s="11" t="s">
        <v>8221</v>
      </c>
      <c r="B126" s="11">
        <v>1</v>
      </c>
      <c r="C126" s="13">
        <v>25</v>
      </c>
      <c r="F126" s="11" t="s">
        <v>8219</v>
      </c>
      <c r="G126" s="11">
        <v>84</v>
      </c>
      <c r="H126" s="13">
        <v>47.398809523809526</v>
      </c>
    </row>
    <row r="127" spans="1:8" x14ac:dyDescent="0.3">
      <c r="A127" s="11" t="s">
        <v>8221</v>
      </c>
      <c r="B127" s="11">
        <v>1</v>
      </c>
      <c r="C127" s="13">
        <v>1</v>
      </c>
      <c r="F127" s="11" t="s">
        <v>8219</v>
      </c>
      <c r="G127" s="11">
        <v>96</v>
      </c>
      <c r="H127" s="13">
        <v>54.020833333333336</v>
      </c>
    </row>
    <row r="128" spans="1:8" x14ac:dyDescent="0.3">
      <c r="A128" s="11" t="s">
        <v>8221</v>
      </c>
      <c r="B128" s="11">
        <v>2</v>
      </c>
      <c r="C128" s="13">
        <v>35</v>
      </c>
      <c r="F128" s="11" t="s">
        <v>8219</v>
      </c>
      <c r="G128" s="11">
        <v>223</v>
      </c>
      <c r="H128" s="13">
        <v>68.488789237668158</v>
      </c>
    </row>
    <row r="129" spans="1:8" x14ac:dyDescent="0.3">
      <c r="A129" s="11" t="s">
        <v>8221</v>
      </c>
      <c r="B129" s="11">
        <v>2</v>
      </c>
      <c r="C129" s="13">
        <v>3</v>
      </c>
      <c r="F129" s="11" t="s">
        <v>8219</v>
      </c>
      <c r="G129" s="11">
        <v>62</v>
      </c>
      <c r="H129" s="13">
        <v>108.14516129032258</v>
      </c>
    </row>
    <row r="130" spans="1:8" x14ac:dyDescent="0.3">
      <c r="A130" s="11" t="s">
        <v>8221</v>
      </c>
      <c r="B130" s="11">
        <v>34</v>
      </c>
      <c r="C130" s="13">
        <v>402.70588235294116</v>
      </c>
      <c r="F130" s="11" t="s">
        <v>8219</v>
      </c>
      <c r="G130" s="11">
        <v>146</v>
      </c>
      <c r="H130" s="13">
        <v>589.95205479452056</v>
      </c>
    </row>
    <row r="131" spans="1:8" x14ac:dyDescent="0.3">
      <c r="A131" s="11" t="s">
        <v>8221</v>
      </c>
      <c r="B131" s="11">
        <v>2</v>
      </c>
      <c r="C131" s="13">
        <v>26</v>
      </c>
      <c r="F131" s="11" t="s">
        <v>8219</v>
      </c>
      <c r="G131" s="11">
        <v>235</v>
      </c>
      <c r="H131" s="13">
        <v>48.051063829787232</v>
      </c>
    </row>
    <row r="132" spans="1:8" x14ac:dyDescent="0.3">
      <c r="A132" s="11" t="s">
        <v>8221</v>
      </c>
      <c r="B132" s="11">
        <v>1</v>
      </c>
      <c r="C132" s="13">
        <v>9</v>
      </c>
      <c r="F132" s="11" t="s">
        <v>8219</v>
      </c>
      <c r="G132" s="11">
        <v>437</v>
      </c>
      <c r="H132" s="13">
        <v>72.482837528604122</v>
      </c>
    </row>
    <row r="133" spans="1:8" x14ac:dyDescent="0.3">
      <c r="A133" s="11" t="s">
        <v>8221</v>
      </c>
      <c r="B133" s="11">
        <v>8</v>
      </c>
      <c r="C133" s="13">
        <v>8.5</v>
      </c>
      <c r="F133" s="11" t="s">
        <v>8219</v>
      </c>
      <c r="G133" s="11">
        <v>77</v>
      </c>
      <c r="H133" s="13">
        <v>57.077922077922075</v>
      </c>
    </row>
    <row r="134" spans="1:8" x14ac:dyDescent="0.3">
      <c r="A134" s="11" t="s">
        <v>8221</v>
      </c>
      <c r="B134" s="11">
        <v>4</v>
      </c>
      <c r="C134" s="13">
        <v>8.75</v>
      </c>
      <c r="F134" s="11" t="s">
        <v>8219</v>
      </c>
      <c r="G134" s="11">
        <v>108</v>
      </c>
      <c r="H134" s="13">
        <v>85.444444444444443</v>
      </c>
    </row>
    <row r="135" spans="1:8" x14ac:dyDescent="0.3">
      <c r="A135" s="11" t="s">
        <v>8221</v>
      </c>
      <c r="B135" s="11">
        <v>28</v>
      </c>
      <c r="C135" s="13">
        <v>135.03571428571428</v>
      </c>
      <c r="F135" s="11" t="s">
        <v>8219</v>
      </c>
      <c r="G135" s="11">
        <v>7</v>
      </c>
      <c r="H135" s="13">
        <v>215.85714285714286</v>
      </c>
    </row>
    <row r="136" spans="1:8" x14ac:dyDescent="0.3">
      <c r="A136" s="11" t="s">
        <v>8221</v>
      </c>
      <c r="B136" s="11">
        <v>6</v>
      </c>
      <c r="C136" s="13">
        <v>20.5</v>
      </c>
      <c r="F136" s="11" t="s">
        <v>8219</v>
      </c>
      <c r="G136" s="11">
        <v>314</v>
      </c>
      <c r="H136" s="13">
        <v>89.38643312101911</v>
      </c>
    </row>
    <row r="137" spans="1:8" x14ac:dyDescent="0.3">
      <c r="A137" s="11" t="s">
        <v>8221</v>
      </c>
      <c r="B137" s="11">
        <v>22</v>
      </c>
      <c r="C137" s="13">
        <v>64.36363636363636</v>
      </c>
      <c r="F137" s="11" t="s">
        <v>8219</v>
      </c>
      <c r="G137" s="11">
        <v>188</v>
      </c>
      <c r="H137" s="13">
        <v>45.418404255319146</v>
      </c>
    </row>
    <row r="138" spans="1:8" x14ac:dyDescent="0.3">
      <c r="A138" s="11" t="s">
        <v>8221</v>
      </c>
      <c r="B138" s="11">
        <v>1</v>
      </c>
      <c r="C138" s="13">
        <v>200</v>
      </c>
      <c r="F138" s="11" t="s">
        <v>8219</v>
      </c>
      <c r="G138" s="11">
        <v>275</v>
      </c>
      <c r="H138" s="13">
        <v>65.756363636363631</v>
      </c>
    </row>
    <row r="139" spans="1:8" x14ac:dyDescent="0.3">
      <c r="A139" s="11" t="s">
        <v>8221</v>
      </c>
      <c r="B139" s="11">
        <v>20</v>
      </c>
      <c r="C139" s="13">
        <v>68.3</v>
      </c>
      <c r="F139" s="11" t="s">
        <v>8219</v>
      </c>
      <c r="G139" s="11">
        <v>560</v>
      </c>
      <c r="H139" s="13">
        <v>66.70405357142856</v>
      </c>
    </row>
    <row r="140" spans="1:8" x14ac:dyDescent="0.3">
      <c r="A140" s="11" t="s">
        <v>8221</v>
      </c>
      <c r="B140" s="11">
        <v>1</v>
      </c>
      <c r="C140" s="13">
        <v>50</v>
      </c>
      <c r="F140" s="11" t="s">
        <v>8219</v>
      </c>
      <c r="G140" s="11">
        <v>688</v>
      </c>
      <c r="H140" s="13">
        <v>83.345930232558146</v>
      </c>
    </row>
    <row r="141" spans="1:8" x14ac:dyDescent="0.3">
      <c r="A141" s="11" t="s">
        <v>8221</v>
      </c>
      <c r="B141" s="11">
        <v>3</v>
      </c>
      <c r="C141" s="13">
        <v>4</v>
      </c>
      <c r="F141" s="11" t="s">
        <v>8219</v>
      </c>
      <c r="G141" s="11">
        <v>942</v>
      </c>
      <c r="H141" s="13">
        <v>105.04609341825902</v>
      </c>
    </row>
    <row r="142" spans="1:8" x14ac:dyDescent="0.3">
      <c r="A142" s="11" t="s">
        <v>8221</v>
      </c>
      <c r="B142" s="11">
        <v>2</v>
      </c>
      <c r="C142" s="13">
        <v>27.5</v>
      </c>
      <c r="F142" s="11" t="s">
        <v>8219</v>
      </c>
      <c r="G142" s="11">
        <v>88</v>
      </c>
      <c r="H142" s="13">
        <v>120.90909090909091</v>
      </c>
    </row>
    <row r="143" spans="1:8" x14ac:dyDescent="0.3">
      <c r="A143" s="11" t="s">
        <v>8221</v>
      </c>
      <c r="B143" s="11">
        <v>2</v>
      </c>
      <c r="C143" s="13">
        <v>34</v>
      </c>
      <c r="F143" s="11" t="s">
        <v>8219</v>
      </c>
      <c r="G143" s="11">
        <v>220</v>
      </c>
      <c r="H143" s="13">
        <v>97.63636363636364</v>
      </c>
    </row>
    <row r="144" spans="1:8" x14ac:dyDescent="0.3">
      <c r="A144" s="11" t="s">
        <v>8221</v>
      </c>
      <c r="B144" s="11">
        <v>1</v>
      </c>
      <c r="C144" s="13">
        <v>1</v>
      </c>
      <c r="F144" s="11" t="s">
        <v>8219</v>
      </c>
      <c r="G144" s="11">
        <v>145</v>
      </c>
      <c r="H144" s="13">
        <v>41.379310344827587</v>
      </c>
    </row>
    <row r="145" spans="1:8" x14ac:dyDescent="0.3">
      <c r="A145" s="11" t="s">
        <v>8221</v>
      </c>
      <c r="B145" s="11">
        <v>1</v>
      </c>
      <c r="C145" s="13">
        <v>1</v>
      </c>
      <c r="F145" s="11" t="s">
        <v>8219</v>
      </c>
      <c r="G145" s="11">
        <v>963</v>
      </c>
      <c r="H145" s="13">
        <v>30.654485981308412</v>
      </c>
    </row>
    <row r="146" spans="1:8" x14ac:dyDescent="0.3">
      <c r="A146" s="11" t="s">
        <v>8221</v>
      </c>
      <c r="B146" s="11">
        <v>5</v>
      </c>
      <c r="C146" s="13">
        <v>49</v>
      </c>
      <c r="F146" s="11" t="s">
        <v>8219</v>
      </c>
      <c r="G146" s="11">
        <v>91</v>
      </c>
      <c r="H146" s="13">
        <v>64.945054945054949</v>
      </c>
    </row>
    <row r="147" spans="1:8" x14ac:dyDescent="0.3">
      <c r="A147" s="11" t="s">
        <v>8221</v>
      </c>
      <c r="B147" s="11">
        <v>1</v>
      </c>
      <c r="C147" s="13">
        <v>20</v>
      </c>
      <c r="F147" s="11" t="s">
        <v>8219</v>
      </c>
      <c r="G147" s="11">
        <v>58</v>
      </c>
      <c r="H147" s="13">
        <v>95.775862068965523</v>
      </c>
    </row>
    <row r="148" spans="1:8" x14ac:dyDescent="0.3">
      <c r="A148" s="11" t="s">
        <v>8221</v>
      </c>
      <c r="B148" s="11">
        <v>1</v>
      </c>
      <c r="C148" s="13">
        <v>142</v>
      </c>
      <c r="F148" s="11" t="s">
        <v>8219</v>
      </c>
      <c r="G148" s="11">
        <v>36</v>
      </c>
      <c r="H148" s="13">
        <v>40.416666666666664</v>
      </c>
    </row>
    <row r="149" spans="1:8" x14ac:dyDescent="0.3">
      <c r="A149" s="11" t="s">
        <v>8221</v>
      </c>
      <c r="B149" s="11">
        <v>2</v>
      </c>
      <c r="C149" s="13">
        <v>53</v>
      </c>
      <c r="F149" s="11" t="s">
        <v>8219</v>
      </c>
      <c r="G149" s="11">
        <v>165</v>
      </c>
      <c r="H149" s="13">
        <v>78.578424242424248</v>
      </c>
    </row>
    <row r="150" spans="1:8" x14ac:dyDescent="0.3">
      <c r="A150" s="11" t="s">
        <v>8221</v>
      </c>
      <c r="B150" s="11">
        <v>9</v>
      </c>
      <c r="C150" s="13">
        <v>38.444444444444443</v>
      </c>
      <c r="F150" s="11" t="s">
        <v>8219</v>
      </c>
      <c r="G150" s="11">
        <v>111</v>
      </c>
      <c r="H150" s="13">
        <v>50.18018018018018</v>
      </c>
    </row>
    <row r="151" spans="1:8" x14ac:dyDescent="0.3">
      <c r="A151" s="11" t="s">
        <v>8221</v>
      </c>
      <c r="B151" s="11">
        <v>4</v>
      </c>
      <c r="C151" s="13">
        <v>20</v>
      </c>
      <c r="F151" s="11" t="s">
        <v>8219</v>
      </c>
      <c r="G151" s="11">
        <v>1596</v>
      </c>
      <c r="H151" s="13">
        <v>92.251735588972423</v>
      </c>
    </row>
    <row r="152" spans="1:8" x14ac:dyDescent="0.3">
      <c r="A152" s="11" t="s">
        <v>8221</v>
      </c>
      <c r="B152" s="11">
        <v>4</v>
      </c>
      <c r="C152" s="13">
        <v>64.75</v>
      </c>
      <c r="F152" s="11" t="s">
        <v>8219</v>
      </c>
      <c r="G152" s="11">
        <v>61</v>
      </c>
      <c r="H152" s="13">
        <v>57.540983606557376</v>
      </c>
    </row>
    <row r="153" spans="1:8" x14ac:dyDescent="0.3">
      <c r="A153" s="11" t="s">
        <v>8221</v>
      </c>
      <c r="B153" s="11">
        <v>1</v>
      </c>
      <c r="C153" s="13">
        <v>1</v>
      </c>
      <c r="F153" s="11" t="s">
        <v>8219</v>
      </c>
      <c r="G153" s="11">
        <v>287</v>
      </c>
      <c r="H153" s="13">
        <v>109.42160278745645</v>
      </c>
    </row>
    <row r="154" spans="1:8" x14ac:dyDescent="0.3">
      <c r="A154" s="11" t="s">
        <v>8221</v>
      </c>
      <c r="B154" s="11">
        <v>1</v>
      </c>
      <c r="C154" s="13">
        <v>10</v>
      </c>
      <c r="F154" s="11" t="s">
        <v>8219</v>
      </c>
      <c r="G154" s="11">
        <v>65</v>
      </c>
      <c r="H154" s="13">
        <v>81.892461538461546</v>
      </c>
    </row>
    <row r="155" spans="1:8" x14ac:dyDescent="0.3">
      <c r="A155" s="11" t="s">
        <v>8221</v>
      </c>
      <c r="B155" s="11">
        <v>7</v>
      </c>
      <c r="C155" s="13">
        <v>2</v>
      </c>
      <c r="F155" s="11" t="s">
        <v>8219</v>
      </c>
      <c r="G155" s="11">
        <v>118</v>
      </c>
      <c r="H155" s="13">
        <v>45.667711864406776</v>
      </c>
    </row>
    <row r="156" spans="1:8" x14ac:dyDescent="0.3">
      <c r="A156" s="11" t="s">
        <v>8221</v>
      </c>
      <c r="B156" s="11">
        <v>5</v>
      </c>
      <c r="C156" s="13">
        <v>35</v>
      </c>
      <c r="F156" s="11" t="s">
        <v>8219</v>
      </c>
      <c r="G156" s="11">
        <v>113</v>
      </c>
      <c r="H156" s="13">
        <v>55.221238938053098</v>
      </c>
    </row>
    <row r="157" spans="1:8" x14ac:dyDescent="0.3">
      <c r="A157" s="11" t="s">
        <v>8221</v>
      </c>
      <c r="B157" s="11">
        <v>1</v>
      </c>
      <c r="C157" s="13">
        <v>1</v>
      </c>
      <c r="F157" s="11" t="s">
        <v>8219</v>
      </c>
      <c r="G157" s="11">
        <v>332</v>
      </c>
      <c r="H157" s="13">
        <v>65.298192771084331</v>
      </c>
    </row>
    <row r="158" spans="1:8" x14ac:dyDescent="0.3">
      <c r="A158" s="11" t="s">
        <v>8221</v>
      </c>
      <c r="B158" s="11">
        <v>1</v>
      </c>
      <c r="C158" s="13">
        <v>1</v>
      </c>
      <c r="F158" s="11" t="s">
        <v>8219</v>
      </c>
      <c r="G158" s="11">
        <v>62</v>
      </c>
      <c r="H158" s="13">
        <v>95.225806451612897</v>
      </c>
    </row>
    <row r="159" spans="1:8" x14ac:dyDescent="0.3">
      <c r="A159" s="11" t="s">
        <v>8221</v>
      </c>
      <c r="B159" s="11">
        <v>2</v>
      </c>
      <c r="C159" s="13">
        <v>5</v>
      </c>
      <c r="F159" s="11" t="s">
        <v>8219</v>
      </c>
      <c r="G159" s="11">
        <v>951</v>
      </c>
      <c r="H159" s="13">
        <v>75.444794952681391</v>
      </c>
    </row>
    <row r="160" spans="1:8" x14ac:dyDescent="0.3">
      <c r="A160" s="11" t="s">
        <v>8221</v>
      </c>
      <c r="B160" s="11">
        <v>4</v>
      </c>
      <c r="C160" s="13">
        <v>14</v>
      </c>
      <c r="F160" s="11" t="s">
        <v>8219</v>
      </c>
      <c r="G160" s="11">
        <v>415</v>
      </c>
      <c r="H160" s="13">
        <v>97.816867469879512</v>
      </c>
    </row>
    <row r="161" spans="1:8" x14ac:dyDescent="0.3">
      <c r="A161" s="11" t="s">
        <v>8221</v>
      </c>
      <c r="B161" s="11">
        <v>7</v>
      </c>
      <c r="C161" s="13">
        <v>389.28571428571428</v>
      </c>
      <c r="F161" s="11" t="s">
        <v>8219</v>
      </c>
      <c r="G161" s="11">
        <v>305</v>
      </c>
      <c r="H161" s="13">
        <v>87.685606557377056</v>
      </c>
    </row>
    <row r="162" spans="1:8" x14ac:dyDescent="0.3">
      <c r="A162" s="11" t="s">
        <v>8221</v>
      </c>
      <c r="B162" s="11">
        <v>2</v>
      </c>
      <c r="C162" s="13">
        <v>150.5</v>
      </c>
      <c r="F162" s="11" t="s">
        <v>8219</v>
      </c>
      <c r="G162" s="11">
        <v>2139</v>
      </c>
      <c r="H162" s="13">
        <v>54.748948106591868</v>
      </c>
    </row>
    <row r="163" spans="1:8" x14ac:dyDescent="0.3">
      <c r="A163" s="11" t="s">
        <v>8221</v>
      </c>
      <c r="B163" s="11">
        <v>1</v>
      </c>
      <c r="C163" s="13">
        <v>1</v>
      </c>
      <c r="F163" s="11" t="s">
        <v>8219</v>
      </c>
      <c r="G163" s="11">
        <v>79</v>
      </c>
      <c r="H163" s="13">
        <v>83.953417721518989</v>
      </c>
    </row>
    <row r="164" spans="1:8" x14ac:dyDescent="0.3">
      <c r="A164" s="11" t="s">
        <v>8221</v>
      </c>
      <c r="B164" s="11">
        <v>9</v>
      </c>
      <c r="C164" s="13">
        <v>24.777777777777779</v>
      </c>
      <c r="F164" s="11" t="s">
        <v>8219</v>
      </c>
      <c r="G164" s="11">
        <v>179</v>
      </c>
      <c r="H164" s="13">
        <v>254.38547486033519</v>
      </c>
    </row>
    <row r="165" spans="1:8" x14ac:dyDescent="0.3">
      <c r="A165" s="11" t="s">
        <v>8221</v>
      </c>
      <c r="B165" s="11">
        <v>2</v>
      </c>
      <c r="C165" s="13">
        <v>30.5</v>
      </c>
      <c r="F165" s="11" t="s">
        <v>8219</v>
      </c>
      <c r="G165" s="11">
        <v>202</v>
      </c>
      <c r="H165" s="13">
        <v>101.8269801980198</v>
      </c>
    </row>
    <row r="166" spans="1:8" x14ac:dyDescent="0.3">
      <c r="A166" s="11" t="s">
        <v>8221</v>
      </c>
      <c r="B166" s="11">
        <v>1</v>
      </c>
      <c r="C166" s="13">
        <v>250</v>
      </c>
      <c r="F166" s="11" t="s">
        <v>8219</v>
      </c>
      <c r="G166" s="11">
        <v>760</v>
      </c>
      <c r="H166" s="13">
        <v>55.066394736842106</v>
      </c>
    </row>
    <row r="167" spans="1:8" x14ac:dyDescent="0.3">
      <c r="A167" s="11" t="s">
        <v>8221</v>
      </c>
      <c r="B167" s="11">
        <v>7</v>
      </c>
      <c r="C167" s="13">
        <v>16.428571428571427</v>
      </c>
      <c r="F167" s="11" t="s">
        <v>8219</v>
      </c>
      <c r="G167" s="11">
        <v>563</v>
      </c>
      <c r="H167" s="13">
        <v>56.901438721136763</v>
      </c>
    </row>
    <row r="168" spans="1:8" x14ac:dyDescent="0.3">
      <c r="A168" s="11" t="s">
        <v>8221</v>
      </c>
      <c r="B168" s="11">
        <v>2</v>
      </c>
      <c r="C168" s="13">
        <v>13</v>
      </c>
      <c r="F168" s="11" t="s">
        <v>8219</v>
      </c>
      <c r="G168" s="11">
        <v>135</v>
      </c>
      <c r="H168" s="13">
        <v>121.28148148148148</v>
      </c>
    </row>
    <row r="169" spans="1:8" x14ac:dyDescent="0.3">
      <c r="A169" s="11" t="s">
        <v>8221</v>
      </c>
      <c r="B169" s="11">
        <v>8</v>
      </c>
      <c r="C169" s="13">
        <v>53.25</v>
      </c>
      <c r="F169" s="11" t="s">
        <v>8219</v>
      </c>
      <c r="G169" s="11">
        <v>290</v>
      </c>
      <c r="H169" s="13">
        <v>91.189655172413794</v>
      </c>
    </row>
    <row r="170" spans="1:8" x14ac:dyDescent="0.3">
      <c r="A170" s="11" t="s">
        <v>8221</v>
      </c>
      <c r="B170" s="11">
        <v>2</v>
      </c>
      <c r="C170" s="13">
        <v>3</v>
      </c>
      <c r="F170" s="11" t="s">
        <v>8219</v>
      </c>
      <c r="G170" s="11">
        <v>447</v>
      </c>
      <c r="H170" s="13">
        <v>115.44812080536913</v>
      </c>
    </row>
    <row r="171" spans="1:8" x14ac:dyDescent="0.3">
      <c r="A171" s="11" t="s">
        <v>8221</v>
      </c>
      <c r="B171" s="11">
        <v>2</v>
      </c>
      <c r="C171" s="13">
        <v>10</v>
      </c>
      <c r="F171" s="11" t="s">
        <v>8219</v>
      </c>
      <c r="G171" s="11">
        <v>232</v>
      </c>
      <c r="H171" s="13">
        <v>67.771551724137936</v>
      </c>
    </row>
    <row r="172" spans="1:8" x14ac:dyDescent="0.3">
      <c r="A172" s="11" t="s">
        <v>8221</v>
      </c>
      <c r="B172" s="11">
        <v>7</v>
      </c>
      <c r="C172" s="13">
        <v>121.42857142857143</v>
      </c>
      <c r="F172" s="11" t="s">
        <v>8219</v>
      </c>
      <c r="G172" s="11">
        <v>168</v>
      </c>
      <c r="H172" s="13">
        <v>28.576190476190476</v>
      </c>
    </row>
    <row r="173" spans="1:8" x14ac:dyDescent="0.3">
      <c r="A173" s="11" t="s">
        <v>8221</v>
      </c>
      <c r="B173" s="11">
        <v>2</v>
      </c>
      <c r="C173" s="13">
        <v>15.5</v>
      </c>
      <c r="F173" s="11" t="s">
        <v>8219</v>
      </c>
      <c r="G173" s="11">
        <v>128</v>
      </c>
      <c r="H173" s="13">
        <v>46.8828125</v>
      </c>
    </row>
    <row r="174" spans="1:8" x14ac:dyDescent="0.3">
      <c r="A174" s="11" t="s">
        <v>8221</v>
      </c>
      <c r="B174" s="11">
        <v>18</v>
      </c>
      <c r="C174" s="13">
        <v>84.944444444444443</v>
      </c>
      <c r="F174" s="11" t="s">
        <v>8219</v>
      </c>
      <c r="G174" s="11">
        <v>493</v>
      </c>
      <c r="H174" s="13">
        <v>154.42231237322514</v>
      </c>
    </row>
    <row r="175" spans="1:8" x14ac:dyDescent="0.3">
      <c r="A175" s="11" t="s">
        <v>8221</v>
      </c>
      <c r="B175" s="11">
        <v>9</v>
      </c>
      <c r="C175" s="13">
        <v>10.555555555555555</v>
      </c>
      <c r="F175" s="11" t="s">
        <v>8219</v>
      </c>
      <c r="G175" s="11">
        <v>131</v>
      </c>
      <c r="H175" s="13">
        <v>201.22137404580153</v>
      </c>
    </row>
    <row r="176" spans="1:8" x14ac:dyDescent="0.3">
      <c r="A176" s="11" t="s">
        <v>8221</v>
      </c>
      <c r="B176" s="11">
        <v>4</v>
      </c>
      <c r="C176" s="13">
        <v>39</v>
      </c>
      <c r="F176" s="11" t="s">
        <v>8219</v>
      </c>
      <c r="G176" s="11">
        <v>50</v>
      </c>
      <c r="H176" s="13">
        <v>100</v>
      </c>
    </row>
    <row r="177" spans="1:8" x14ac:dyDescent="0.3">
      <c r="A177" s="11" t="s">
        <v>8221</v>
      </c>
      <c r="B177" s="11">
        <v>7</v>
      </c>
      <c r="C177" s="13">
        <v>100</v>
      </c>
      <c r="F177" s="11" t="s">
        <v>8219</v>
      </c>
      <c r="G177" s="11">
        <v>665</v>
      </c>
      <c r="H177" s="13">
        <v>100.08204511278196</v>
      </c>
    </row>
    <row r="178" spans="1:8" x14ac:dyDescent="0.3">
      <c r="A178" s="11" t="s">
        <v>8221</v>
      </c>
      <c r="B178" s="11">
        <v>29</v>
      </c>
      <c r="C178" s="13">
        <v>31.172413793103448</v>
      </c>
      <c r="F178" s="11" t="s">
        <v>8219</v>
      </c>
      <c r="G178" s="11">
        <v>129</v>
      </c>
      <c r="H178" s="13">
        <v>230.08953488372092</v>
      </c>
    </row>
    <row r="179" spans="1:8" x14ac:dyDescent="0.3">
      <c r="A179" s="11" t="s">
        <v>8221</v>
      </c>
      <c r="B179" s="11">
        <v>12</v>
      </c>
      <c r="C179" s="13">
        <v>155.33333333333334</v>
      </c>
      <c r="F179" s="11" t="s">
        <v>8219</v>
      </c>
      <c r="G179" s="11">
        <v>142</v>
      </c>
      <c r="H179" s="13">
        <v>141.74647887323943</v>
      </c>
    </row>
    <row r="180" spans="1:8" x14ac:dyDescent="0.3">
      <c r="A180" s="11" t="s">
        <v>8221</v>
      </c>
      <c r="B180" s="11">
        <v>4</v>
      </c>
      <c r="C180" s="13">
        <v>2</v>
      </c>
      <c r="F180" s="11" t="s">
        <v>8219</v>
      </c>
      <c r="G180" s="11">
        <v>2436</v>
      </c>
      <c r="H180" s="13">
        <v>56.344351395730705</v>
      </c>
    </row>
    <row r="181" spans="1:8" x14ac:dyDescent="0.3">
      <c r="A181" s="11" t="s">
        <v>8221</v>
      </c>
      <c r="B181" s="11">
        <v>28</v>
      </c>
      <c r="C181" s="13">
        <v>178.92857142857142</v>
      </c>
      <c r="F181" s="11" t="s">
        <v>8219</v>
      </c>
      <c r="G181" s="11">
        <v>244</v>
      </c>
      <c r="H181" s="13">
        <v>73.341188524590166</v>
      </c>
    </row>
    <row r="182" spans="1:8" x14ac:dyDescent="0.3">
      <c r="A182" s="11" t="s">
        <v>8221</v>
      </c>
      <c r="B182" s="11">
        <v>25</v>
      </c>
      <c r="C182" s="13">
        <v>27.36</v>
      </c>
      <c r="F182" s="11" t="s">
        <v>8219</v>
      </c>
      <c r="G182" s="11">
        <v>298</v>
      </c>
      <c r="H182" s="13">
        <v>85.337785234899329</v>
      </c>
    </row>
    <row r="183" spans="1:8" x14ac:dyDescent="0.3">
      <c r="A183" s="11" t="s">
        <v>8221</v>
      </c>
      <c r="B183" s="11">
        <v>28</v>
      </c>
      <c r="C183" s="13">
        <v>1536.25</v>
      </c>
      <c r="F183" s="11" t="s">
        <v>8219</v>
      </c>
      <c r="G183" s="11">
        <v>251</v>
      </c>
      <c r="H183" s="13">
        <v>61.496215139442228</v>
      </c>
    </row>
    <row r="184" spans="1:8" x14ac:dyDescent="0.3">
      <c r="A184" s="11" t="s">
        <v>8221</v>
      </c>
      <c r="B184" s="11">
        <v>310</v>
      </c>
      <c r="C184" s="13">
        <v>84.99677419354839</v>
      </c>
      <c r="F184" s="11" t="s">
        <v>8219</v>
      </c>
      <c r="G184" s="11">
        <v>108</v>
      </c>
      <c r="H184" s="13">
        <v>93.018518518518519</v>
      </c>
    </row>
    <row r="185" spans="1:8" x14ac:dyDescent="0.3">
      <c r="A185" s="11" t="s">
        <v>8221</v>
      </c>
      <c r="B185" s="11">
        <v>15</v>
      </c>
      <c r="C185" s="13">
        <v>788.5333333333333</v>
      </c>
      <c r="F185" s="11" t="s">
        <v>8219</v>
      </c>
      <c r="G185" s="11">
        <v>82</v>
      </c>
      <c r="H185" s="13">
        <v>50.292682926829265</v>
      </c>
    </row>
    <row r="186" spans="1:8" x14ac:dyDescent="0.3">
      <c r="A186" s="11" t="s">
        <v>8221</v>
      </c>
      <c r="B186" s="11">
        <v>215</v>
      </c>
      <c r="C186" s="13">
        <v>50.29767441860465</v>
      </c>
      <c r="F186" s="11" t="s">
        <v>8219</v>
      </c>
      <c r="G186" s="11">
        <v>74</v>
      </c>
      <c r="H186" s="13">
        <v>106.43243243243244</v>
      </c>
    </row>
    <row r="187" spans="1:8" x14ac:dyDescent="0.3">
      <c r="A187" s="11" t="s">
        <v>8221</v>
      </c>
      <c r="B187" s="11">
        <v>3</v>
      </c>
      <c r="C187" s="13">
        <v>68.333333333333329</v>
      </c>
      <c r="F187" s="11" t="s">
        <v>8219</v>
      </c>
      <c r="G187" s="11">
        <v>189</v>
      </c>
      <c r="H187" s="13">
        <v>51.719576719576722</v>
      </c>
    </row>
    <row r="188" spans="1:8" x14ac:dyDescent="0.3">
      <c r="A188" s="11" t="s">
        <v>8221</v>
      </c>
      <c r="B188" s="11">
        <v>2</v>
      </c>
      <c r="C188" s="13">
        <v>7.5</v>
      </c>
      <c r="F188" s="11" t="s">
        <v>8219</v>
      </c>
      <c r="G188" s="11">
        <v>80</v>
      </c>
      <c r="H188" s="13">
        <v>36.612499999999997</v>
      </c>
    </row>
    <row r="189" spans="1:8" x14ac:dyDescent="0.3">
      <c r="A189" s="11" t="s">
        <v>8221</v>
      </c>
      <c r="B189" s="11">
        <v>26</v>
      </c>
      <c r="C189" s="13">
        <v>34.269230769230766</v>
      </c>
      <c r="F189" s="11" t="s">
        <v>8219</v>
      </c>
      <c r="G189" s="11">
        <v>576</v>
      </c>
      <c r="H189" s="13">
        <v>42.517361111111114</v>
      </c>
    </row>
    <row r="190" spans="1:8" x14ac:dyDescent="0.3">
      <c r="A190" s="11" t="s">
        <v>8221</v>
      </c>
      <c r="B190" s="11">
        <v>24</v>
      </c>
      <c r="C190" s="13">
        <v>61.291666666666664</v>
      </c>
      <c r="F190" s="11" t="s">
        <v>8219</v>
      </c>
      <c r="G190" s="11">
        <v>202</v>
      </c>
      <c r="H190" s="13">
        <v>62.712871287128714</v>
      </c>
    </row>
    <row r="191" spans="1:8" x14ac:dyDescent="0.3">
      <c r="A191" s="11" t="s">
        <v>8221</v>
      </c>
      <c r="B191" s="11">
        <v>96</v>
      </c>
      <c r="C191" s="13">
        <v>133.25</v>
      </c>
      <c r="F191" s="11" t="s">
        <v>8219</v>
      </c>
      <c r="G191" s="11">
        <v>238</v>
      </c>
      <c r="H191" s="13">
        <v>89.957983193277315</v>
      </c>
    </row>
    <row r="192" spans="1:8" x14ac:dyDescent="0.3">
      <c r="A192" s="11" t="s">
        <v>8221</v>
      </c>
      <c r="B192" s="11">
        <v>17</v>
      </c>
      <c r="C192" s="13">
        <v>65.17647058823529</v>
      </c>
      <c r="F192" s="11" t="s">
        <v>8219</v>
      </c>
      <c r="G192" s="11">
        <v>36</v>
      </c>
      <c r="H192" s="13">
        <v>28.924722222222222</v>
      </c>
    </row>
    <row r="193" spans="1:8" x14ac:dyDescent="0.3">
      <c r="A193" s="11" t="s">
        <v>8221</v>
      </c>
      <c r="B193" s="11">
        <v>94</v>
      </c>
      <c r="C193" s="13">
        <v>93.90425531914893</v>
      </c>
      <c r="F193" s="11" t="s">
        <v>8219</v>
      </c>
      <c r="G193" s="11">
        <v>150</v>
      </c>
      <c r="H193" s="13">
        <v>138.8022</v>
      </c>
    </row>
    <row r="194" spans="1:8" x14ac:dyDescent="0.3">
      <c r="A194" s="11" t="s">
        <v>8221</v>
      </c>
      <c r="B194" s="11">
        <v>129</v>
      </c>
      <c r="C194" s="13">
        <v>150.65116279069767</v>
      </c>
      <c r="F194" s="11" t="s">
        <v>8219</v>
      </c>
      <c r="G194" s="11">
        <v>146</v>
      </c>
      <c r="H194" s="13">
        <v>61.301369863013697</v>
      </c>
    </row>
    <row r="195" spans="1:8" x14ac:dyDescent="0.3">
      <c r="A195" s="11" t="s">
        <v>8221</v>
      </c>
      <c r="B195" s="11">
        <v>1</v>
      </c>
      <c r="C195" s="13">
        <v>1</v>
      </c>
      <c r="F195" s="11" t="s">
        <v>8219</v>
      </c>
      <c r="G195" s="11">
        <v>222</v>
      </c>
      <c r="H195" s="13">
        <v>80.202702702702709</v>
      </c>
    </row>
    <row r="196" spans="1:8" x14ac:dyDescent="0.3">
      <c r="A196" s="11" t="s">
        <v>8221</v>
      </c>
      <c r="B196" s="11">
        <v>4</v>
      </c>
      <c r="C196" s="13">
        <v>13.25</v>
      </c>
      <c r="F196" s="11" t="s">
        <v>8219</v>
      </c>
      <c r="G196" s="11">
        <v>120</v>
      </c>
      <c r="H196" s="13">
        <v>32.095833333333331</v>
      </c>
    </row>
    <row r="197" spans="1:8" x14ac:dyDescent="0.3">
      <c r="A197" s="11" t="s">
        <v>8221</v>
      </c>
      <c r="B197" s="11">
        <v>3</v>
      </c>
      <c r="C197" s="13">
        <v>99.333333333333329</v>
      </c>
      <c r="F197" s="11" t="s">
        <v>8219</v>
      </c>
      <c r="G197" s="11">
        <v>126</v>
      </c>
      <c r="H197" s="13">
        <v>200.88888888888889</v>
      </c>
    </row>
    <row r="198" spans="1:8" x14ac:dyDescent="0.3">
      <c r="A198" s="11" t="s">
        <v>8221</v>
      </c>
      <c r="B198" s="11">
        <v>135</v>
      </c>
      <c r="C198" s="13">
        <v>177.39259259259259</v>
      </c>
      <c r="F198" s="11" t="s">
        <v>8219</v>
      </c>
      <c r="G198" s="11">
        <v>158</v>
      </c>
      <c r="H198" s="13">
        <v>108.01265822784811</v>
      </c>
    </row>
    <row r="199" spans="1:8" x14ac:dyDescent="0.3">
      <c r="A199" s="11" t="s">
        <v>8221</v>
      </c>
      <c r="B199" s="11">
        <v>10</v>
      </c>
      <c r="C199" s="13">
        <v>55.3</v>
      </c>
      <c r="F199" s="11" t="s">
        <v>8219</v>
      </c>
      <c r="G199" s="11">
        <v>316</v>
      </c>
      <c r="H199" s="13">
        <v>95.699367088607602</v>
      </c>
    </row>
    <row r="200" spans="1:8" x14ac:dyDescent="0.3">
      <c r="A200" s="11" t="s">
        <v>8221</v>
      </c>
      <c r="B200" s="11">
        <v>6</v>
      </c>
      <c r="C200" s="13">
        <v>591.66666666666663</v>
      </c>
      <c r="F200" s="11" t="s">
        <v>8219</v>
      </c>
      <c r="G200" s="11">
        <v>284</v>
      </c>
      <c r="H200" s="13">
        <v>49.880281690140848</v>
      </c>
    </row>
    <row r="201" spans="1:8" x14ac:dyDescent="0.3">
      <c r="A201" s="11" t="s">
        <v>8221</v>
      </c>
      <c r="B201" s="11">
        <v>36</v>
      </c>
      <c r="C201" s="13">
        <v>405.5</v>
      </c>
      <c r="F201" s="11" t="s">
        <v>8219</v>
      </c>
      <c r="G201" s="11">
        <v>51</v>
      </c>
      <c r="H201" s="13">
        <v>110.47058823529412</v>
      </c>
    </row>
    <row r="202" spans="1:8" x14ac:dyDescent="0.3">
      <c r="A202" s="11" t="s">
        <v>8221</v>
      </c>
      <c r="B202" s="11">
        <v>336</v>
      </c>
      <c r="C202" s="13">
        <v>343.14732142857144</v>
      </c>
      <c r="F202" s="11" t="s">
        <v>8219</v>
      </c>
      <c r="G202" s="11">
        <v>158</v>
      </c>
      <c r="H202" s="13">
        <v>134.91139240506328</v>
      </c>
    </row>
    <row r="203" spans="1:8" x14ac:dyDescent="0.3">
      <c r="A203" s="11" t="s">
        <v>8221</v>
      </c>
      <c r="B203" s="11">
        <v>34</v>
      </c>
      <c r="C203" s="13">
        <v>72.588235294117652</v>
      </c>
      <c r="F203" s="11" t="s">
        <v>8219</v>
      </c>
      <c r="G203" s="11">
        <v>337</v>
      </c>
      <c r="H203" s="13">
        <v>106.62314540059347</v>
      </c>
    </row>
    <row r="204" spans="1:8" x14ac:dyDescent="0.3">
      <c r="A204" s="11" t="s">
        <v>8221</v>
      </c>
      <c r="B204" s="11">
        <v>10</v>
      </c>
      <c r="C204" s="13">
        <v>26</v>
      </c>
      <c r="F204" s="11" t="s">
        <v>8219</v>
      </c>
      <c r="G204" s="11">
        <v>186</v>
      </c>
      <c r="H204" s="13">
        <v>145.04301075268816</v>
      </c>
    </row>
    <row r="205" spans="1:8" x14ac:dyDescent="0.3">
      <c r="A205" s="11" t="s">
        <v>8221</v>
      </c>
      <c r="B205" s="11">
        <v>201</v>
      </c>
      <c r="C205" s="13">
        <v>6.4975124378109452</v>
      </c>
      <c r="F205" s="11" t="s">
        <v>8219</v>
      </c>
      <c r="G205" s="11">
        <v>58</v>
      </c>
      <c r="H205" s="13">
        <v>114.58620689655173</v>
      </c>
    </row>
    <row r="206" spans="1:8" x14ac:dyDescent="0.3">
      <c r="A206" s="11" t="s">
        <v>8221</v>
      </c>
      <c r="B206" s="11">
        <v>296</v>
      </c>
      <c r="C206" s="13">
        <v>119.38513513513513</v>
      </c>
      <c r="F206" s="11" t="s">
        <v>8219</v>
      </c>
      <c r="G206" s="11">
        <v>82</v>
      </c>
      <c r="H206" s="13">
        <v>105.3170731707317</v>
      </c>
    </row>
    <row r="207" spans="1:8" x14ac:dyDescent="0.3">
      <c r="A207" s="11" t="s">
        <v>8221</v>
      </c>
      <c r="B207" s="11">
        <v>7</v>
      </c>
      <c r="C207" s="13">
        <v>84.285714285714292</v>
      </c>
      <c r="F207" s="11" t="s">
        <v>8219</v>
      </c>
      <c r="G207" s="11">
        <v>736</v>
      </c>
      <c r="H207" s="13">
        <v>70.921195652173907</v>
      </c>
    </row>
    <row r="208" spans="1:8" x14ac:dyDescent="0.3">
      <c r="A208" s="11" t="s">
        <v>8221</v>
      </c>
      <c r="B208" s="11">
        <v>7</v>
      </c>
      <c r="C208" s="13">
        <v>90.857142857142861</v>
      </c>
      <c r="F208" s="11" t="s">
        <v>8219</v>
      </c>
      <c r="G208" s="11">
        <v>1151</v>
      </c>
      <c r="H208" s="13">
        <v>147.17167680278018</v>
      </c>
    </row>
    <row r="209" spans="1:8" x14ac:dyDescent="0.3">
      <c r="A209" s="11" t="s">
        <v>8221</v>
      </c>
      <c r="B209" s="11">
        <v>1</v>
      </c>
      <c r="C209" s="13">
        <v>1</v>
      </c>
      <c r="F209" s="11" t="s">
        <v>8219</v>
      </c>
      <c r="G209" s="11">
        <v>34</v>
      </c>
      <c r="H209" s="13">
        <v>160.47058823529412</v>
      </c>
    </row>
    <row r="210" spans="1:8" x14ac:dyDescent="0.3">
      <c r="A210" s="11" t="s">
        <v>8221</v>
      </c>
      <c r="B210" s="11">
        <v>114</v>
      </c>
      <c r="C210" s="13">
        <v>20.342105263157894</v>
      </c>
      <c r="F210" s="11" t="s">
        <v>8219</v>
      </c>
      <c r="G210" s="11">
        <v>498</v>
      </c>
      <c r="H210" s="13">
        <v>156.04578313253012</v>
      </c>
    </row>
    <row r="211" spans="1:8" x14ac:dyDescent="0.3">
      <c r="A211" s="11" t="s">
        <v>8221</v>
      </c>
      <c r="B211" s="11">
        <v>29</v>
      </c>
      <c r="C211" s="13">
        <v>530.68965517241384</v>
      </c>
      <c r="F211" s="11" t="s">
        <v>8219</v>
      </c>
      <c r="G211" s="11">
        <v>167</v>
      </c>
      <c r="H211" s="13">
        <v>63.17365269461078</v>
      </c>
    </row>
    <row r="212" spans="1:8" x14ac:dyDescent="0.3">
      <c r="A212" s="11" t="s">
        <v>8221</v>
      </c>
      <c r="B212" s="11">
        <v>890</v>
      </c>
      <c r="C212" s="13">
        <v>120.39184269662923</v>
      </c>
      <c r="F212" s="11" t="s">
        <v>8219</v>
      </c>
      <c r="G212" s="11">
        <v>340</v>
      </c>
      <c r="H212" s="13">
        <v>104.82352941176471</v>
      </c>
    </row>
    <row r="213" spans="1:8" x14ac:dyDescent="0.3">
      <c r="A213" s="11" t="s">
        <v>8221</v>
      </c>
      <c r="B213" s="11">
        <v>31</v>
      </c>
      <c r="C213" s="13">
        <v>13</v>
      </c>
      <c r="F213" s="11" t="s">
        <v>8219</v>
      </c>
      <c r="G213" s="11">
        <v>438</v>
      </c>
      <c r="H213" s="13">
        <v>97.356164383561648</v>
      </c>
    </row>
    <row r="214" spans="1:8" x14ac:dyDescent="0.3">
      <c r="A214" s="11" t="s">
        <v>8221</v>
      </c>
      <c r="B214" s="11">
        <v>21</v>
      </c>
      <c r="C214" s="13">
        <v>291.33333333333331</v>
      </c>
      <c r="F214" s="11" t="s">
        <v>8219</v>
      </c>
      <c r="G214" s="11">
        <v>555</v>
      </c>
      <c r="H214" s="13">
        <v>203.63063063063063</v>
      </c>
    </row>
    <row r="215" spans="1:8" x14ac:dyDescent="0.3">
      <c r="A215" s="11" t="s">
        <v>8221</v>
      </c>
      <c r="B215" s="11">
        <v>37</v>
      </c>
      <c r="C215" s="13">
        <v>124.9191891891892</v>
      </c>
      <c r="F215" s="11" t="s">
        <v>8219</v>
      </c>
      <c r="G215" s="11">
        <v>266</v>
      </c>
      <c r="H215" s="13">
        <v>188.31203007518798</v>
      </c>
    </row>
    <row r="216" spans="1:8" x14ac:dyDescent="0.3">
      <c r="A216" s="11" t="s">
        <v>8221</v>
      </c>
      <c r="B216" s="11">
        <v>7</v>
      </c>
      <c r="C216" s="13">
        <v>119.57142857142857</v>
      </c>
      <c r="F216" s="11" t="s">
        <v>8219</v>
      </c>
      <c r="G216" s="11">
        <v>69</v>
      </c>
      <c r="H216" s="13">
        <v>146.65217391304347</v>
      </c>
    </row>
    <row r="217" spans="1:8" x14ac:dyDescent="0.3">
      <c r="A217" s="11" t="s">
        <v>8221</v>
      </c>
      <c r="B217" s="11">
        <v>4</v>
      </c>
      <c r="C217" s="13">
        <v>120.25</v>
      </c>
      <c r="F217" s="11" t="s">
        <v>8219</v>
      </c>
      <c r="G217" s="11">
        <v>80</v>
      </c>
      <c r="H217" s="13">
        <v>109.1875</v>
      </c>
    </row>
    <row r="218" spans="1:8" x14ac:dyDescent="0.3">
      <c r="A218" s="11" t="s">
        <v>8221</v>
      </c>
      <c r="B218" s="11">
        <v>5</v>
      </c>
      <c r="C218" s="13">
        <v>195.4</v>
      </c>
      <c r="F218" s="11" t="s">
        <v>8219</v>
      </c>
      <c r="G218" s="11">
        <v>493</v>
      </c>
      <c r="H218" s="13">
        <v>59.249046653144013</v>
      </c>
    </row>
    <row r="219" spans="1:8" x14ac:dyDescent="0.3">
      <c r="A219" s="11" t="s">
        <v>8221</v>
      </c>
      <c r="B219" s="11">
        <v>456</v>
      </c>
      <c r="C219" s="13">
        <v>117.69868421052631</v>
      </c>
      <c r="F219" s="11" t="s">
        <v>8219</v>
      </c>
      <c r="G219" s="11">
        <v>31</v>
      </c>
      <c r="H219" s="13">
        <v>97.904838709677421</v>
      </c>
    </row>
    <row r="220" spans="1:8" x14ac:dyDescent="0.3">
      <c r="A220" s="11" t="s">
        <v>8221</v>
      </c>
      <c r="B220" s="11">
        <v>369</v>
      </c>
      <c r="C220" s="13">
        <v>23.948509485094849</v>
      </c>
      <c r="F220" s="11" t="s">
        <v>8219</v>
      </c>
      <c r="G220" s="11">
        <v>236</v>
      </c>
      <c r="H220" s="13">
        <v>70.000169491525426</v>
      </c>
    </row>
    <row r="221" spans="1:8" x14ac:dyDescent="0.3">
      <c r="A221" s="11" t="s">
        <v>8221</v>
      </c>
      <c r="B221" s="11">
        <v>2</v>
      </c>
      <c r="C221" s="13">
        <v>30.5</v>
      </c>
      <c r="F221" s="11" t="s">
        <v>8219</v>
      </c>
      <c r="G221" s="11">
        <v>89</v>
      </c>
      <c r="H221" s="13">
        <v>72.865168539325836</v>
      </c>
    </row>
    <row r="222" spans="1:8" x14ac:dyDescent="0.3">
      <c r="A222" s="11" t="s">
        <v>8221</v>
      </c>
      <c r="B222" s="11">
        <v>338</v>
      </c>
      <c r="C222" s="13">
        <v>99.973372781065095</v>
      </c>
      <c r="F222" s="11" t="s">
        <v>8219</v>
      </c>
      <c r="G222" s="11">
        <v>299</v>
      </c>
      <c r="H222" s="13">
        <v>146.34782608695653</v>
      </c>
    </row>
    <row r="223" spans="1:8" x14ac:dyDescent="0.3">
      <c r="A223" s="11" t="s">
        <v>8221</v>
      </c>
      <c r="B223" s="11">
        <v>4</v>
      </c>
      <c r="C223" s="13">
        <v>26.25</v>
      </c>
      <c r="F223" s="11" t="s">
        <v>8219</v>
      </c>
      <c r="G223" s="11">
        <v>55</v>
      </c>
      <c r="H223" s="13">
        <v>67.909090909090907</v>
      </c>
    </row>
    <row r="224" spans="1:8" x14ac:dyDescent="0.3">
      <c r="A224" s="11" t="s">
        <v>8221</v>
      </c>
      <c r="B224" s="11">
        <v>1</v>
      </c>
      <c r="C224" s="13">
        <v>199</v>
      </c>
      <c r="F224" s="11" t="s">
        <v>8219</v>
      </c>
      <c r="G224" s="11">
        <v>325</v>
      </c>
      <c r="H224" s="13">
        <v>169.85083076923075</v>
      </c>
    </row>
    <row r="225" spans="1:8" x14ac:dyDescent="0.3">
      <c r="A225" s="11" t="s">
        <v>8221</v>
      </c>
      <c r="B225" s="11">
        <v>28</v>
      </c>
      <c r="C225" s="13">
        <v>80.321428571428569</v>
      </c>
      <c r="F225" s="11" t="s">
        <v>8219</v>
      </c>
      <c r="G225" s="11">
        <v>524</v>
      </c>
      <c r="H225" s="13">
        <v>58.413339694656486</v>
      </c>
    </row>
    <row r="226" spans="1:8" x14ac:dyDescent="0.3">
      <c r="A226" s="11" t="s">
        <v>8221</v>
      </c>
      <c r="B226" s="11">
        <v>12</v>
      </c>
      <c r="C226" s="13">
        <v>115.75</v>
      </c>
      <c r="F226" s="11" t="s">
        <v>8219</v>
      </c>
      <c r="G226" s="11">
        <v>285</v>
      </c>
      <c r="H226" s="13">
        <v>119.99298245614035</v>
      </c>
    </row>
    <row r="227" spans="1:8" x14ac:dyDescent="0.3">
      <c r="A227" s="11" t="s">
        <v>8221</v>
      </c>
      <c r="B227" s="11">
        <v>16</v>
      </c>
      <c r="C227" s="13">
        <v>44.6875</v>
      </c>
      <c r="F227" s="11" t="s">
        <v>8219</v>
      </c>
      <c r="G227" s="11">
        <v>179</v>
      </c>
      <c r="H227" s="13">
        <v>99.860335195530723</v>
      </c>
    </row>
    <row r="228" spans="1:8" x14ac:dyDescent="0.3">
      <c r="A228" s="11" t="s">
        <v>8221</v>
      </c>
      <c r="B228" s="11">
        <v>4</v>
      </c>
      <c r="C228" s="13">
        <v>76.25</v>
      </c>
      <c r="F228" s="11" t="s">
        <v>8219</v>
      </c>
      <c r="G228" s="11">
        <v>188</v>
      </c>
      <c r="H228" s="13">
        <v>90.579148936170213</v>
      </c>
    </row>
    <row r="229" spans="1:8" x14ac:dyDescent="0.3">
      <c r="A229" s="11" t="s">
        <v>8221</v>
      </c>
      <c r="B229" s="11">
        <v>4</v>
      </c>
      <c r="C229" s="13">
        <v>22.5</v>
      </c>
      <c r="F229" s="11" t="s">
        <v>8219</v>
      </c>
      <c r="G229" s="11">
        <v>379</v>
      </c>
      <c r="H229" s="13">
        <v>117.77361477572559</v>
      </c>
    </row>
    <row r="230" spans="1:8" x14ac:dyDescent="0.3">
      <c r="A230" s="11" t="s">
        <v>8221</v>
      </c>
      <c r="B230" s="11">
        <v>10</v>
      </c>
      <c r="C230" s="13">
        <v>19.399999999999999</v>
      </c>
      <c r="F230" s="11" t="s">
        <v>8219</v>
      </c>
      <c r="G230" s="11">
        <v>119</v>
      </c>
      <c r="H230" s="13">
        <v>86.554621848739501</v>
      </c>
    </row>
    <row r="231" spans="1:8" x14ac:dyDescent="0.3">
      <c r="A231" s="11" t="s">
        <v>8221</v>
      </c>
      <c r="B231" s="11">
        <v>6</v>
      </c>
      <c r="C231" s="13">
        <v>39.166666666666664</v>
      </c>
      <c r="F231" s="11" t="s">
        <v>8219</v>
      </c>
      <c r="G231" s="11">
        <v>167</v>
      </c>
      <c r="H231" s="13">
        <v>71.899281437125751</v>
      </c>
    </row>
    <row r="232" spans="1:8" x14ac:dyDescent="0.3">
      <c r="A232" s="11" t="s">
        <v>8221</v>
      </c>
      <c r="B232" s="11">
        <v>1</v>
      </c>
      <c r="C232" s="13">
        <v>5</v>
      </c>
      <c r="F232" s="11" t="s">
        <v>8219</v>
      </c>
      <c r="G232" s="11">
        <v>221</v>
      </c>
      <c r="H232" s="13">
        <v>129.81900452488688</v>
      </c>
    </row>
    <row r="233" spans="1:8" x14ac:dyDescent="0.3">
      <c r="A233" s="11" t="s">
        <v>8221</v>
      </c>
      <c r="B233" s="11">
        <v>44</v>
      </c>
      <c r="C233" s="13">
        <v>57.295454545454547</v>
      </c>
      <c r="F233" s="11" t="s">
        <v>8219</v>
      </c>
      <c r="G233" s="11">
        <v>964</v>
      </c>
      <c r="H233" s="13">
        <v>44.912863070539416</v>
      </c>
    </row>
    <row r="234" spans="1:8" x14ac:dyDescent="0.3">
      <c r="A234" s="11" t="s">
        <v>8221</v>
      </c>
      <c r="B234" s="11">
        <v>3</v>
      </c>
      <c r="C234" s="13">
        <v>59</v>
      </c>
      <c r="F234" s="11" t="s">
        <v>8219</v>
      </c>
      <c r="G234" s="11">
        <v>286</v>
      </c>
      <c r="H234" s="13">
        <v>40.755244755244753</v>
      </c>
    </row>
    <row r="235" spans="1:8" x14ac:dyDescent="0.3">
      <c r="A235" s="11" t="s">
        <v>8221</v>
      </c>
      <c r="B235" s="11">
        <v>52</v>
      </c>
      <c r="C235" s="13">
        <v>31.846153846153847</v>
      </c>
      <c r="F235" s="11" t="s">
        <v>8219</v>
      </c>
      <c r="G235" s="11">
        <v>613</v>
      </c>
      <c r="H235" s="13">
        <v>103.52394779771615</v>
      </c>
    </row>
    <row r="236" spans="1:8" x14ac:dyDescent="0.3">
      <c r="A236" s="11" t="s">
        <v>8221</v>
      </c>
      <c r="B236" s="11">
        <v>1</v>
      </c>
      <c r="C236" s="13">
        <v>10</v>
      </c>
      <c r="F236" s="11" t="s">
        <v>8219</v>
      </c>
      <c r="G236" s="11">
        <v>29</v>
      </c>
      <c r="H236" s="13">
        <v>125.44827586206897</v>
      </c>
    </row>
    <row r="237" spans="1:8" x14ac:dyDescent="0.3">
      <c r="A237" s="11" t="s">
        <v>8221</v>
      </c>
      <c r="B237" s="11">
        <v>1</v>
      </c>
      <c r="C237" s="13">
        <v>50</v>
      </c>
      <c r="F237" s="11" t="s">
        <v>8219</v>
      </c>
      <c r="G237" s="11">
        <v>165</v>
      </c>
      <c r="H237" s="13">
        <v>246.60606060606059</v>
      </c>
    </row>
    <row r="238" spans="1:8" x14ac:dyDescent="0.3">
      <c r="A238" s="11" t="s">
        <v>8221</v>
      </c>
      <c r="B238" s="11">
        <v>2</v>
      </c>
      <c r="C238" s="13">
        <v>16</v>
      </c>
      <c r="F238" s="11" t="s">
        <v>8219</v>
      </c>
      <c r="G238" s="11">
        <v>97</v>
      </c>
      <c r="H238" s="13">
        <v>79.401340206185566</v>
      </c>
    </row>
    <row r="239" spans="1:8" x14ac:dyDescent="0.3">
      <c r="A239" s="11" t="s">
        <v>8221</v>
      </c>
      <c r="B239" s="11">
        <v>9</v>
      </c>
      <c r="C239" s="13">
        <v>39</v>
      </c>
      <c r="F239" s="11" t="s">
        <v>8219</v>
      </c>
      <c r="G239" s="11">
        <v>303</v>
      </c>
      <c r="H239" s="13">
        <v>86.138613861386133</v>
      </c>
    </row>
    <row r="240" spans="1:8" x14ac:dyDescent="0.3">
      <c r="A240" s="11" t="s">
        <v>8221</v>
      </c>
      <c r="B240" s="11">
        <v>5</v>
      </c>
      <c r="C240" s="13">
        <v>34</v>
      </c>
      <c r="F240" s="11" t="s">
        <v>8219</v>
      </c>
      <c r="G240" s="11">
        <v>267</v>
      </c>
      <c r="H240" s="13">
        <v>193.04868913857678</v>
      </c>
    </row>
    <row r="241" spans="1:8" x14ac:dyDescent="0.3">
      <c r="A241" s="11" t="s">
        <v>8221</v>
      </c>
      <c r="B241" s="11">
        <v>57</v>
      </c>
      <c r="C241" s="13">
        <v>63.122807017543863</v>
      </c>
      <c r="F241" s="11" t="s">
        <v>8219</v>
      </c>
      <c r="G241" s="11">
        <v>302</v>
      </c>
      <c r="H241" s="13">
        <v>84.023178807947019</v>
      </c>
    </row>
    <row r="242" spans="1:8" x14ac:dyDescent="0.3">
      <c r="A242" s="11" t="s">
        <v>8221</v>
      </c>
      <c r="B242" s="11">
        <v>3</v>
      </c>
      <c r="C242" s="13">
        <v>7</v>
      </c>
      <c r="F242" s="11" t="s">
        <v>8219</v>
      </c>
      <c r="G242" s="11">
        <v>87</v>
      </c>
      <c r="H242" s="13">
        <v>139.82758620689654</v>
      </c>
    </row>
    <row r="243" spans="1:8" x14ac:dyDescent="0.3">
      <c r="A243" s="11" t="s">
        <v>8221</v>
      </c>
      <c r="B243" s="11">
        <v>1</v>
      </c>
      <c r="C243" s="13">
        <v>2</v>
      </c>
      <c r="F243" s="11" t="s">
        <v>8219</v>
      </c>
      <c r="G243" s="11">
        <v>354</v>
      </c>
      <c r="H243" s="13">
        <v>109.82189265536722</v>
      </c>
    </row>
    <row r="244" spans="1:8" x14ac:dyDescent="0.3">
      <c r="A244" s="11" t="s">
        <v>8221</v>
      </c>
      <c r="B244" s="11">
        <v>6</v>
      </c>
      <c r="C244" s="13">
        <v>66.666666666666671</v>
      </c>
      <c r="F244" s="11" t="s">
        <v>8219</v>
      </c>
      <c r="G244" s="11">
        <v>86</v>
      </c>
      <c r="H244" s="13">
        <v>139.53488372093022</v>
      </c>
    </row>
    <row r="245" spans="1:8" x14ac:dyDescent="0.3">
      <c r="A245" s="11" t="s">
        <v>8221</v>
      </c>
      <c r="B245" s="11">
        <v>48</v>
      </c>
      <c r="C245" s="13">
        <v>52.916666666666664</v>
      </c>
      <c r="F245" s="11" t="s">
        <v>8219</v>
      </c>
      <c r="G245" s="11">
        <v>26</v>
      </c>
      <c r="H245" s="13">
        <v>347.84615384615387</v>
      </c>
    </row>
    <row r="246" spans="1:8" x14ac:dyDescent="0.3">
      <c r="A246" s="11" t="s">
        <v>8221</v>
      </c>
      <c r="B246" s="11">
        <v>2</v>
      </c>
      <c r="C246" s="13">
        <v>50.5</v>
      </c>
      <c r="F246" s="11" t="s">
        <v>8219</v>
      </c>
      <c r="G246" s="11">
        <v>113</v>
      </c>
      <c r="H246" s="13">
        <v>68.24159292035398</v>
      </c>
    </row>
    <row r="247" spans="1:8" x14ac:dyDescent="0.3">
      <c r="A247" s="11" t="s">
        <v>8221</v>
      </c>
      <c r="B247" s="11">
        <v>4</v>
      </c>
      <c r="C247" s="13">
        <v>42.5</v>
      </c>
      <c r="F247" s="11" t="s">
        <v>8219</v>
      </c>
      <c r="G247" s="11">
        <v>65</v>
      </c>
      <c r="H247" s="13">
        <v>239.93846153846152</v>
      </c>
    </row>
    <row r="248" spans="1:8" x14ac:dyDescent="0.3">
      <c r="A248" s="11" t="s">
        <v>8221</v>
      </c>
      <c r="B248" s="11">
        <v>5</v>
      </c>
      <c r="C248" s="13">
        <v>18</v>
      </c>
      <c r="F248" s="11" t="s">
        <v>8219</v>
      </c>
      <c r="G248" s="11">
        <v>134</v>
      </c>
      <c r="H248" s="13">
        <v>287.31343283582089</v>
      </c>
    </row>
    <row r="249" spans="1:8" x14ac:dyDescent="0.3">
      <c r="A249" s="11" t="s">
        <v>8221</v>
      </c>
      <c r="B249" s="11">
        <v>79</v>
      </c>
      <c r="C249" s="13">
        <v>34.177215189873415</v>
      </c>
      <c r="F249" s="11" t="s">
        <v>8219</v>
      </c>
      <c r="G249" s="11">
        <v>119</v>
      </c>
      <c r="H249" s="13">
        <v>86.84882352941176</v>
      </c>
    </row>
    <row r="250" spans="1:8" x14ac:dyDescent="0.3">
      <c r="A250" s="11" t="s">
        <v>8221</v>
      </c>
      <c r="B250" s="11">
        <v>2</v>
      </c>
      <c r="C250" s="13">
        <v>22.5</v>
      </c>
      <c r="F250" s="11" t="s">
        <v>8219</v>
      </c>
      <c r="G250" s="11">
        <v>159</v>
      </c>
      <c r="H250" s="13">
        <v>81.84905660377359</v>
      </c>
    </row>
    <row r="251" spans="1:8" x14ac:dyDescent="0.3">
      <c r="A251" s="11" t="s">
        <v>8221</v>
      </c>
      <c r="B251" s="11">
        <v>11</v>
      </c>
      <c r="C251" s="13">
        <v>58.18181818181818</v>
      </c>
      <c r="F251" s="11" t="s">
        <v>8219</v>
      </c>
      <c r="G251" s="11">
        <v>167</v>
      </c>
      <c r="H251" s="13">
        <v>42.874970059880241</v>
      </c>
    </row>
    <row r="252" spans="1:8" x14ac:dyDescent="0.3">
      <c r="A252" s="11" t="s">
        <v>8221</v>
      </c>
      <c r="B252" s="11">
        <v>11</v>
      </c>
      <c r="C252" s="13">
        <v>109.18181818181819</v>
      </c>
      <c r="F252" s="11" t="s">
        <v>8219</v>
      </c>
      <c r="G252" s="11">
        <v>43</v>
      </c>
      <c r="H252" s="13">
        <v>709.41860465116281</v>
      </c>
    </row>
    <row r="253" spans="1:8" x14ac:dyDescent="0.3">
      <c r="A253" s="11" t="s">
        <v>8221</v>
      </c>
      <c r="B253" s="11">
        <v>1</v>
      </c>
      <c r="C253" s="13">
        <v>50</v>
      </c>
      <c r="F253" s="11" t="s">
        <v>8219</v>
      </c>
      <c r="G253" s="11">
        <v>1062</v>
      </c>
      <c r="H253" s="13">
        <v>161.25517890772127</v>
      </c>
    </row>
    <row r="254" spans="1:8" x14ac:dyDescent="0.3">
      <c r="A254" s="11" t="s">
        <v>8221</v>
      </c>
      <c r="B254" s="11">
        <v>3</v>
      </c>
      <c r="C254" s="13">
        <v>346.66666666666669</v>
      </c>
      <c r="F254" s="11" t="s">
        <v>8219</v>
      </c>
      <c r="G254" s="11">
        <v>9</v>
      </c>
      <c r="H254" s="13">
        <v>41.777777777777779</v>
      </c>
    </row>
    <row r="255" spans="1:8" x14ac:dyDescent="0.3">
      <c r="A255" s="11" t="s">
        <v>8221</v>
      </c>
      <c r="B255" s="11">
        <v>5</v>
      </c>
      <c r="C255" s="13">
        <v>12.4</v>
      </c>
      <c r="F255" s="11" t="s">
        <v>8219</v>
      </c>
      <c r="G255" s="11">
        <v>89</v>
      </c>
      <c r="H255" s="13">
        <v>89.887640449438209</v>
      </c>
    </row>
    <row r="256" spans="1:8" x14ac:dyDescent="0.3">
      <c r="A256" s="11" t="s">
        <v>8221</v>
      </c>
      <c r="B256" s="11">
        <v>12</v>
      </c>
      <c r="C256" s="13">
        <v>27.083333333333332</v>
      </c>
      <c r="F256" s="11" t="s">
        <v>8219</v>
      </c>
      <c r="G256" s="11">
        <v>174</v>
      </c>
      <c r="H256" s="13">
        <v>45.051724137931032</v>
      </c>
    </row>
    <row r="257" spans="1:8" x14ac:dyDescent="0.3">
      <c r="A257" s="11" t="s">
        <v>8221</v>
      </c>
      <c r="B257" s="11">
        <v>2</v>
      </c>
      <c r="C257" s="13">
        <v>32.5</v>
      </c>
      <c r="F257" s="11" t="s">
        <v>8219</v>
      </c>
      <c r="G257" s="11">
        <v>14</v>
      </c>
      <c r="H257" s="13">
        <v>42.857142857142854</v>
      </c>
    </row>
    <row r="258" spans="1:8" x14ac:dyDescent="0.3">
      <c r="A258" s="11" t="s">
        <v>8221</v>
      </c>
      <c r="B258" s="11">
        <v>5</v>
      </c>
      <c r="C258" s="13">
        <v>9</v>
      </c>
      <c r="F258" s="11" t="s">
        <v>8219</v>
      </c>
      <c r="G258" s="11">
        <v>48</v>
      </c>
      <c r="H258" s="13">
        <v>54.083333333333336</v>
      </c>
    </row>
    <row r="259" spans="1:8" x14ac:dyDescent="0.3">
      <c r="A259" s="11" t="s">
        <v>8221</v>
      </c>
      <c r="B259" s="11">
        <v>21</v>
      </c>
      <c r="C259" s="13">
        <v>34.761904761904759</v>
      </c>
      <c r="F259" s="11" t="s">
        <v>8219</v>
      </c>
      <c r="G259" s="11">
        <v>133</v>
      </c>
      <c r="H259" s="13">
        <v>103.21804511278195</v>
      </c>
    </row>
    <row r="260" spans="1:8" x14ac:dyDescent="0.3">
      <c r="A260" s="11" t="s">
        <v>8221</v>
      </c>
      <c r="B260" s="11">
        <v>45</v>
      </c>
      <c r="C260" s="13">
        <v>28.577777777777779</v>
      </c>
      <c r="F260" s="11" t="s">
        <v>8219</v>
      </c>
      <c r="G260" s="11">
        <v>83</v>
      </c>
      <c r="H260" s="13">
        <v>40.397590361445786</v>
      </c>
    </row>
    <row r="261" spans="1:8" x14ac:dyDescent="0.3">
      <c r="A261" s="11" t="s">
        <v>8221</v>
      </c>
      <c r="B261" s="11">
        <v>29</v>
      </c>
      <c r="C261" s="13">
        <v>46.586206896551722</v>
      </c>
      <c r="F261" s="11" t="s">
        <v>8219</v>
      </c>
      <c r="G261" s="11">
        <v>149</v>
      </c>
      <c r="H261" s="13">
        <v>116.85906040268456</v>
      </c>
    </row>
    <row r="262" spans="1:8" x14ac:dyDescent="0.3">
      <c r="A262" s="11" t="s">
        <v>8221</v>
      </c>
      <c r="B262" s="11">
        <v>2</v>
      </c>
      <c r="C262" s="13">
        <v>32.5</v>
      </c>
      <c r="F262" s="11" t="s">
        <v>8219</v>
      </c>
      <c r="G262" s="11">
        <v>49</v>
      </c>
      <c r="H262" s="13">
        <v>115.51020408163265</v>
      </c>
    </row>
    <row r="263" spans="1:8" x14ac:dyDescent="0.3">
      <c r="A263" s="11" t="s">
        <v>8221</v>
      </c>
      <c r="B263" s="11">
        <v>30</v>
      </c>
      <c r="C263" s="13">
        <v>21.466666666666665</v>
      </c>
      <c r="F263" s="11" t="s">
        <v>8219</v>
      </c>
      <c r="G263" s="11">
        <v>251</v>
      </c>
      <c r="H263" s="13">
        <v>104.31274900398407</v>
      </c>
    </row>
    <row r="264" spans="1:8" x14ac:dyDescent="0.3">
      <c r="A264" s="11" t="s">
        <v>8221</v>
      </c>
      <c r="B264" s="11">
        <v>8</v>
      </c>
      <c r="C264" s="13">
        <v>14.125</v>
      </c>
      <c r="F264" s="11" t="s">
        <v>8219</v>
      </c>
      <c r="G264" s="11">
        <v>22</v>
      </c>
      <c r="H264" s="13">
        <v>69.772727272727266</v>
      </c>
    </row>
    <row r="265" spans="1:8" x14ac:dyDescent="0.3">
      <c r="A265" s="11" t="s">
        <v>8221</v>
      </c>
      <c r="B265" s="11">
        <v>1</v>
      </c>
      <c r="C265" s="13">
        <v>30</v>
      </c>
      <c r="F265" s="11" t="s">
        <v>8219</v>
      </c>
      <c r="G265" s="11">
        <v>48</v>
      </c>
      <c r="H265" s="13">
        <v>43.020833333333336</v>
      </c>
    </row>
    <row r="266" spans="1:8" x14ac:dyDescent="0.3">
      <c r="A266" s="11" t="s">
        <v>8221</v>
      </c>
      <c r="B266" s="11">
        <v>14</v>
      </c>
      <c r="C266" s="13">
        <v>21.571428571428573</v>
      </c>
      <c r="F266" s="11" t="s">
        <v>8219</v>
      </c>
      <c r="G266" s="11">
        <v>383</v>
      </c>
      <c r="H266" s="13">
        <v>58.540469973890339</v>
      </c>
    </row>
    <row r="267" spans="1:8" x14ac:dyDescent="0.3">
      <c r="A267" s="11" t="s">
        <v>8221</v>
      </c>
      <c r="B267" s="11">
        <v>24</v>
      </c>
      <c r="C267" s="13">
        <v>83.375</v>
      </c>
      <c r="F267" s="11" t="s">
        <v>8219</v>
      </c>
      <c r="G267" s="11">
        <v>237</v>
      </c>
      <c r="H267" s="13">
        <v>111.79535864978902</v>
      </c>
    </row>
    <row r="268" spans="1:8" x14ac:dyDescent="0.3">
      <c r="A268" s="11" t="s">
        <v>8221</v>
      </c>
      <c r="B268" s="11">
        <v>2</v>
      </c>
      <c r="C268" s="13">
        <v>10</v>
      </c>
      <c r="F268" s="11" t="s">
        <v>8219</v>
      </c>
      <c r="G268" s="11">
        <v>13</v>
      </c>
      <c r="H268" s="13">
        <v>46.230769230769234</v>
      </c>
    </row>
    <row r="269" spans="1:8" x14ac:dyDescent="0.3">
      <c r="A269" s="11" t="s">
        <v>8221</v>
      </c>
      <c r="B269" s="11">
        <v>21</v>
      </c>
      <c r="C269" s="13">
        <v>35.714285714285715</v>
      </c>
      <c r="F269" s="11" t="s">
        <v>8219</v>
      </c>
      <c r="G269" s="11">
        <v>562</v>
      </c>
      <c r="H269" s="13">
        <v>144.69039145907473</v>
      </c>
    </row>
    <row r="270" spans="1:8" x14ac:dyDescent="0.3">
      <c r="A270" s="11" t="s">
        <v>8221</v>
      </c>
      <c r="B270" s="11">
        <v>7</v>
      </c>
      <c r="C270" s="13">
        <v>29.285714285714285</v>
      </c>
      <c r="F270" s="11" t="s">
        <v>8219</v>
      </c>
      <c r="G270" s="11">
        <v>71</v>
      </c>
      <c r="H270" s="13">
        <v>88.845070422535215</v>
      </c>
    </row>
    <row r="271" spans="1:8" x14ac:dyDescent="0.3">
      <c r="A271" s="11" t="s">
        <v>8221</v>
      </c>
      <c r="B271" s="11">
        <v>4</v>
      </c>
      <c r="C271" s="13">
        <v>18</v>
      </c>
      <c r="F271" s="11" t="s">
        <v>8219</v>
      </c>
      <c r="G271" s="11">
        <v>1510</v>
      </c>
      <c r="H271" s="13">
        <v>81.75107284768211</v>
      </c>
    </row>
    <row r="272" spans="1:8" x14ac:dyDescent="0.3">
      <c r="A272" s="11" t="s">
        <v>8221</v>
      </c>
      <c r="B272" s="11">
        <v>32</v>
      </c>
      <c r="C272" s="13">
        <v>73.760000000000005</v>
      </c>
      <c r="F272" s="11" t="s">
        <v>8219</v>
      </c>
      <c r="G272" s="11">
        <v>14</v>
      </c>
      <c r="H272" s="13">
        <v>71.428571428571431</v>
      </c>
    </row>
    <row r="273" spans="1:8" x14ac:dyDescent="0.3">
      <c r="A273" s="11" t="s">
        <v>8221</v>
      </c>
      <c r="B273" s="11">
        <v>4</v>
      </c>
      <c r="C273" s="13">
        <v>31.25</v>
      </c>
      <c r="F273" s="11" t="s">
        <v>8219</v>
      </c>
      <c r="G273" s="11">
        <v>193</v>
      </c>
      <c r="H273" s="13">
        <v>104.25906735751295</v>
      </c>
    </row>
    <row r="274" spans="1:8" x14ac:dyDescent="0.3">
      <c r="A274" s="11" t="s">
        <v>8221</v>
      </c>
      <c r="B274" s="11">
        <v>9</v>
      </c>
      <c r="C274" s="13">
        <v>28.888888888888889</v>
      </c>
      <c r="F274" s="11" t="s">
        <v>8219</v>
      </c>
      <c r="G274" s="11">
        <v>206</v>
      </c>
      <c r="H274" s="13">
        <v>90.616504854368927</v>
      </c>
    </row>
    <row r="275" spans="1:8" x14ac:dyDescent="0.3">
      <c r="A275" s="11" t="s">
        <v>8221</v>
      </c>
      <c r="B275" s="11">
        <v>17</v>
      </c>
      <c r="C275" s="13">
        <v>143.8235294117647</v>
      </c>
      <c r="F275" s="11" t="s">
        <v>8219</v>
      </c>
      <c r="G275" s="11">
        <v>351</v>
      </c>
      <c r="H275" s="13">
        <v>157.33048433048432</v>
      </c>
    </row>
    <row r="276" spans="1:8" x14ac:dyDescent="0.3">
      <c r="A276" s="11" t="s">
        <v>8221</v>
      </c>
      <c r="B276" s="11">
        <v>5</v>
      </c>
      <c r="C276" s="13">
        <v>40</v>
      </c>
      <c r="F276" s="11" t="s">
        <v>8219</v>
      </c>
      <c r="G276" s="11">
        <v>50</v>
      </c>
      <c r="H276" s="13">
        <v>105.18</v>
      </c>
    </row>
    <row r="277" spans="1:8" x14ac:dyDescent="0.3">
      <c r="A277" s="11" t="s">
        <v>8221</v>
      </c>
      <c r="B277" s="11">
        <v>53</v>
      </c>
      <c r="C277" s="13">
        <v>147.81132075471697</v>
      </c>
      <c r="F277" s="11" t="s">
        <v>8219</v>
      </c>
      <c r="G277" s="11">
        <v>184</v>
      </c>
      <c r="H277" s="13">
        <v>58.719836956521746</v>
      </c>
    </row>
    <row r="278" spans="1:8" x14ac:dyDescent="0.3">
      <c r="A278" s="11" t="s">
        <v>8221</v>
      </c>
      <c r="B278" s="11">
        <v>7</v>
      </c>
      <c r="C278" s="13">
        <v>27.857142857142858</v>
      </c>
      <c r="F278" s="11" t="s">
        <v>8219</v>
      </c>
      <c r="G278" s="11">
        <v>196</v>
      </c>
      <c r="H278" s="13">
        <v>81.632653061224488</v>
      </c>
    </row>
    <row r="279" spans="1:8" x14ac:dyDescent="0.3">
      <c r="A279" s="11" t="s">
        <v>8221</v>
      </c>
      <c r="B279" s="11">
        <v>72</v>
      </c>
      <c r="C279" s="13">
        <v>44.444444444444443</v>
      </c>
      <c r="F279" s="11" t="s">
        <v>8219</v>
      </c>
      <c r="G279" s="11">
        <v>229</v>
      </c>
      <c r="H279" s="13">
        <v>56.460043668122275</v>
      </c>
    </row>
    <row r="280" spans="1:8" x14ac:dyDescent="0.3">
      <c r="A280" s="11" t="s">
        <v>8221</v>
      </c>
      <c r="B280" s="11">
        <v>2</v>
      </c>
      <c r="C280" s="13">
        <v>35</v>
      </c>
      <c r="F280" s="11" t="s">
        <v>8219</v>
      </c>
      <c r="G280" s="11">
        <v>67</v>
      </c>
      <c r="H280" s="13">
        <v>140.1044776119403</v>
      </c>
    </row>
    <row r="281" spans="1:8" x14ac:dyDescent="0.3">
      <c r="A281" s="11" t="s">
        <v>8221</v>
      </c>
      <c r="B281" s="11">
        <v>8</v>
      </c>
      <c r="C281" s="13">
        <v>35</v>
      </c>
      <c r="F281" s="11" t="s">
        <v>8219</v>
      </c>
      <c r="G281" s="11">
        <v>95</v>
      </c>
      <c r="H281" s="13">
        <v>224.85263157894738</v>
      </c>
    </row>
    <row r="282" spans="1:8" x14ac:dyDescent="0.3">
      <c r="A282" s="11" t="s">
        <v>8221</v>
      </c>
      <c r="B282" s="11">
        <v>2</v>
      </c>
      <c r="C282" s="13">
        <v>10.5</v>
      </c>
      <c r="F282" s="11" t="s">
        <v>8219</v>
      </c>
      <c r="G282" s="11">
        <v>62</v>
      </c>
      <c r="H282" s="13">
        <v>181.13306451612902</v>
      </c>
    </row>
    <row r="283" spans="1:8" x14ac:dyDescent="0.3">
      <c r="A283" s="11" t="s">
        <v>8221</v>
      </c>
      <c r="B283" s="11">
        <v>3</v>
      </c>
      <c r="C283" s="13">
        <v>30</v>
      </c>
      <c r="F283" s="11" t="s">
        <v>8219</v>
      </c>
      <c r="G283" s="11">
        <v>73</v>
      </c>
      <c r="H283" s="13">
        <v>711.04109589041093</v>
      </c>
    </row>
    <row r="284" spans="1:8" x14ac:dyDescent="0.3">
      <c r="A284" s="11" t="s">
        <v>8221</v>
      </c>
      <c r="B284" s="11">
        <v>4</v>
      </c>
      <c r="C284" s="13">
        <v>40</v>
      </c>
      <c r="F284" s="11" t="s">
        <v>8219</v>
      </c>
      <c r="G284" s="11">
        <v>43</v>
      </c>
      <c r="H284" s="13">
        <v>65.883720930232556</v>
      </c>
    </row>
    <row r="285" spans="1:8" x14ac:dyDescent="0.3">
      <c r="A285" s="11" t="s">
        <v>8221</v>
      </c>
      <c r="B285" s="11">
        <v>3</v>
      </c>
      <c r="C285" s="13">
        <v>50.333333333333336</v>
      </c>
      <c r="F285" s="11" t="s">
        <v>8219</v>
      </c>
      <c r="G285" s="11">
        <v>70</v>
      </c>
      <c r="H285" s="13">
        <v>75.185714285714283</v>
      </c>
    </row>
    <row r="286" spans="1:8" x14ac:dyDescent="0.3">
      <c r="A286" s="11" t="s">
        <v>8221</v>
      </c>
      <c r="B286" s="11">
        <v>6</v>
      </c>
      <c r="C286" s="13">
        <v>32.666666666666664</v>
      </c>
      <c r="F286" s="11" t="s">
        <v>8219</v>
      </c>
      <c r="G286" s="11">
        <v>271</v>
      </c>
      <c r="H286" s="13">
        <v>133.14391143911439</v>
      </c>
    </row>
    <row r="287" spans="1:8" x14ac:dyDescent="0.3">
      <c r="A287" s="11" t="s">
        <v>8221</v>
      </c>
      <c r="B287" s="11">
        <v>8</v>
      </c>
      <c r="C287" s="13">
        <v>65</v>
      </c>
      <c r="F287" s="11" t="s">
        <v>8219</v>
      </c>
      <c r="G287" s="11">
        <v>55</v>
      </c>
      <c r="H287" s="13">
        <v>55.2</v>
      </c>
    </row>
    <row r="288" spans="1:8" x14ac:dyDescent="0.3">
      <c r="A288" s="11" t="s">
        <v>8221</v>
      </c>
      <c r="B288" s="11">
        <v>5</v>
      </c>
      <c r="C288" s="13">
        <v>24.6</v>
      </c>
      <c r="F288" s="11" t="s">
        <v>8219</v>
      </c>
      <c r="G288" s="11">
        <v>35</v>
      </c>
      <c r="H288" s="13">
        <v>86.163714285714292</v>
      </c>
    </row>
    <row r="289" spans="1:8" x14ac:dyDescent="0.3">
      <c r="A289" s="11" t="s">
        <v>8221</v>
      </c>
      <c r="B289" s="11">
        <v>2</v>
      </c>
      <c r="C289" s="13">
        <v>15</v>
      </c>
      <c r="F289" s="11" t="s">
        <v>8219</v>
      </c>
      <c r="G289" s="11">
        <v>22</v>
      </c>
      <c r="H289" s="13">
        <v>92.318181818181813</v>
      </c>
    </row>
    <row r="290" spans="1:8" x14ac:dyDescent="0.3">
      <c r="A290" s="11" t="s">
        <v>8221</v>
      </c>
      <c r="B290" s="11">
        <v>24</v>
      </c>
      <c r="C290" s="13">
        <v>82.583333333333329</v>
      </c>
      <c r="F290" s="11" t="s">
        <v>8219</v>
      </c>
      <c r="G290" s="11">
        <v>38</v>
      </c>
      <c r="H290" s="13">
        <v>160.16473684210527</v>
      </c>
    </row>
    <row r="291" spans="1:8" x14ac:dyDescent="0.3">
      <c r="A291" s="11" t="s">
        <v>8221</v>
      </c>
      <c r="B291" s="11">
        <v>9</v>
      </c>
      <c r="C291" s="13">
        <v>41.666666666666664</v>
      </c>
      <c r="F291" s="11" t="s">
        <v>8219</v>
      </c>
      <c r="G291" s="11">
        <v>15</v>
      </c>
      <c r="H291" s="13">
        <v>45.6</v>
      </c>
    </row>
    <row r="292" spans="1:8" x14ac:dyDescent="0.3">
      <c r="A292" s="11" t="s">
        <v>8221</v>
      </c>
      <c r="B292" s="11">
        <v>1</v>
      </c>
      <c r="C292" s="13">
        <v>30</v>
      </c>
      <c r="F292" s="11" t="s">
        <v>8219</v>
      </c>
      <c r="G292" s="11">
        <v>7</v>
      </c>
      <c r="H292" s="13">
        <v>183.28571428571428</v>
      </c>
    </row>
    <row r="293" spans="1:8" x14ac:dyDescent="0.3">
      <c r="A293" s="11" t="s">
        <v>8221</v>
      </c>
      <c r="B293" s="11">
        <v>10</v>
      </c>
      <c r="C293" s="13">
        <v>19.600000000000001</v>
      </c>
      <c r="F293" s="11" t="s">
        <v>8219</v>
      </c>
      <c r="G293" s="11">
        <v>241</v>
      </c>
      <c r="H293" s="13">
        <v>125.78838174273859</v>
      </c>
    </row>
    <row r="294" spans="1:8" x14ac:dyDescent="0.3">
      <c r="A294" s="11" t="s">
        <v>8221</v>
      </c>
      <c r="B294" s="11">
        <v>1</v>
      </c>
      <c r="C294" s="13">
        <v>100</v>
      </c>
      <c r="F294" s="11" t="s">
        <v>8219</v>
      </c>
      <c r="G294" s="11">
        <v>55</v>
      </c>
      <c r="H294" s="13">
        <v>57.654545454545456</v>
      </c>
    </row>
    <row r="295" spans="1:8" x14ac:dyDescent="0.3">
      <c r="A295" s="11" t="s">
        <v>8221</v>
      </c>
      <c r="B295" s="11">
        <v>20</v>
      </c>
      <c r="C295" s="13">
        <v>231.75</v>
      </c>
      <c r="F295" s="11" t="s">
        <v>8219</v>
      </c>
      <c r="G295" s="11">
        <v>171</v>
      </c>
      <c r="H295" s="13">
        <v>78.660818713450297</v>
      </c>
    </row>
    <row r="296" spans="1:8" x14ac:dyDescent="0.3">
      <c r="A296" s="11" t="s">
        <v>8221</v>
      </c>
      <c r="B296" s="11">
        <v>30</v>
      </c>
      <c r="C296" s="13">
        <v>189.33333333333334</v>
      </c>
      <c r="F296" s="11" t="s">
        <v>8219</v>
      </c>
      <c r="G296" s="11">
        <v>208</v>
      </c>
      <c r="H296" s="13">
        <v>91.480769230769226</v>
      </c>
    </row>
    <row r="297" spans="1:8" x14ac:dyDescent="0.3">
      <c r="A297" s="11" t="s">
        <v>8221</v>
      </c>
      <c r="B297" s="11">
        <v>6</v>
      </c>
      <c r="C297" s="13">
        <v>55</v>
      </c>
      <c r="F297" s="11" t="s">
        <v>8219</v>
      </c>
      <c r="G297" s="11">
        <v>21</v>
      </c>
      <c r="H297" s="13">
        <v>68.09809523809524</v>
      </c>
    </row>
    <row r="298" spans="1:8" x14ac:dyDescent="0.3">
      <c r="A298" s="11" t="s">
        <v>8221</v>
      </c>
      <c r="B298" s="11">
        <v>15</v>
      </c>
      <c r="C298" s="13">
        <v>21.8</v>
      </c>
      <c r="F298" s="11" t="s">
        <v>8219</v>
      </c>
      <c r="G298" s="11">
        <v>25</v>
      </c>
      <c r="H298" s="13">
        <v>48.086800000000004</v>
      </c>
    </row>
    <row r="299" spans="1:8" x14ac:dyDescent="0.3">
      <c r="A299" s="11" t="s">
        <v>8221</v>
      </c>
      <c r="B299" s="11">
        <v>5</v>
      </c>
      <c r="C299" s="13">
        <v>32</v>
      </c>
      <c r="F299" s="11" t="s">
        <v>8219</v>
      </c>
      <c r="G299" s="11">
        <v>52</v>
      </c>
      <c r="H299" s="13">
        <v>202.42307692307693</v>
      </c>
    </row>
    <row r="300" spans="1:8" x14ac:dyDescent="0.3">
      <c r="A300" s="11" t="s">
        <v>8221</v>
      </c>
      <c r="B300" s="11">
        <v>28</v>
      </c>
      <c r="C300" s="13">
        <v>56.25</v>
      </c>
      <c r="F300" s="11" t="s">
        <v>8219</v>
      </c>
      <c r="G300" s="11">
        <v>104</v>
      </c>
      <c r="H300" s="13">
        <v>216.75</v>
      </c>
    </row>
    <row r="301" spans="1:8" x14ac:dyDescent="0.3">
      <c r="A301" s="11" t="s">
        <v>8221</v>
      </c>
      <c r="B301" s="11">
        <v>5</v>
      </c>
      <c r="C301" s="13">
        <v>69</v>
      </c>
      <c r="F301" s="11" t="s">
        <v>8219</v>
      </c>
      <c r="G301" s="11">
        <v>73</v>
      </c>
      <c r="H301" s="13">
        <v>110.06849315068493</v>
      </c>
    </row>
    <row r="302" spans="1:8" x14ac:dyDescent="0.3">
      <c r="A302" s="11" t="s">
        <v>8221</v>
      </c>
      <c r="B302" s="11">
        <v>7</v>
      </c>
      <c r="C302" s="13">
        <v>18.714285714285715</v>
      </c>
      <c r="F302" s="11" t="s">
        <v>8219</v>
      </c>
      <c r="G302" s="11">
        <v>34</v>
      </c>
      <c r="H302" s="13">
        <v>150.14705882352942</v>
      </c>
    </row>
    <row r="303" spans="1:8" x14ac:dyDescent="0.3">
      <c r="A303" s="11" t="s">
        <v>8221</v>
      </c>
      <c r="B303" s="11">
        <v>30</v>
      </c>
      <c r="C303" s="13">
        <v>46.033333333333331</v>
      </c>
      <c r="F303" s="11" t="s">
        <v>8219</v>
      </c>
      <c r="G303" s="11">
        <v>56</v>
      </c>
      <c r="H303" s="13">
        <v>93.428571428571431</v>
      </c>
    </row>
    <row r="304" spans="1:8" x14ac:dyDescent="0.3">
      <c r="A304" s="11" t="s">
        <v>8221</v>
      </c>
      <c r="B304" s="11">
        <v>2</v>
      </c>
      <c r="C304" s="13">
        <v>60</v>
      </c>
      <c r="F304" s="11" t="s">
        <v>8219</v>
      </c>
      <c r="G304" s="11">
        <v>31</v>
      </c>
      <c r="H304" s="13">
        <v>110.96774193548387</v>
      </c>
    </row>
    <row r="305" spans="1:8" x14ac:dyDescent="0.3">
      <c r="A305" s="11" t="s">
        <v>8221</v>
      </c>
      <c r="B305" s="11">
        <v>30</v>
      </c>
      <c r="C305" s="13">
        <v>50.666666666666664</v>
      </c>
      <c r="F305" s="11" t="s">
        <v>8219</v>
      </c>
      <c r="G305" s="11">
        <v>84</v>
      </c>
      <c r="H305" s="13">
        <v>71.785714285714292</v>
      </c>
    </row>
    <row r="306" spans="1:8" x14ac:dyDescent="0.3">
      <c r="A306" s="11" t="s">
        <v>8221</v>
      </c>
      <c r="B306" s="11">
        <v>2</v>
      </c>
      <c r="C306" s="13">
        <v>25</v>
      </c>
      <c r="F306" s="11" t="s">
        <v>8219</v>
      </c>
      <c r="G306" s="11">
        <v>130</v>
      </c>
      <c r="H306" s="13">
        <v>29.258076923076924</v>
      </c>
    </row>
    <row r="307" spans="1:8" x14ac:dyDescent="0.3">
      <c r="A307" s="11" t="s">
        <v>8221</v>
      </c>
      <c r="B307" s="11">
        <v>2</v>
      </c>
      <c r="C307" s="13">
        <v>20</v>
      </c>
      <c r="F307" s="11" t="s">
        <v>8219</v>
      </c>
      <c r="G307" s="11">
        <v>12</v>
      </c>
      <c r="H307" s="13">
        <v>1000</v>
      </c>
    </row>
    <row r="308" spans="1:8" x14ac:dyDescent="0.3">
      <c r="A308" s="11" t="s">
        <v>8221</v>
      </c>
      <c r="B308" s="11">
        <v>1</v>
      </c>
      <c r="C308" s="13">
        <v>25</v>
      </c>
      <c r="F308" s="11" t="s">
        <v>8219</v>
      </c>
      <c r="G308" s="11">
        <v>23</v>
      </c>
      <c r="H308" s="13">
        <v>74.347826086956516</v>
      </c>
    </row>
    <row r="309" spans="1:8" x14ac:dyDescent="0.3">
      <c r="A309" s="11" t="s">
        <v>8221</v>
      </c>
      <c r="B309" s="11">
        <v>2</v>
      </c>
      <c r="C309" s="13">
        <v>20</v>
      </c>
      <c r="F309" s="11" t="s">
        <v>8219</v>
      </c>
      <c r="G309" s="11">
        <v>158</v>
      </c>
      <c r="H309" s="13">
        <v>63.829113924050631</v>
      </c>
    </row>
    <row r="310" spans="1:8" x14ac:dyDescent="0.3">
      <c r="A310" s="11" t="s">
        <v>8221</v>
      </c>
      <c r="B310" s="11">
        <v>14</v>
      </c>
      <c r="C310" s="13">
        <v>110.28571428571429</v>
      </c>
      <c r="F310" s="11" t="s">
        <v>8219</v>
      </c>
      <c r="G310" s="11">
        <v>30</v>
      </c>
      <c r="H310" s="13">
        <v>44.333333333333336</v>
      </c>
    </row>
    <row r="311" spans="1:8" x14ac:dyDescent="0.3">
      <c r="A311" s="11" t="s">
        <v>8221</v>
      </c>
      <c r="B311" s="11">
        <v>31</v>
      </c>
      <c r="C311" s="13">
        <v>37.451612903225808</v>
      </c>
      <c r="F311" s="11" t="s">
        <v>8219</v>
      </c>
      <c r="G311" s="11">
        <v>18</v>
      </c>
      <c r="H311" s="13">
        <v>86.944444444444443</v>
      </c>
    </row>
    <row r="312" spans="1:8" x14ac:dyDescent="0.3">
      <c r="A312" s="11" t="s">
        <v>8221</v>
      </c>
      <c r="B312" s="11">
        <v>16</v>
      </c>
      <c r="C312" s="13">
        <v>41.75</v>
      </c>
      <c r="F312" s="11" t="s">
        <v>8219</v>
      </c>
      <c r="G312" s="11">
        <v>29</v>
      </c>
      <c r="H312" s="13">
        <v>126.55172413793103</v>
      </c>
    </row>
    <row r="313" spans="1:8" x14ac:dyDescent="0.3">
      <c r="A313" s="11" t="s">
        <v>8221</v>
      </c>
      <c r="B313" s="11">
        <v>12</v>
      </c>
      <c r="C313" s="13">
        <v>24.083333333333332</v>
      </c>
      <c r="F313" s="11" t="s">
        <v>8219</v>
      </c>
      <c r="G313" s="11">
        <v>31</v>
      </c>
      <c r="H313" s="13">
        <v>129.03225806451613</v>
      </c>
    </row>
    <row r="314" spans="1:8" x14ac:dyDescent="0.3">
      <c r="A314" s="11" t="s">
        <v>8221</v>
      </c>
      <c r="B314" s="11">
        <v>96</v>
      </c>
      <c r="C314" s="13">
        <v>69.40625</v>
      </c>
      <c r="F314" s="11" t="s">
        <v>8219</v>
      </c>
      <c r="G314" s="11">
        <v>173</v>
      </c>
      <c r="H314" s="13">
        <v>71.242774566473983</v>
      </c>
    </row>
    <row r="315" spans="1:8" x14ac:dyDescent="0.3">
      <c r="A315" s="11" t="s">
        <v>8221</v>
      </c>
      <c r="B315" s="11">
        <v>16</v>
      </c>
      <c r="C315" s="13">
        <v>155.25</v>
      </c>
      <c r="F315" s="11" t="s">
        <v>8219</v>
      </c>
      <c r="G315" s="11">
        <v>17</v>
      </c>
      <c r="H315" s="13">
        <v>117.88235294117646</v>
      </c>
    </row>
    <row r="316" spans="1:8" x14ac:dyDescent="0.3">
      <c r="A316" s="11" t="s">
        <v>8221</v>
      </c>
      <c r="B316" s="11">
        <v>5</v>
      </c>
      <c r="C316" s="13">
        <v>57.2</v>
      </c>
      <c r="F316" s="11" t="s">
        <v>8219</v>
      </c>
      <c r="G316" s="11">
        <v>48</v>
      </c>
      <c r="H316" s="13">
        <v>327.08333333333331</v>
      </c>
    </row>
    <row r="317" spans="1:8" x14ac:dyDescent="0.3">
      <c r="A317" s="11" t="s">
        <v>8221</v>
      </c>
      <c r="B317" s="11">
        <v>8</v>
      </c>
      <c r="C317" s="13">
        <v>60</v>
      </c>
      <c r="F317" s="11" t="s">
        <v>8219</v>
      </c>
      <c r="G317" s="11">
        <v>59</v>
      </c>
      <c r="H317" s="13">
        <v>34.745762711864408</v>
      </c>
    </row>
    <row r="318" spans="1:8" x14ac:dyDescent="0.3">
      <c r="A318" s="11" t="s">
        <v>8221</v>
      </c>
      <c r="B318" s="11">
        <v>7</v>
      </c>
      <c r="C318" s="13">
        <v>39</v>
      </c>
      <c r="F318" s="11" t="s">
        <v>8219</v>
      </c>
      <c r="G318" s="11">
        <v>39</v>
      </c>
      <c r="H318" s="13">
        <v>100.06410256410257</v>
      </c>
    </row>
    <row r="319" spans="1:8" x14ac:dyDescent="0.3">
      <c r="A319" s="11" t="s">
        <v>8221</v>
      </c>
      <c r="B319" s="11">
        <v>24</v>
      </c>
      <c r="C319" s="13">
        <v>58.416666666666664</v>
      </c>
      <c r="F319" s="11" t="s">
        <v>8219</v>
      </c>
      <c r="G319" s="11">
        <v>59</v>
      </c>
      <c r="H319" s="13">
        <v>40.847457627118644</v>
      </c>
    </row>
    <row r="320" spans="1:8" x14ac:dyDescent="0.3">
      <c r="A320" s="11" t="s">
        <v>8221</v>
      </c>
      <c r="B320" s="11">
        <v>121</v>
      </c>
      <c r="C320" s="13">
        <v>158.63636363636363</v>
      </c>
      <c r="F320" s="11" t="s">
        <v>8219</v>
      </c>
      <c r="G320" s="11">
        <v>60</v>
      </c>
      <c r="H320" s="13">
        <v>252.01666666666668</v>
      </c>
    </row>
    <row r="321" spans="1:8" x14ac:dyDescent="0.3">
      <c r="A321" s="11" t="s">
        <v>8221</v>
      </c>
      <c r="B321" s="11">
        <v>196</v>
      </c>
      <c r="C321" s="13">
        <v>99.857142857142861</v>
      </c>
      <c r="F321" s="11" t="s">
        <v>8219</v>
      </c>
      <c r="G321" s="11">
        <v>20</v>
      </c>
      <c r="H321" s="13">
        <v>25.161000000000001</v>
      </c>
    </row>
    <row r="322" spans="1:8" x14ac:dyDescent="0.3">
      <c r="A322" s="11" t="s">
        <v>8221</v>
      </c>
      <c r="B322" s="11">
        <v>5</v>
      </c>
      <c r="C322" s="13">
        <v>25.2</v>
      </c>
      <c r="F322" s="11" t="s">
        <v>8219</v>
      </c>
      <c r="G322" s="11">
        <v>2</v>
      </c>
      <c r="H322" s="13">
        <v>50.5</v>
      </c>
    </row>
    <row r="323" spans="1:8" x14ac:dyDescent="0.3">
      <c r="A323" s="11" t="s">
        <v>8221</v>
      </c>
      <c r="B323" s="11">
        <v>73</v>
      </c>
      <c r="C323" s="13">
        <v>89.191780821917803</v>
      </c>
      <c r="F323" s="11" t="s">
        <v>8219</v>
      </c>
      <c r="G323" s="11">
        <v>315</v>
      </c>
      <c r="H323" s="13">
        <v>151.31746031746033</v>
      </c>
    </row>
    <row r="324" spans="1:8" x14ac:dyDescent="0.3">
      <c r="A324" s="11" t="s">
        <v>8221</v>
      </c>
      <c r="B324" s="11">
        <v>93</v>
      </c>
      <c r="C324" s="13">
        <v>182.6236559139785</v>
      </c>
      <c r="F324" s="11" t="s">
        <v>8219</v>
      </c>
      <c r="G324" s="11">
        <v>2174</v>
      </c>
      <c r="H324" s="13">
        <v>134.3592456301748</v>
      </c>
    </row>
    <row r="325" spans="1:8" x14ac:dyDescent="0.3">
      <c r="A325" s="11" t="s">
        <v>8221</v>
      </c>
      <c r="B325" s="11">
        <v>17</v>
      </c>
      <c r="C325" s="13">
        <v>50.647058823529413</v>
      </c>
      <c r="F325" s="11" t="s">
        <v>8219</v>
      </c>
      <c r="G325" s="11">
        <v>152</v>
      </c>
      <c r="H325" s="13">
        <v>174.02631578947367</v>
      </c>
    </row>
    <row r="326" spans="1:8" x14ac:dyDescent="0.3">
      <c r="A326" s="11" t="s">
        <v>8221</v>
      </c>
      <c r="B326" s="11">
        <v>7</v>
      </c>
      <c r="C326" s="13">
        <v>33.285714285714285</v>
      </c>
      <c r="F326" s="11" t="s">
        <v>8219</v>
      </c>
      <c r="G326" s="11">
        <v>1021</v>
      </c>
      <c r="H326" s="13">
        <v>73.486268364348675</v>
      </c>
    </row>
    <row r="327" spans="1:8" x14ac:dyDescent="0.3">
      <c r="A327" s="11" t="s">
        <v>8221</v>
      </c>
      <c r="B327" s="11">
        <v>17</v>
      </c>
      <c r="C327" s="13">
        <v>51.823529411764703</v>
      </c>
      <c r="F327" s="11" t="s">
        <v>8219</v>
      </c>
      <c r="G327" s="11">
        <v>237</v>
      </c>
      <c r="H327" s="13">
        <v>23.518987341772153</v>
      </c>
    </row>
    <row r="328" spans="1:8" x14ac:dyDescent="0.3">
      <c r="A328" s="11" t="s">
        <v>8221</v>
      </c>
      <c r="B328" s="11">
        <v>171</v>
      </c>
      <c r="C328" s="13">
        <v>113.62573099415205</v>
      </c>
      <c r="F328" s="11" t="s">
        <v>8219</v>
      </c>
      <c r="G328" s="11">
        <v>27</v>
      </c>
      <c r="H328" s="13">
        <v>39.074444444444445</v>
      </c>
    </row>
    <row r="329" spans="1:8" x14ac:dyDescent="0.3">
      <c r="A329" s="11" t="s">
        <v>8221</v>
      </c>
      <c r="B329" s="11">
        <v>188</v>
      </c>
      <c r="C329" s="13">
        <v>136.46276595744681</v>
      </c>
      <c r="F329" s="11" t="s">
        <v>8219</v>
      </c>
      <c r="G329" s="11">
        <v>17</v>
      </c>
      <c r="H329" s="13">
        <v>125.94117647058823</v>
      </c>
    </row>
    <row r="330" spans="1:8" x14ac:dyDescent="0.3">
      <c r="A330" s="11" t="s">
        <v>8221</v>
      </c>
      <c r="B330" s="11">
        <v>110</v>
      </c>
      <c r="C330" s="13">
        <v>364.35454545454547</v>
      </c>
      <c r="F330" s="11" t="s">
        <v>8219</v>
      </c>
      <c r="G330" s="11">
        <v>27</v>
      </c>
      <c r="H330" s="13">
        <v>1644</v>
      </c>
    </row>
    <row r="331" spans="1:8" x14ac:dyDescent="0.3">
      <c r="A331" s="11" t="s">
        <v>8221</v>
      </c>
      <c r="B331" s="11">
        <v>37</v>
      </c>
      <c r="C331" s="13">
        <v>19.243243243243242</v>
      </c>
      <c r="F331" s="11" t="s">
        <v>8219</v>
      </c>
      <c r="G331" s="11">
        <v>82</v>
      </c>
      <c r="H331" s="13">
        <v>42.670731707317074</v>
      </c>
    </row>
    <row r="332" spans="1:8" x14ac:dyDescent="0.3">
      <c r="A332" s="11" t="s">
        <v>8221</v>
      </c>
      <c r="B332" s="11">
        <v>9</v>
      </c>
      <c r="C332" s="13">
        <v>41.888888888888886</v>
      </c>
      <c r="F332" s="11" t="s">
        <v>8219</v>
      </c>
      <c r="G332" s="11">
        <v>48</v>
      </c>
      <c r="H332" s="13">
        <v>35.125</v>
      </c>
    </row>
    <row r="333" spans="1:8" x14ac:dyDescent="0.3">
      <c r="A333" s="11" t="s">
        <v>8221</v>
      </c>
      <c r="B333" s="11">
        <v>29</v>
      </c>
      <c r="C333" s="13">
        <v>30.310344827586206</v>
      </c>
      <c r="F333" s="11" t="s">
        <v>8219</v>
      </c>
      <c r="G333" s="11">
        <v>105</v>
      </c>
      <c r="H333" s="13">
        <v>239.35238095238094</v>
      </c>
    </row>
    <row r="334" spans="1:8" x14ac:dyDescent="0.3">
      <c r="A334" s="11" t="s">
        <v>8221</v>
      </c>
      <c r="B334" s="11">
        <v>6</v>
      </c>
      <c r="C334" s="13">
        <v>49.666666666666664</v>
      </c>
      <c r="F334" s="11" t="s">
        <v>8219</v>
      </c>
      <c r="G334" s="11">
        <v>28</v>
      </c>
      <c r="H334" s="13">
        <v>107.64285714285714</v>
      </c>
    </row>
    <row r="335" spans="1:8" x14ac:dyDescent="0.3">
      <c r="A335" s="11" t="s">
        <v>8221</v>
      </c>
      <c r="B335" s="11">
        <v>30</v>
      </c>
      <c r="C335" s="13">
        <v>59.2</v>
      </c>
      <c r="F335" s="11" t="s">
        <v>8219</v>
      </c>
      <c r="G335" s="11">
        <v>1107</v>
      </c>
      <c r="H335" s="13">
        <v>95.830623306233065</v>
      </c>
    </row>
    <row r="336" spans="1:8" x14ac:dyDescent="0.3">
      <c r="A336" s="11" t="s">
        <v>8221</v>
      </c>
      <c r="B336" s="11">
        <v>81</v>
      </c>
      <c r="C336" s="13">
        <v>43.97530864197531</v>
      </c>
      <c r="F336" s="11" t="s">
        <v>8219</v>
      </c>
      <c r="G336" s="11">
        <v>1013</v>
      </c>
      <c r="H336" s="13">
        <v>31.663376110562684</v>
      </c>
    </row>
    <row r="337" spans="1:8" x14ac:dyDescent="0.3">
      <c r="A337" s="11" t="s">
        <v>8221</v>
      </c>
      <c r="B337" s="11">
        <v>4</v>
      </c>
      <c r="C337" s="13">
        <v>26.5</v>
      </c>
      <c r="F337" s="11" t="s">
        <v>8219</v>
      </c>
      <c r="G337" s="11">
        <v>274</v>
      </c>
      <c r="H337" s="13">
        <v>42.886861313868614</v>
      </c>
    </row>
    <row r="338" spans="1:8" x14ac:dyDescent="0.3">
      <c r="A338" s="11" t="s">
        <v>8221</v>
      </c>
      <c r="B338" s="11">
        <v>11</v>
      </c>
      <c r="C338" s="13">
        <v>1272.7272727272727</v>
      </c>
      <c r="F338" s="11" t="s">
        <v>8219</v>
      </c>
      <c r="G338" s="11">
        <v>87</v>
      </c>
      <c r="H338" s="13">
        <v>122.73563218390805</v>
      </c>
    </row>
    <row r="339" spans="1:8" x14ac:dyDescent="0.3">
      <c r="A339" s="11" t="s">
        <v>8221</v>
      </c>
      <c r="B339" s="11">
        <v>14</v>
      </c>
      <c r="C339" s="13">
        <v>164</v>
      </c>
      <c r="F339" s="11" t="s">
        <v>8219</v>
      </c>
      <c r="G339" s="11">
        <v>99</v>
      </c>
      <c r="H339" s="13">
        <v>190.45454545454547</v>
      </c>
    </row>
    <row r="340" spans="1:8" x14ac:dyDescent="0.3">
      <c r="A340" s="11" t="s">
        <v>8221</v>
      </c>
      <c r="B340" s="11">
        <v>5</v>
      </c>
      <c r="C340" s="13">
        <v>45.2</v>
      </c>
      <c r="F340" s="11" t="s">
        <v>8219</v>
      </c>
      <c r="G340" s="11">
        <v>276</v>
      </c>
      <c r="H340" s="13">
        <v>109.33695652173913</v>
      </c>
    </row>
    <row r="341" spans="1:8" x14ac:dyDescent="0.3">
      <c r="A341" s="11" t="s">
        <v>8221</v>
      </c>
      <c r="B341" s="11">
        <v>45</v>
      </c>
      <c r="C341" s="13">
        <v>153.88888888888889</v>
      </c>
      <c r="F341" s="11" t="s">
        <v>8219</v>
      </c>
      <c r="G341" s="11">
        <v>21</v>
      </c>
      <c r="H341" s="13">
        <v>143.66666666666666</v>
      </c>
    </row>
    <row r="342" spans="1:8" x14ac:dyDescent="0.3">
      <c r="A342" s="11" t="s">
        <v>8221</v>
      </c>
      <c r="B342" s="11">
        <v>8</v>
      </c>
      <c r="C342" s="13">
        <v>51.375</v>
      </c>
      <c r="F342" s="11" t="s">
        <v>8219</v>
      </c>
      <c r="G342" s="11">
        <v>41</v>
      </c>
      <c r="H342" s="13">
        <v>66.707317073170728</v>
      </c>
    </row>
    <row r="343" spans="1:8" x14ac:dyDescent="0.3">
      <c r="A343" s="11" t="s">
        <v>8221</v>
      </c>
      <c r="B343" s="11">
        <v>3</v>
      </c>
      <c r="C343" s="13">
        <v>93.333333333333329</v>
      </c>
      <c r="F343" s="11" t="s">
        <v>8219</v>
      </c>
      <c r="G343" s="11">
        <v>119</v>
      </c>
      <c r="H343" s="13">
        <v>84.142857142857139</v>
      </c>
    </row>
    <row r="344" spans="1:8" x14ac:dyDescent="0.3">
      <c r="A344" s="11" t="s">
        <v>8221</v>
      </c>
      <c r="B344" s="11">
        <v>24</v>
      </c>
      <c r="C344" s="13">
        <v>108.625</v>
      </c>
      <c r="F344" s="11" t="s">
        <v>8219</v>
      </c>
      <c r="G344" s="11">
        <v>153</v>
      </c>
      <c r="H344" s="13">
        <v>215.72549019607843</v>
      </c>
    </row>
    <row r="345" spans="1:8" x14ac:dyDescent="0.3">
      <c r="A345" s="11" t="s">
        <v>8221</v>
      </c>
      <c r="B345" s="11">
        <v>18</v>
      </c>
      <c r="C345" s="13">
        <v>160.5</v>
      </c>
      <c r="F345" s="11" t="s">
        <v>8219</v>
      </c>
      <c r="G345" s="11">
        <v>100</v>
      </c>
      <c r="H345" s="13">
        <v>54.69</v>
      </c>
    </row>
    <row r="346" spans="1:8" x14ac:dyDescent="0.3">
      <c r="A346" s="11" t="s">
        <v>8221</v>
      </c>
      <c r="B346" s="11">
        <v>12</v>
      </c>
      <c r="C346" s="13">
        <v>75.75</v>
      </c>
      <c r="F346" s="11" t="s">
        <v>8219</v>
      </c>
      <c r="G346" s="11">
        <v>143</v>
      </c>
      <c r="H346" s="13">
        <v>51.62944055944056</v>
      </c>
    </row>
    <row r="347" spans="1:8" x14ac:dyDescent="0.3">
      <c r="A347" s="11" t="s">
        <v>8221</v>
      </c>
      <c r="B347" s="11">
        <v>123</v>
      </c>
      <c r="C347" s="13">
        <v>790.83739837398377</v>
      </c>
      <c r="F347" s="11" t="s">
        <v>8219</v>
      </c>
      <c r="G347" s="11">
        <v>140</v>
      </c>
      <c r="H347" s="13">
        <v>143.35714285714286</v>
      </c>
    </row>
    <row r="348" spans="1:8" x14ac:dyDescent="0.3">
      <c r="A348" s="11" t="s">
        <v>8221</v>
      </c>
      <c r="B348" s="11">
        <v>96</v>
      </c>
      <c r="C348" s="13">
        <v>301.93916666666667</v>
      </c>
      <c r="F348" s="11" t="s">
        <v>8219</v>
      </c>
      <c r="G348" s="11">
        <v>35</v>
      </c>
      <c r="H348" s="13">
        <v>72.428571428571431</v>
      </c>
    </row>
    <row r="349" spans="1:8" x14ac:dyDescent="0.3">
      <c r="A349" s="11" t="s">
        <v>8221</v>
      </c>
      <c r="B349" s="11">
        <v>31</v>
      </c>
      <c r="C349" s="13">
        <v>47.935483870967744</v>
      </c>
      <c r="F349" s="11" t="s">
        <v>8219</v>
      </c>
      <c r="G349" s="11">
        <v>149</v>
      </c>
      <c r="H349" s="13">
        <v>36.530201342281877</v>
      </c>
    </row>
    <row r="350" spans="1:8" x14ac:dyDescent="0.3">
      <c r="A350" s="11" t="s">
        <v>8221</v>
      </c>
      <c r="B350" s="11">
        <v>4</v>
      </c>
      <c r="C350" s="13">
        <v>2.75</v>
      </c>
      <c r="F350" s="11" t="s">
        <v>8219</v>
      </c>
      <c r="G350" s="11">
        <v>130</v>
      </c>
      <c r="H350" s="13">
        <v>60.903461538461535</v>
      </c>
    </row>
    <row r="351" spans="1:8" x14ac:dyDescent="0.3">
      <c r="A351" s="11" t="s">
        <v>8221</v>
      </c>
      <c r="B351" s="11">
        <v>3</v>
      </c>
      <c r="C351" s="13">
        <v>1</v>
      </c>
      <c r="F351" s="11" t="s">
        <v>8219</v>
      </c>
      <c r="G351" s="11">
        <v>120</v>
      </c>
      <c r="H351" s="13">
        <v>43.55</v>
      </c>
    </row>
    <row r="352" spans="1:8" x14ac:dyDescent="0.3">
      <c r="A352" s="11" t="s">
        <v>8221</v>
      </c>
      <c r="B352" s="11">
        <v>179</v>
      </c>
      <c r="C352" s="13">
        <v>171.79329608938548</v>
      </c>
      <c r="F352" s="11" t="s">
        <v>8219</v>
      </c>
      <c r="G352" s="11">
        <v>265</v>
      </c>
      <c r="H352" s="13">
        <v>99.766037735849054</v>
      </c>
    </row>
    <row r="353" spans="1:8" x14ac:dyDescent="0.3">
      <c r="A353" s="11" t="s">
        <v>8221</v>
      </c>
      <c r="B353" s="11">
        <v>3</v>
      </c>
      <c r="C353" s="13">
        <v>35.333333333333336</v>
      </c>
      <c r="F353" s="11" t="s">
        <v>8219</v>
      </c>
      <c r="G353" s="11">
        <v>71</v>
      </c>
      <c r="H353" s="13">
        <v>88.732394366197184</v>
      </c>
    </row>
    <row r="354" spans="1:8" x14ac:dyDescent="0.3">
      <c r="A354" s="11" t="s">
        <v>8221</v>
      </c>
      <c r="B354" s="11">
        <v>23</v>
      </c>
      <c r="C354" s="13">
        <v>82.086956521739125</v>
      </c>
      <c r="F354" s="11" t="s">
        <v>8219</v>
      </c>
      <c r="G354" s="11">
        <v>13</v>
      </c>
      <c r="H354" s="13">
        <v>4.9230769230769234</v>
      </c>
    </row>
    <row r="355" spans="1:8" x14ac:dyDescent="0.3">
      <c r="A355" s="11" t="s">
        <v>8221</v>
      </c>
      <c r="B355" s="11">
        <v>23</v>
      </c>
      <c r="C355" s="13">
        <v>110.8695652173913</v>
      </c>
      <c r="F355" s="11" t="s">
        <v>8219</v>
      </c>
      <c r="G355" s="11">
        <v>169</v>
      </c>
      <c r="H355" s="13">
        <v>17.822485207100591</v>
      </c>
    </row>
    <row r="356" spans="1:8" x14ac:dyDescent="0.3">
      <c r="A356" s="11" t="s">
        <v>8221</v>
      </c>
      <c r="B356" s="11">
        <v>41</v>
      </c>
      <c r="C356" s="13">
        <v>161.21951219512195</v>
      </c>
      <c r="F356" s="11" t="s">
        <v>8219</v>
      </c>
      <c r="G356" s="11">
        <v>57</v>
      </c>
      <c r="H356" s="13">
        <v>187.19298245614036</v>
      </c>
    </row>
    <row r="357" spans="1:8" x14ac:dyDescent="0.3">
      <c r="A357" s="11" t="s">
        <v>8221</v>
      </c>
      <c r="B357" s="11">
        <v>32</v>
      </c>
      <c r="C357" s="13">
        <v>52.40625</v>
      </c>
      <c r="F357" s="11" t="s">
        <v>8219</v>
      </c>
      <c r="G357" s="11">
        <v>229</v>
      </c>
      <c r="H357" s="13">
        <v>234.80786026200875</v>
      </c>
    </row>
    <row r="358" spans="1:8" x14ac:dyDescent="0.3">
      <c r="A358" s="11" t="s">
        <v>8221</v>
      </c>
      <c r="B358" s="11">
        <v>2</v>
      </c>
      <c r="C358" s="13">
        <v>13</v>
      </c>
      <c r="F358" s="11" t="s">
        <v>8219</v>
      </c>
      <c r="G358" s="11">
        <v>108</v>
      </c>
      <c r="H358" s="13">
        <v>105.04629629629629</v>
      </c>
    </row>
    <row r="359" spans="1:8" x14ac:dyDescent="0.3">
      <c r="A359" s="11" t="s">
        <v>8221</v>
      </c>
      <c r="B359" s="11">
        <v>7</v>
      </c>
      <c r="C359" s="13">
        <v>30.285714285714285</v>
      </c>
      <c r="F359" s="11" t="s">
        <v>8219</v>
      </c>
      <c r="G359" s="11">
        <v>108</v>
      </c>
      <c r="H359" s="13">
        <v>56.666666666666664</v>
      </c>
    </row>
    <row r="360" spans="1:8" x14ac:dyDescent="0.3">
      <c r="A360" s="11" t="s">
        <v>8221</v>
      </c>
      <c r="B360" s="11">
        <v>4</v>
      </c>
      <c r="C360" s="13">
        <v>116.75</v>
      </c>
      <c r="F360" s="11" t="s">
        <v>8219</v>
      </c>
      <c r="G360" s="11">
        <v>41</v>
      </c>
      <c r="H360" s="13">
        <v>39.048780487804876</v>
      </c>
    </row>
    <row r="361" spans="1:8" x14ac:dyDescent="0.3">
      <c r="A361" s="11" t="s">
        <v>8221</v>
      </c>
      <c r="B361" s="11">
        <v>196</v>
      </c>
      <c r="C361" s="13">
        <v>89.59693877551021</v>
      </c>
      <c r="F361" s="11" t="s">
        <v>8219</v>
      </c>
      <c r="G361" s="11">
        <v>139</v>
      </c>
      <c r="H361" s="13">
        <v>68.345323741007192</v>
      </c>
    </row>
    <row r="362" spans="1:8" x14ac:dyDescent="0.3">
      <c r="A362" s="11" t="s">
        <v>8221</v>
      </c>
      <c r="B362" s="11">
        <v>11</v>
      </c>
      <c r="C362" s="13">
        <v>424.45454545454544</v>
      </c>
      <c r="F362" s="11" t="s">
        <v>8219</v>
      </c>
      <c r="G362" s="11">
        <v>19</v>
      </c>
      <c r="H362" s="13">
        <v>169.57894736842104</v>
      </c>
    </row>
    <row r="363" spans="1:8" x14ac:dyDescent="0.3">
      <c r="A363" s="11" t="s">
        <v>8221</v>
      </c>
      <c r="B363" s="11">
        <v>9</v>
      </c>
      <c r="C363" s="13">
        <v>80.666666666666671</v>
      </c>
      <c r="F363" s="11" t="s">
        <v>8219</v>
      </c>
      <c r="G363" s="11">
        <v>94</v>
      </c>
      <c r="H363" s="13">
        <v>141.42340425531913</v>
      </c>
    </row>
    <row r="364" spans="1:8" x14ac:dyDescent="0.3">
      <c r="A364" s="11" t="s">
        <v>8221</v>
      </c>
      <c r="B364" s="11">
        <v>5</v>
      </c>
      <c r="C364" s="13">
        <v>13</v>
      </c>
      <c r="F364" s="11" t="s">
        <v>8219</v>
      </c>
      <c r="G364" s="11">
        <v>23</v>
      </c>
      <c r="H364" s="13">
        <v>67.391304347826093</v>
      </c>
    </row>
    <row r="365" spans="1:8" x14ac:dyDescent="0.3">
      <c r="A365" s="11" t="s">
        <v>8221</v>
      </c>
      <c r="B365" s="11">
        <v>8</v>
      </c>
      <c r="C365" s="13">
        <v>8.125</v>
      </c>
      <c r="F365" s="11" t="s">
        <v>8219</v>
      </c>
      <c r="G365" s="11">
        <v>15</v>
      </c>
      <c r="H365" s="13">
        <v>54.266666666666666</v>
      </c>
    </row>
    <row r="366" spans="1:8" x14ac:dyDescent="0.3">
      <c r="A366" s="11" t="s">
        <v>8221</v>
      </c>
      <c r="B366" s="11">
        <v>229</v>
      </c>
      <c r="C366" s="13">
        <v>153.42794759825327</v>
      </c>
      <c r="F366" s="11" t="s">
        <v>8219</v>
      </c>
      <c r="G366" s="11">
        <v>62</v>
      </c>
      <c r="H366" s="13">
        <v>82.516129032258064</v>
      </c>
    </row>
    <row r="367" spans="1:8" x14ac:dyDescent="0.3">
      <c r="A367" s="11" t="s">
        <v>8221</v>
      </c>
      <c r="B367" s="11">
        <v>40</v>
      </c>
      <c r="C367" s="13">
        <v>292.07499999999999</v>
      </c>
      <c r="F367" s="11" t="s">
        <v>8219</v>
      </c>
      <c r="G367" s="11">
        <v>74</v>
      </c>
      <c r="H367" s="13">
        <v>53.729729729729726</v>
      </c>
    </row>
    <row r="368" spans="1:8" x14ac:dyDescent="0.3">
      <c r="A368" s="11" t="s">
        <v>8221</v>
      </c>
      <c r="B368" s="11">
        <v>123</v>
      </c>
      <c r="C368" s="13">
        <v>65.666666666666671</v>
      </c>
      <c r="F368" s="11" t="s">
        <v>8219</v>
      </c>
      <c r="G368" s="11">
        <v>97</v>
      </c>
      <c r="H368" s="13">
        <v>34.206185567010309</v>
      </c>
    </row>
    <row r="369" spans="1:8" x14ac:dyDescent="0.3">
      <c r="A369" s="11" t="s">
        <v>8221</v>
      </c>
      <c r="B369" s="11">
        <v>5</v>
      </c>
      <c r="C369" s="13">
        <v>16.2</v>
      </c>
      <c r="F369" s="11" t="s">
        <v>8219</v>
      </c>
      <c r="G369" s="11">
        <v>55</v>
      </c>
      <c r="H369" s="13">
        <v>127.32727272727273</v>
      </c>
    </row>
    <row r="370" spans="1:8" x14ac:dyDescent="0.3">
      <c r="A370" s="11" t="s">
        <v>8221</v>
      </c>
      <c r="B370" s="11">
        <v>148</v>
      </c>
      <c r="C370" s="13">
        <v>34.128378378378379</v>
      </c>
      <c r="F370" s="11" t="s">
        <v>8219</v>
      </c>
      <c r="G370" s="11">
        <v>44</v>
      </c>
      <c r="H370" s="13">
        <v>45.56818181818182</v>
      </c>
    </row>
    <row r="371" spans="1:8" x14ac:dyDescent="0.3">
      <c r="A371" s="11" t="s">
        <v>8221</v>
      </c>
      <c r="B371" s="11">
        <v>10</v>
      </c>
      <c r="C371" s="13">
        <v>13</v>
      </c>
      <c r="F371" s="11" t="s">
        <v>8219</v>
      </c>
      <c r="G371" s="11">
        <v>110</v>
      </c>
      <c r="H371" s="13">
        <v>95.963636363636368</v>
      </c>
    </row>
    <row r="372" spans="1:8" x14ac:dyDescent="0.3">
      <c r="A372" s="11" t="s">
        <v>8221</v>
      </c>
      <c r="B372" s="11">
        <v>4</v>
      </c>
      <c r="C372" s="13">
        <v>11.25</v>
      </c>
      <c r="F372" s="11" t="s">
        <v>8219</v>
      </c>
      <c r="G372" s="11">
        <v>59</v>
      </c>
      <c r="H372" s="13">
        <v>77.271186440677965</v>
      </c>
    </row>
    <row r="373" spans="1:8" x14ac:dyDescent="0.3">
      <c r="A373" s="11" t="s">
        <v>8221</v>
      </c>
      <c r="B373" s="11">
        <v>21</v>
      </c>
      <c r="C373" s="13">
        <v>40.476190476190474</v>
      </c>
      <c r="F373" s="11" t="s">
        <v>8219</v>
      </c>
      <c r="G373" s="11">
        <v>62</v>
      </c>
      <c r="H373" s="13">
        <v>57.338709677419352</v>
      </c>
    </row>
    <row r="374" spans="1:8" x14ac:dyDescent="0.3">
      <c r="A374" s="11" t="s">
        <v>8221</v>
      </c>
      <c r="B374" s="11">
        <v>2</v>
      </c>
      <c r="C374" s="13">
        <v>35</v>
      </c>
      <c r="F374" s="11" t="s">
        <v>8219</v>
      </c>
      <c r="G374" s="11">
        <v>105</v>
      </c>
      <c r="H374" s="13">
        <v>53.19047619047619</v>
      </c>
    </row>
    <row r="375" spans="1:8" x14ac:dyDescent="0.3">
      <c r="A375" s="11" t="s">
        <v>8221</v>
      </c>
      <c r="B375" s="11">
        <v>4</v>
      </c>
      <c r="C375" s="13">
        <v>12.75</v>
      </c>
      <c r="F375" s="11" t="s">
        <v>8219</v>
      </c>
      <c r="G375" s="11">
        <v>26</v>
      </c>
      <c r="H375" s="13">
        <v>492.30769230769232</v>
      </c>
    </row>
    <row r="376" spans="1:8" x14ac:dyDescent="0.3">
      <c r="A376" s="11" t="s">
        <v>8221</v>
      </c>
      <c r="B376" s="11">
        <v>1</v>
      </c>
      <c r="C376" s="13">
        <v>10</v>
      </c>
      <c r="F376" s="11" t="s">
        <v>8219</v>
      </c>
      <c r="G376" s="11">
        <v>49</v>
      </c>
      <c r="H376" s="13">
        <v>42.346938775510203</v>
      </c>
    </row>
    <row r="377" spans="1:8" x14ac:dyDescent="0.3">
      <c r="A377" s="11" t="s">
        <v>8221</v>
      </c>
      <c r="B377" s="11">
        <v>30</v>
      </c>
      <c r="C377" s="13">
        <v>113.56666666666666</v>
      </c>
      <c r="F377" s="11" t="s">
        <v>8219</v>
      </c>
      <c r="G377" s="11">
        <v>68</v>
      </c>
      <c r="H377" s="13">
        <v>37.466029411764708</v>
      </c>
    </row>
    <row r="378" spans="1:8" x14ac:dyDescent="0.3">
      <c r="A378" s="11" t="s">
        <v>8221</v>
      </c>
      <c r="B378" s="11">
        <v>3</v>
      </c>
      <c r="C378" s="13">
        <v>15</v>
      </c>
      <c r="F378" s="11" t="s">
        <v>8219</v>
      </c>
      <c r="G378" s="11">
        <v>22</v>
      </c>
      <c r="H378" s="13">
        <v>37.454545454545453</v>
      </c>
    </row>
    <row r="379" spans="1:8" x14ac:dyDescent="0.3">
      <c r="A379" s="11" t="s">
        <v>8221</v>
      </c>
      <c r="B379" s="11">
        <v>975</v>
      </c>
      <c r="C379" s="13">
        <v>48.281025641025643</v>
      </c>
      <c r="F379" s="11" t="s">
        <v>8219</v>
      </c>
      <c r="G379" s="11">
        <v>18</v>
      </c>
      <c r="H379" s="13">
        <v>33.055555555555557</v>
      </c>
    </row>
    <row r="380" spans="1:8" x14ac:dyDescent="0.3">
      <c r="A380" s="11" t="s">
        <v>8221</v>
      </c>
      <c r="B380" s="11">
        <v>167</v>
      </c>
      <c r="C380" s="13">
        <v>43.976047904191617</v>
      </c>
      <c r="F380" s="11" t="s">
        <v>8219</v>
      </c>
      <c r="G380" s="11">
        <v>19</v>
      </c>
      <c r="H380" s="13">
        <v>134.21052631578948</v>
      </c>
    </row>
    <row r="381" spans="1:8" x14ac:dyDescent="0.3">
      <c r="A381" s="11" t="s">
        <v>8221</v>
      </c>
      <c r="B381" s="11">
        <v>5</v>
      </c>
      <c r="C381" s="13">
        <v>9</v>
      </c>
      <c r="F381" s="11" t="s">
        <v>8219</v>
      </c>
      <c r="G381" s="11">
        <v>99</v>
      </c>
      <c r="H381" s="13">
        <v>51.474747474747474</v>
      </c>
    </row>
    <row r="382" spans="1:8" x14ac:dyDescent="0.3">
      <c r="A382" s="11" t="s">
        <v>8221</v>
      </c>
      <c r="B382" s="11">
        <v>18</v>
      </c>
      <c r="C382" s="13">
        <v>37.666666666666664</v>
      </c>
      <c r="F382" s="11" t="s">
        <v>8219</v>
      </c>
      <c r="G382" s="11">
        <v>27</v>
      </c>
      <c r="H382" s="13">
        <v>38.518518518518519</v>
      </c>
    </row>
    <row r="383" spans="1:8" x14ac:dyDescent="0.3">
      <c r="A383" s="11" t="s">
        <v>8221</v>
      </c>
      <c r="B383" s="11">
        <v>98</v>
      </c>
      <c r="C383" s="13">
        <v>18.581632653061224</v>
      </c>
      <c r="F383" s="11" t="s">
        <v>8219</v>
      </c>
      <c r="G383" s="11">
        <v>25</v>
      </c>
      <c r="H383" s="13">
        <v>42.609200000000001</v>
      </c>
    </row>
    <row r="384" spans="1:8" x14ac:dyDescent="0.3">
      <c r="A384" s="11" t="s">
        <v>8221</v>
      </c>
      <c r="B384" s="11">
        <v>4</v>
      </c>
      <c r="C384" s="13">
        <v>3</v>
      </c>
      <c r="F384" s="11" t="s">
        <v>8219</v>
      </c>
      <c r="G384" s="11">
        <v>14</v>
      </c>
      <c r="H384" s="13">
        <v>50</v>
      </c>
    </row>
    <row r="385" spans="1:8" x14ac:dyDescent="0.3">
      <c r="A385" s="11" t="s">
        <v>8221</v>
      </c>
      <c r="B385" s="11">
        <v>3</v>
      </c>
      <c r="C385" s="13">
        <v>18.666666666666668</v>
      </c>
      <c r="F385" s="11" t="s">
        <v>8219</v>
      </c>
      <c r="G385" s="11">
        <v>35</v>
      </c>
      <c r="H385" s="13">
        <v>63.485714285714288</v>
      </c>
    </row>
    <row r="386" spans="1:8" x14ac:dyDescent="0.3">
      <c r="A386" s="11" t="s">
        <v>8221</v>
      </c>
      <c r="B386" s="11">
        <v>1</v>
      </c>
      <c r="C386" s="13">
        <v>410</v>
      </c>
      <c r="F386" s="11" t="s">
        <v>8219</v>
      </c>
      <c r="G386" s="11">
        <v>10</v>
      </c>
      <c r="H386" s="13">
        <v>102.5</v>
      </c>
    </row>
    <row r="387" spans="1:8" x14ac:dyDescent="0.3">
      <c r="A387" s="11" t="s">
        <v>8221</v>
      </c>
      <c r="B387" s="11">
        <v>9</v>
      </c>
      <c r="C387" s="13">
        <v>114</v>
      </c>
      <c r="F387" s="11" t="s">
        <v>8219</v>
      </c>
      <c r="G387" s="11">
        <v>29</v>
      </c>
      <c r="H387" s="13">
        <v>31.142758620689655</v>
      </c>
    </row>
    <row r="388" spans="1:8" x14ac:dyDescent="0.3">
      <c r="A388" s="11" t="s">
        <v>8221</v>
      </c>
      <c r="B388" s="11">
        <v>2</v>
      </c>
      <c r="C388" s="13">
        <v>7.5</v>
      </c>
      <c r="F388" s="11" t="s">
        <v>8219</v>
      </c>
      <c r="G388" s="11">
        <v>44</v>
      </c>
      <c r="H388" s="13">
        <v>162.27272727272728</v>
      </c>
    </row>
    <row r="389" spans="1:8" x14ac:dyDescent="0.3">
      <c r="A389" s="11" t="s">
        <v>8221</v>
      </c>
      <c r="B389" s="11">
        <v>147</v>
      </c>
      <c r="C389" s="13">
        <v>43.41727891156463</v>
      </c>
      <c r="F389" s="11" t="s">
        <v>8219</v>
      </c>
      <c r="G389" s="11">
        <v>17</v>
      </c>
      <c r="H389" s="13">
        <v>80.588235294117652</v>
      </c>
    </row>
    <row r="390" spans="1:8" x14ac:dyDescent="0.3">
      <c r="A390" s="11" t="s">
        <v>8221</v>
      </c>
      <c r="B390" s="11">
        <v>49</v>
      </c>
      <c r="C390" s="13">
        <v>23.959183673469386</v>
      </c>
      <c r="F390" s="11" t="s">
        <v>8219</v>
      </c>
      <c r="G390" s="11">
        <v>34</v>
      </c>
      <c r="H390" s="13">
        <v>59.85441176470588</v>
      </c>
    </row>
    <row r="391" spans="1:8" x14ac:dyDescent="0.3">
      <c r="A391" s="11" t="s">
        <v>8221</v>
      </c>
      <c r="B391" s="11">
        <v>1</v>
      </c>
      <c r="C391" s="13">
        <v>5</v>
      </c>
      <c r="F391" s="11" t="s">
        <v>8219</v>
      </c>
      <c r="G391" s="11">
        <v>14</v>
      </c>
      <c r="H391" s="13">
        <v>132.85714285714286</v>
      </c>
    </row>
    <row r="392" spans="1:8" x14ac:dyDescent="0.3">
      <c r="A392" s="11" t="s">
        <v>8221</v>
      </c>
      <c r="B392" s="11">
        <v>2</v>
      </c>
      <c r="C392" s="13">
        <v>12.5</v>
      </c>
      <c r="F392" s="11" t="s">
        <v>8219</v>
      </c>
      <c r="G392" s="11">
        <v>156</v>
      </c>
      <c r="H392" s="13">
        <v>92.547820512820508</v>
      </c>
    </row>
    <row r="393" spans="1:8" x14ac:dyDescent="0.3">
      <c r="A393" s="11" t="s">
        <v>8221</v>
      </c>
      <c r="B393" s="11">
        <v>7</v>
      </c>
      <c r="C393" s="13">
        <v>3</v>
      </c>
      <c r="F393" s="11" t="s">
        <v>8219</v>
      </c>
      <c r="G393" s="11">
        <v>128</v>
      </c>
      <c r="H393" s="13">
        <v>60.859375</v>
      </c>
    </row>
    <row r="394" spans="1:8" x14ac:dyDescent="0.3">
      <c r="A394" s="11" t="s">
        <v>8221</v>
      </c>
      <c r="B394" s="11">
        <v>4</v>
      </c>
      <c r="C394" s="13">
        <v>10.5625</v>
      </c>
      <c r="F394" s="11" t="s">
        <v>8219</v>
      </c>
      <c r="G394" s="11">
        <v>60</v>
      </c>
      <c r="H394" s="13">
        <v>41.851833333333339</v>
      </c>
    </row>
    <row r="395" spans="1:8" x14ac:dyDescent="0.3">
      <c r="A395" s="11" t="s">
        <v>8221</v>
      </c>
      <c r="B395" s="11">
        <v>27</v>
      </c>
      <c r="C395" s="13">
        <v>122.00037037037038</v>
      </c>
      <c r="F395" s="11" t="s">
        <v>8219</v>
      </c>
      <c r="G395" s="11">
        <v>32</v>
      </c>
      <c r="H395" s="13">
        <v>88.325937499999995</v>
      </c>
    </row>
    <row r="396" spans="1:8" x14ac:dyDescent="0.3">
      <c r="A396" s="11" t="s">
        <v>8221</v>
      </c>
      <c r="B396" s="11">
        <v>94</v>
      </c>
      <c r="C396" s="13">
        <v>267.80851063829789</v>
      </c>
      <c r="F396" s="11" t="s">
        <v>8219</v>
      </c>
      <c r="G396" s="11">
        <v>53</v>
      </c>
      <c r="H396" s="13">
        <v>158.96226415094338</v>
      </c>
    </row>
    <row r="397" spans="1:8" x14ac:dyDescent="0.3">
      <c r="A397" s="11" t="s">
        <v>8221</v>
      </c>
      <c r="B397" s="11">
        <v>29</v>
      </c>
      <c r="C397" s="13">
        <v>74.206896551724142</v>
      </c>
      <c r="F397" s="11" t="s">
        <v>8219</v>
      </c>
      <c r="G397" s="11">
        <v>184</v>
      </c>
      <c r="H397" s="13">
        <v>85.054347826086953</v>
      </c>
    </row>
    <row r="398" spans="1:8" x14ac:dyDescent="0.3">
      <c r="A398" s="11" t="s">
        <v>8221</v>
      </c>
      <c r="B398" s="11">
        <v>7</v>
      </c>
      <c r="C398" s="13">
        <v>6.7142857142857144</v>
      </c>
      <c r="F398" s="11" t="s">
        <v>8219</v>
      </c>
      <c r="G398" s="11">
        <v>90</v>
      </c>
      <c r="H398" s="13">
        <v>112.61111111111111</v>
      </c>
    </row>
    <row r="399" spans="1:8" x14ac:dyDescent="0.3">
      <c r="A399" s="11" t="s">
        <v>8221</v>
      </c>
      <c r="B399" s="11">
        <v>22</v>
      </c>
      <c r="C399" s="13">
        <v>81.954545454545453</v>
      </c>
      <c r="F399" s="11" t="s">
        <v>8219</v>
      </c>
      <c r="G399" s="11">
        <v>71</v>
      </c>
      <c r="H399" s="13">
        <v>45.436619718309856</v>
      </c>
    </row>
    <row r="400" spans="1:8" x14ac:dyDescent="0.3">
      <c r="A400" s="11" t="s">
        <v>8221</v>
      </c>
      <c r="B400" s="11">
        <v>1</v>
      </c>
      <c r="C400" s="13">
        <v>25</v>
      </c>
      <c r="F400" s="11" t="s">
        <v>8219</v>
      </c>
      <c r="G400" s="11">
        <v>87</v>
      </c>
      <c r="H400" s="13">
        <v>46.218390804597703</v>
      </c>
    </row>
    <row r="401" spans="1:8" x14ac:dyDescent="0.3">
      <c r="A401" s="11" t="s">
        <v>8221</v>
      </c>
      <c r="B401" s="11">
        <v>10</v>
      </c>
      <c r="C401" s="13">
        <v>10</v>
      </c>
      <c r="F401" s="11" t="s">
        <v>8219</v>
      </c>
      <c r="G401" s="11">
        <v>28</v>
      </c>
      <c r="H401" s="13">
        <v>178.60714285714286</v>
      </c>
    </row>
    <row r="402" spans="1:8" x14ac:dyDescent="0.3">
      <c r="A402" s="11" t="s">
        <v>8221</v>
      </c>
      <c r="B402" s="11">
        <v>6</v>
      </c>
      <c r="C402" s="13">
        <v>6.833333333333333</v>
      </c>
      <c r="F402" s="11" t="s">
        <v>8219</v>
      </c>
      <c r="G402" s="11">
        <v>56</v>
      </c>
      <c r="H402" s="13">
        <v>40.75</v>
      </c>
    </row>
    <row r="403" spans="1:8" x14ac:dyDescent="0.3">
      <c r="A403" s="11" t="s">
        <v>8221</v>
      </c>
      <c r="B403" s="11">
        <v>24</v>
      </c>
      <c r="C403" s="13">
        <v>17.708333333333332</v>
      </c>
      <c r="F403" s="11" t="s">
        <v>8219</v>
      </c>
      <c r="G403" s="11">
        <v>51</v>
      </c>
      <c r="H403" s="13">
        <v>43.733921568627444</v>
      </c>
    </row>
    <row r="404" spans="1:8" x14ac:dyDescent="0.3">
      <c r="A404" s="11" t="s">
        <v>8221</v>
      </c>
      <c r="B404" s="11">
        <v>15</v>
      </c>
      <c r="C404" s="13">
        <v>16.2</v>
      </c>
      <c r="F404" s="11" t="s">
        <v>8219</v>
      </c>
      <c r="G404" s="11">
        <v>75</v>
      </c>
      <c r="H404" s="13">
        <v>81.066666666666663</v>
      </c>
    </row>
    <row r="405" spans="1:8" x14ac:dyDescent="0.3">
      <c r="A405" s="11" t="s">
        <v>8221</v>
      </c>
      <c r="B405" s="11">
        <v>37</v>
      </c>
      <c r="C405" s="13">
        <v>80.297297297297291</v>
      </c>
      <c r="F405" s="11" t="s">
        <v>8219</v>
      </c>
      <c r="G405" s="11">
        <v>38</v>
      </c>
      <c r="H405" s="13">
        <v>74.60526315789474</v>
      </c>
    </row>
    <row r="406" spans="1:8" x14ac:dyDescent="0.3">
      <c r="A406" s="11" t="s">
        <v>8221</v>
      </c>
      <c r="B406" s="11">
        <v>20</v>
      </c>
      <c r="C406" s="13">
        <v>71.55</v>
      </c>
      <c r="F406" s="11" t="s">
        <v>8219</v>
      </c>
      <c r="G406" s="11">
        <v>18</v>
      </c>
      <c r="H406" s="13">
        <v>305.55555555555554</v>
      </c>
    </row>
    <row r="407" spans="1:8" x14ac:dyDescent="0.3">
      <c r="A407" s="11" t="s">
        <v>8221</v>
      </c>
      <c r="B407" s="11">
        <v>7</v>
      </c>
      <c r="C407" s="13">
        <v>23.571428571428573</v>
      </c>
      <c r="F407" s="11" t="s">
        <v>8219</v>
      </c>
      <c r="G407" s="11">
        <v>54</v>
      </c>
      <c r="H407" s="13">
        <v>58.333333333333336</v>
      </c>
    </row>
    <row r="408" spans="1:8" x14ac:dyDescent="0.3">
      <c r="A408" s="11" t="s">
        <v>8221</v>
      </c>
      <c r="B408" s="11">
        <v>21</v>
      </c>
      <c r="C408" s="13">
        <v>34.88095238095238</v>
      </c>
      <c r="F408" s="11" t="s">
        <v>8219</v>
      </c>
      <c r="G408" s="11">
        <v>71</v>
      </c>
      <c r="H408" s="13">
        <v>117.67605633802818</v>
      </c>
    </row>
    <row r="409" spans="1:8" x14ac:dyDescent="0.3">
      <c r="A409" s="11" t="s">
        <v>8221</v>
      </c>
      <c r="B409" s="11">
        <v>3</v>
      </c>
      <c r="C409" s="13">
        <v>15</v>
      </c>
      <c r="F409" s="11" t="s">
        <v>8219</v>
      </c>
      <c r="G409" s="11">
        <v>57</v>
      </c>
      <c r="H409" s="13">
        <v>73.771929824561397</v>
      </c>
    </row>
    <row r="410" spans="1:8" x14ac:dyDescent="0.3">
      <c r="A410" s="11" t="s">
        <v>8221</v>
      </c>
      <c r="B410" s="11">
        <v>11</v>
      </c>
      <c r="C410" s="13">
        <v>23.181818181818183</v>
      </c>
      <c r="F410" s="11" t="s">
        <v>8219</v>
      </c>
      <c r="G410" s="11">
        <v>43</v>
      </c>
      <c r="H410" s="13">
        <v>104.65116279069767</v>
      </c>
    </row>
    <row r="411" spans="1:8" x14ac:dyDescent="0.3">
      <c r="A411" s="11" t="s">
        <v>8221</v>
      </c>
      <c r="B411" s="11">
        <v>1</v>
      </c>
      <c r="C411" s="13">
        <v>1</v>
      </c>
      <c r="F411" s="11" t="s">
        <v>8219</v>
      </c>
      <c r="G411" s="11">
        <v>52</v>
      </c>
      <c r="H411" s="13">
        <v>79.82692307692308</v>
      </c>
    </row>
    <row r="412" spans="1:8" x14ac:dyDescent="0.3">
      <c r="A412" s="11" t="s">
        <v>8221</v>
      </c>
      <c r="B412" s="11">
        <v>312</v>
      </c>
      <c r="C412" s="13">
        <v>100.23371794871794</v>
      </c>
      <c r="F412" s="11" t="s">
        <v>8219</v>
      </c>
      <c r="G412" s="11">
        <v>27</v>
      </c>
      <c r="H412" s="13">
        <v>58.333333333333336</v>
      </c>
    </row>
    <row r="413" spans="1:8" x14ac:dyDescent="0.3">
      <c r="A413" s="11" t="s">
        <v>8221</v>
      </c>
      <c r="B413" s="11">
        <v>1</v>
      </c>
      <c r="C413" s="13">
        <v>5</v>
      </c>
      <c r="F413" s="11" t="s">
        <v>8219</v>
      </c>
      <c r="G413" s="11">
        <v>12</v>
      </c>
      <c r="H413" s="13">
        <v>86.666666666666671</v>
      </c>
    </row>
    <row r="414" spans="1:8" x14ac:dyDescent="0.3">
      <c r="A414" s="11" t="s">
        <v>8221</v>
      </c>
      <c r="B414" s="11">
        <v>3</v>
      </c>
      <c r="C414" s="13">
        <v>3.3333333333333335</v>
      </c>
      <c r="F414" s="11" t="s">
        <v>8219</v>
      </c>
      <c r="G414" s="11">
        <v>33</v>
      </c>
      <c r="H414" s="13">
        <v>27.606060606060606</v>
      </c>
    </row>
    <row r="415" spans="1:8" x14ac:dyDescent="0.3">
      <c r="A415" s="11" t="s">
        <v>8221</v>
      </c>
      <c r="B415" s="11">
        <v>4</v>
      </c>
      <c r="C415" s="13">
        <v>13.25</v>
      </c>
      <c r="F415" s="11" t="s">
        <v>8219</v>
      </c>
      <c r="G415" s="11">
        <v>96</v>
      </c>
      <c r="H415" s="13">
        <v>24.999375000000001</v>
      </c>
    </row>
    <row r="416" spans="1:8" x14ac:dyDescent="0.3">
      <c r="A416" s="11" t="s">
        <v>8221</v>
      </c>
      <c r="B416" s="11">
        <v>10</v>
      </c>
      <c r="C416" s="13">
        <v>17.852</v>
      </c>
      <c r="F416" s="11" t="s">
        <v>8219</v>
      </c>
      <c r="G416" s="11">
        <v>28</v>
      </c>
      <c r="H416" s="13">
        <v>45.464285714285715</v>
      </c>
    </row>
    <row r="417" spans="1:8" x14ac:dyDescent="0.3">
      <c r="A417" s="11" t="s">
        <v>8221</v>
      </c>
      <c r="B417" s="11">
        <v>8</v>
      </c>
      <c r="C417" s="13">
        <v>10.375</v>
      </c>
      <c r="F417" s="11" t="s">
        <v>8219</v>
      </c>
      <c r="G417" s="11">
        <v>43</v>
      </c>
      <c r="H417" s="13">
        <v>99.534883720930239</v>
      </c>
    </row>
    <row r="418" spans="1:8" x14ac:dyDescent="0.3">
      <c r="A418" s="11" t="s">
        <v>8221</v>
      </c>
      <c r="B418" s="11">
        <v>3</v>
      </c>
      <c r="C418" s="13">
        <v>36.333333333333336</v>
      </c>
      <c r="F418" s="11" t="s">
        <v>8219</v>
      </c>
      <c r="G418" s="11">
        <v>205</v>
      </c>
      <c r="H418" s="13">
        <v>39.31</v>
      </c>
    </row>
    <row r="419" spans="1:8" x14ac:dyDescent="0.3">
      <c r="A419" s="11" t="s">
        <v>8221</v>
      </c>
      <c r="B419" s="11">
        <v>1</v>
      </c>
      <c r="C419" s="13">
        <v>5</v>
      </c>
      <c r="F419" s="11" t="s">
        <v>8219</v>
      </c>
      <c r="G419" s="11">
        <v>23</v>
      </c>
      <c r="H419" s="13">
        <v>89.419999999999987</v>
      </c>
    </row>
    <row r="420" spans="1:8" x14ac:dyDescent="0.3">
      <c r="A420" s="11" t="s">
        <v>8221</v>
      </c>
      <c r="B420" s="11">
        <v>5</v>
      </c>
      <c r="C420" s="13">
        <v>5.8</v>
      </c>
      <c r="F420" s="11" t="s">
        <v>8219</v>
      </c>
      <c r="G420" s="11">
        <v>19</v>
      </c>
      <c r="H420" s="13">
        <v>28.684210526315791</v>
      </c>
    </row>
    <row r="421" spans="1:8" x14ac:dyDescent="0.3">
      <c r="A421" s="11" t="s">
        <v>8221</v>
      </c>
      <c r="B421" s="11">
        <v>3</v>
      </c>
      <c r="C421" s="13">
        <v>3.6666666666666665</v>
      </c>
      <c r="F421" s="11" t="s">
        <v>8219</v>
      </c>
      <c r="G421" s="11">
        <v>14</v>
      </c>
      <c r="H421" s="13">
        <v>31.071428571428573</v>
      </c>
    </row>
    <row r="422" spans="1:8" x14ac:dyDescent="0.3">
      <c r="A422" s="11" t="s">
        <v>8221</v>
      </c>
      <c r="B422" s="11">
        <v>7</v>
      </c>
      <c r="C422" s="13">
        <v>60.714285714285715</v>
      </c>
      <c r="F422" s="11" t="s">
        <v>8219</v>
      </c>
      <c r="G422" s="11">
        <v>38</v>
      </c>
      <c r="H422" s="13">
        <v>70.55263157894737</v>
      </c>
    </row>
    <row r="423" spans="1:8" x14ac:dyDescent="0.3">
      <c r="A423" s="11" t="s">
        <v>8221</v>
      </c>
      <c r="B423" s="11">
        <v>2</v>
      </c>
      <c r="C423" s="13">
        <v>5</v>
      </c>
      <c r="F423" s="11" t="s">
        <v>8219</v>
      </c>
      <c r="G423" s="11">
        <v>78</v>
      </c>
      <c r="H423" s="13">
        <v>224.12820512820514</v>
      </c>
    </row>
    <row r="424" spans="1:8" x14ac:dyDescent="0.3">
      <c r="A424" s="11" t="s">
        <v>8221</v>
      </c>
      <c r="B424" s="11">
        <v>23</v>
      </c>
      <c r="C424" s="13">
        <v>25.434782608695652</v>
      </c>
      <c r="F424" s="11" t="s">
        <v>8219</v>
      </c>
      <c r="G424" s="11">
        <v>69</v>
      </c>
      <c r="H424" s="13">
        <v>51.811594202898547</v>
      </c>
    </row>
    <row r="425" spans="1:8" x14ac:dyDescent="0.3">
      <c r="A425" s="11" t="s">
        <v>8221</v>
      </c>
      <c r="B425" s="11">
        <v>1</v>
      </c>
      <c r="C425" s="13">
        <v>1</v>
      </c>
      <c r="F425" s="11" t="s">
        <v>8219</v>
      </c>
      <c r="G425" s="11">
        <v>33</v>
      </c>
      <c r="H425" s="13">
        <v>43.515151515151516</v>
      </c>
    </row>
    <row r="426" spans="1:8" x14ac:dyDescent="0.3">
      <c r="A426" s="11" t="s">
        <v>8221</v>
      </c>
      <c r="B426" s="11">
        <v>2</v>
      </c>
      <c r="C426" s="13">
        <v>10.5</v>
      </c>
      <c r="F426" s="11" t="s">
        <v>8219</v>
      </c>
      <c r="G426" s="11">
        <v>54</v>
      </c>
      <c r="H426" s="13">
        <v>39.816666666666663</v>
      </c>
    </row>
    <row r="427" spans="1:8" x14ac:dyDescent="0.3">
      <c r="A427" s="11" t="s">
        <v>8221</v>
      </c>
      <c r="B427" s="11">
        <v>3</v>
      </c>
      <c r="C427" s="13">
        <v>3.6666666666666665</v>
      </c>
      <c r="F427" s="11" t="s">
        <v>8219</v>
      </c>
      <c r="G427" s="11">
        <v>99</v>
      </c>
      <c r="H427" s="13">
        <v>126.8080808080808</v>
      </c>
    </row>
    <row r="428" spans="1:8" x14ac:dyDescent="0.3">
      <c r="A428" s="11" t="s">
        <v>8221</v>
      </c>
      <c r="B428" s="11">
        <v>13</v>
      </c>
      <c r="C428" s="13">
        <v>110.61538461538461</v>
      </c>
      <c r="F428" s="11" t="s">
        <v>8219</v>
      </c>
      <c r="G428" s="11">
        <v>49</v>
      </c>
      <c r="H428" s="13">
        <v>113.87755102040816</v>
      </c>
    </row>
    <row r="429" spans="1:8" x14ac:dyDescent="0.3">
      <c r="A429" s="11" t="s">
        <v>8221</v>
      </c>
      <c r="B429" s="11">
        <v>1</v>
      </c>
      <c r="C429" s="13">
        <v>20</v>
      </c>
      <c r="F429" s="11" t="s">
        <v>8219</v>
      </c>
      <c r="G429" s="11">
        <v>11</v>
      </c>
      <c r="H429" s="13">
        <v>28.181818181818183</v>
      </c>
    </row>
    <row r="430" spans="1:8" x14ac:dyDescent="0.3">
      <c r="A430" s="11" t="s">
        <v>8221</v>
      </c>
      <c r="B430" s="11">
        <v>1</v>
      </c>
      <c r="C430" s="13">
        <v>1</v>
      </c>
      <c r="F430" s="11" t="s">
        <v>8219</v>
      </c>
      <c r="G430" s="11">
        <v>38</v>
      </c>
      <c r="H430" s="13">
        <v>36.60526315789474</v>
      </c>
    </row>
    <row r="431" spans="1:8" x14ac:dyDescent="0.3">
      <c r="A431" s="11" t="s">
        <v>8221</v>
      </c>
      <c r="B431" s="11">
        <v>1</v>
      </c>
      <c r="C431" s="13">
        <v>50</v>
      </c>
      <c r="F431" s="11" t="s">
        <v>8219</v>
      </c>
      <c r="G431" s="11">
        <v>16</v>
      </c>
      <c r="H431" s="13">
        <v>32.5</v>
      </c>
    </row>
    <row r="432" spans="1:8" x14ac:dyDescent="0.3">
      <c r="A432" s="11" t="s">
        <v>8221</v>
      </c>
      <c r="B432" s="11">
        <v>6</v>
      </c>
      <c r="C432" s="13">
        <v>45</v>
      </c>
      <c r="F432" s="11" t="s">
        <v>8219</v>
      </c>
      <c r="G432" s="11">
        <v>32</v>
      </c>
      <c r="H432" s="13">
        <v>60.65625</v>
      </c>
    </row>
    <row r="433" spans="1:8" x14ac:dyDescent="0.3">
      <c r="A433" s="11" t="s">
        <v>8221</v>
      </c>
      <c r="B433" s="11">
        <v>39</v>
      </c>
      <c r="C433" s="13">
        <v>253.2051282051282</v>
      </c>
      <c r="F433" s="11" t="s">
        <v>8219</v>
      </c>
      <c r="G433" s="11">
        <v>20</v>
      </c>
      <c r="H433" s="13">
        <v>175</v>
      </c>
    </row>
    <row r="434" spans="1:8" x14ac:dyDescent="0.3">
      <c r="A434" s="11" t="s">
        <v>8221</v>
      </c>
      <c r="B434" s="11">
        <v>4</v>
      </c>
      <c r="C434" s="13">
        <v>31.25</v>
      </c>
      <c r="F434" s="11" t="s">
        <v>8219</v>
      </c>
      <c r="G434" s="11">
        <v>154</v>
      </c>
      <c r="H434" s="13">
        <v>97.993896103896105</v>
      </c>
    </row>
    <row r="435" spans="1:8" x14ac:dyDescent="0.3">
      <c r="A435" s="11" t="s">
        <v>8221</v>
      </c>
      <c r="B435" s="11">
        <v>1</v>
      </c>
      <c r="C435" s="13">
        <v>5</v>
      </c>
      <c r="F435" s="11" t="s">
        <v>8219</v>
      </c>
      <c r="G435" s="11">
        <v>41</v>
      </c>
      <c r="H435" s="13">
        <v>148.78048780487805</v>
      </c>
    </row>
    <row r="436" spans="1:8" x14ac:dyDescent="0.3">
      <c r="A436" s="11" t="s">
        <v>8221</v>
      </c>
      <c r="B436" s="11">
        <v>8</v>
      </c>
      <c r="C436" s="13">
        <v>23.25</v>
      </c>
      <c r="F436" s="11" t="s">
        <v>8219</v>
      </c>
      <c r="G436" s="11">
        <v>75</v>
      </c>
      <c r="H436" s="13">
        <v>96.08</v>
      </c>
    </row>
    <row r="437" spans="1:8" x14ac:dyDescent="0.3">
      <c r="A437" s="11" t="s">
        <v>8221</v>
      </c>
      <c r="B437" s="11">
        <v>1</v>
      </c>
      <c r="C437" s="13">
        <v>100</v>
      </c>
      <c r="F437" s="11" t="s">
        <v>8219</v>
      </c>
      <c r="G437" s="11">
        <v>40</v>
      </c>
      <c r="H437" s="13">
        <v>58.625</v>
      </c>
    </row>
    <row r="438" spans="1:8" x14ac:dyDescent="0.3">
      <c r="A438" s="11" t="s">
        <v>8221</v>
      </c>
      <c r="B438" s="11">
        <v>12</v>
      </c>
      <c r="C438" s="13">
        <v>44.166666666666664</v>
      </c>
      <c r="F438" s="11" t="s">
        <v>8219</v>
      </c>
      <c r="G438" s="11">
        <v>46</v>
      </c>
      <c r="H438" s="13">
        <v>109.70695652173914</v>
      </c>
    </row>
    <row r="439" spans="1:8" x14ac:dyDescent="0.3">
      <c r="A439" s="11" t="s">
        <v>8221</v>
      </c>
      <c r="B439" s="11">
        <v>3</v>
      </c>
      <c r="C439" s="13">
        <v>24.333333333333332</v>
      </c>
      <c r="F439" s="11" t="s">
        <v>8219</v>
      </c>
      <c r="G439" s="11">
        <v>62</v>
      </c>
      <c r="H439" s="13">
        <v>49.112903225806448</v>
      </c>
    </row>
    <row r="440" spans="1:8" x14ac:dyDescent="0.3">
      <c r="A440" s="11" t="s">
        <v>8221</v>
      </c>
      <c r="B440" s="11">
        <v>2</v>
      </c>
      <c r="C440" s="13">
        <v>37.5</v>
      </c>
      <c r="F440" s="11" t="s">
        <v>8219</v>
      </c>
      <c r="G440" s="11">
        <v>61</v>
      </c>
      <c r="H440" s="13">
        <v>47.672131147540981</v>
      </c>
    </row>
    <row r="441" spans="1:8" x14ac:dyDescent="0.3">
      <c r="A441" s="11" t="s">
        <v>8221</v>
      </c>
      <c r="B441" s="11">
        <v>6</v>
      </c>
      <c r="C441" s="13">
        <v>42</v>
      </c>
      <c r="F441" s="11" t="s">
        <v>8219</v>
      </c>
      <c r="G441" s="11">
        <v>96</v>
      </c>
      <c r="H441" s="13">
        <v>60.737812499999997</v>
      </c>
    </row>
    <row r="442" spans="1:8" x14ac:dyDescent="0.3">
      <c r="A442" s="11" t="s">
        <v>8221</v>
      </c>
      <c r="B442" s="11">
        <v>15</v>
      </c>
      <c r="C442" s="13">
        <v>60.733333333333334</v>
      </c>
      <c r="F442" s="11" t="s">
        <v>8219</v>
      </c>
      <c r="G442" s="11">
        <v>190</v>
      </c>
      <c r="H442" s="13">
        <v>63.37715789473684</v>
      </c>
    </row>
    <row r="443" spans="1:8" x14ac:dyDescent="0.3">
      <c r="A443" s="11" t="s">
        <v>8221</v>
      </c>
      <c r="B443" s="11">
        <v>1</v>
      </c>
      <c r="C443" s="13">
        <v>50</v>
      </c>
      <c r="F443" s="11" t="s">
        <v>8219</v>
      </c>
      <c r="G443" s="11">
        <v>94</v>
      </c>
      <c r="H443" s="13">
        <v>53.893617021276597</v>
      </c>
    </row>
    <row r="444" spans="1:8" x14ac:dyDescent="0.3">
      <c r="A444" s="11" t="s">
        <v>8221</v>
      </c>
      <c r="B444" s="11">
        <v>3</v>
      </c>
      <c r="C444" s="13">
        <v>108.33333333333333</v>
      </c>
      <c r="F444" s="11" t="s">
        <v>8219</v>
      </c>
      <c r="G444" s="11">
        <v>39</v>
      </c>
      <c r="H444" s="13">
        <v>66.871794871794876</v>
      </c>
    </row>
    <row r="445" spans="1:8" x14ac:dyDescent="0.3">
      <c r="A445" s="11" t="s">
        <v>8221</v>
      </c>
      <c r="B445" s="11">
        <v>8</v>
      </c>
      <c r="C445" s="13">
        <v>23.5</v>
      </c>
      <c r="F445" s="11" t="s">
        <v>8219</v>
      </c>
      <c r="G445" s="11">
        <v>127</v>
      </c>
      <c r="H445" s="13">
        <v>63.102362204724407</v>
      </c>
    </row>
    <row r="446" spans="1:8" x14ac:dyDescent="0.3">
      <c r="A446" s="11" t="s">
        <v>8221</v>
      </c>
      <c r="B446" s="11">
        <v>3</v>
      </c>
      <c r="C446" s="13">
        <v>50.333333333333336</v>
      </c>
      <c r="F446" s="11" t="s">
        <v>8219</v>
      </c>
      <c r="G446" s="11">
        <v>159</v>
      </c>
      <c r="H446" s="13">
        <v>36.628930817610062</v>
      </c>
    </row>
    <row r="447" spans="1:8" x14ac:dyDescent="0.3">
      <c r="A447" s="11" t="s">
        <v>8221</v>
      </c>
      <c r="B447" s="11">
        <v>3</v>
      </c>
      <c r="C447" s="13">
        <v>11.666666666666666</v>
      </c>
      <c r="F447" s="11" t="s">
        <v>8219</v>
      </c>
      <c r="G447" s="11">
        <v>177</v>
      </c>
      <c r="H447" s="13">
        <v>34.005706214689269</v>
      </c>
    </row>
    <row r="448" spans="1:8" x14ac:dyDescent="0.3">
      <c r="A448" s="11" t="s">
        <v>8221</v>
      </c>
      <c r="B448" s="11">
        <v>19</v>
      </c>
      <c r="C448" s="13">
        <v>60.789473684210527</v>
      </c>
      <c r="F448" s="11" t="s">
        <v>8219</v>
      </c>
      <c r="G448" s="11">
        <v>47</v>
      </c>
      <c r="H448" s="13">
        <v>28.553404255319148</v>
      </c>
    </row>
    <row r="449" spans="1:8" x14ac:dyDescent="0.3">
      <c r="A449" s="11" t="s">
        <v>8221</v>
      </c>
      <c r="B449" s="11">
        <v>2</v>
      </c>
      <c r="C449" s="13">
        <v>17.5</v>
      </c>
      <c r="F449" s="11" t="s">
        <v>8219</v>
      </c>
      <c r="G449" s="11">
        <v>1</v>
      </c>
      <c r="H449" s="13">
        <v>10</v>
      </c>
    </row>
    <row r="450" spans="1:8" x14ac:dyDescent="0.3">
      <c r="A450" s="11" t="s">
        <v>8221</v>
      </c>
      <c r="B450" s="11">
        <v>25</v>
      </c>
      <c r="C450" s="13">
        <v>82.82</v>
      </c>
      <c r="F450" s="11" t="s">
        <v>8219</v>
      </c>
      <c r="G450" s="11">
        <v>16</v>
      </c>
      <c r="H450" s="13">
        <v>18.75</v>
      </c>
    </row>
    <row r="451" spans="1:8" x14ac:dyDescent="0.3">
      <c r="A451" s="11" t="s">
        <v>8221</v>
      </c>
      <c r="B451" s="11">
        <v>8</v>
      </c>
      <c r="C451" s="13">
        <v>358.875</v>
      </c>
      <c r="F451" s="11" t="s">
        <v>8219</v>
      </c>
      <c r="G451" s="11">
        <v>115</v>
      </c>
      <c r="H451" s="13">
        <v>41.704347826086959</v>
      </c>
    </row>
    <row r="452" spans="1:8" x14ac:dyDescent="0.3">
      <c r="A452" s="11" t="s">
        <v>8221</v>
      </c>
      <c r="B452" s="11">
        <v>16</v>
      </c>
      <c r="C452" s="13">
        <v>61.1875</v>
      </c>
      <c r="F452" s="11" t="s">
        <v>8219</v>
      </c>
      <c r="G452" s="11">
        <v>133</v>
      </c>
      <c r="H452" s="13">
        <v>46.669172932330824</v>
      </c>
    </row>
    <row r="453" spans="1:8" x14ac:dyDescent="0.3">
      <c r="A453" s="11" t="s">
        <v>8221</v>
      </c>
      <c r="B453" s="11">
        <v>3</v>
      </c>
      <c r="C453" s="13">
        <v>340</v>
      </c>
      <c r="F453" s="11" t="s">
        <v>8219</v>
      </c>
      <c r="G453" s="11">
        <v>70</v>
      </c>
      <c r="H453" s="13">
        <v>37.271428571428572</v>
      </c>
    </row>
    <row r="454" spans="1:8" x14ac:dyDescent="0.3">
      <c r="A454" s="11" t="s">
        <v>8221</v>
      </c>
      <c r="B454" s="11">
        <v>3</v>
      </c>
      <c r="C454" s="13">
        <v>5.666666666666667</v>
      </c>
      <c r="F454" s="11" t="s">
        <v>8219</v>
      </c>
      <c r="G454" s="11">
        <v>62</v>
      </c>
      <c r="H454" s="13">
        <v>59.258064516129032</v>
      </c>
    </row>
    <row r="455" spans="1:8" x14ac:dyDescent="0.3">
      <c r="A455" s="11" t="s">
        <v>8221</v>
      </c>
      <c r="B455" s="11">
        <v>2</v>
      </c>
      <c r="C455" s="13">
        <v>50</v>
      </c>
      <c r="F455" s="11" t="s">
        <v>8219</v>
      </c>
      <c r="G455" s="11">
        <v>10</v>
      </c>
      <c r="H455" s="13">
        <v>30</v>
      </c>
    </row>
    <row r="456" spans="1:8" x14ac:dyDescent="0.3">
      <c r="A456" s="11" t="s">
        <v>8221</v>
      </c>
      <c r="B456" s="11">
        <v>1</v>
      </c>
      <c r="C456" s="13">
        <v>25</v>
      </c>
      <c r="F456" s="11" t="s">
        <v>8219</v>
      </c>
      <c r="G456" s="11">
        <v>499</v>
      </c>
      <c r="H456" s="13">
        <v>65.8623246492986</v>
      </c>
    </row>
    <row r="457" spans="1:8" x14ac:dyDescent="0.3">
      <c r="A457" s="11" t="s">
        <v>8221</v>
      </c>
      <c r="B457" s="11">
        <v>1</v>
      </c>
      <c r="C457" s="13">
        <v>30</v>
      </c>
      <c r="F457" s="11" t="s">
        <v>8219</v>
      </c>
      <c r="G457" s="11">
        <v>47</v>
      </c>
      <c r="H457" s="13">
        <v>31.914893617021278</v>
      </c>
    </row>
    <row r="458" spans="1:8" x14ac:dyDescent="0.3">
      <c r="A458" s="11" t="s">
        <v>8221</v>
      </c>
      <c r="B458" s="11">
        <v>19</v>
      </c>
      <c r="C458" s="13">
        <v>46.631578947368418</v>
      </c>
      <c r="F458" s="11" t="s">
        <v>8219</v>
      </c>
      <c r="G458" s="11">
        <v>28</v>
      </c>
      <c r="H458" s="13">
        <v>19.464285714285715</v>
      </c>
    </row>
    <row r="459" spans="1:8" x14ac:dyDescent="0.3">
      <c r="A459" s="11" t="s">
        <v>8221</v>
      </c>
      <c r="B459" s="11">
        <v>9</v>
      </c>
      <c r="C459" s="13">
        <v>65</v>
      </c>
      <c r="F459" s="11" t="s">
        <v>8219</v>
      </c>
      <c r="G459" s="11">
        <v>24</v>
      </c>
      <c r="H459" s="13">
        <v>50</v>
      </c>
    </row>
    <row r="460" spans="1:8" x14ac:dyDescent="0.3">
      <c r="A460" s="11" t="s">
        <v>8221</v>
      </c>
      <c r="B460" s="11">
        <v>1</v>
      </c>
      <c r="C460" s="13">
        <v>10</v>
      </c>
      <c r="F460" s="11" t="s">
        <v>8219</v>
      </c>
      <c r="G460" s="11">
        <v>76</v>
      </c>
      <c r="H460" s="13">
        <v>22.737763157894737</v>
      </c>
    </row>
    <row r="461" spans="1:8" x14ac:dyDescent="0.3">
      <c r="A461" s="11" t="s">
        <v>8221</v>
      </c>
      <c r="B461" s="11">
        <v>1</v>
      </c>
      <c r="C461" s="13">
        <v>5</v>
      </c>
      <c r="F461" s="11" t="s">
        <v>8219</v>
      </c>
      <c r="G461" s="11">
        <v>98</v>
      </c>
      <c r="H461" s="13">
        <v>42.724489795918366</v>
      </c>
    </row>
    <row r="462" spans="1:8" x14ac:dyDescent="0.3">
      <c r="A462" s="11" t="s">
        <v>8221</v>
      </c>
      <c r="B462" s="11">
        <v>5</v>
      </c>
      <c r="C462" s="13">
        <v>640</v>
      </c>
      <c r="F462" s="11" t="s">
        <v>8219</v>
      </c>
      <c r="G462" s="11">
        <v>30</v>
      </c>
      <c r="H462" s="13">
        <v>106.2</v>
      </c>
    </row>
    <row r="463" spans="1:8" x14ac:dyDescent="0.3">
      <c r="A463" s="11" t="s">
        <v>8221</v>
      </c>
      <c r="B463" s="11">
        <v>85</v>
      </c>
      <c r="C463" s="13">
        <v>69.117647058823536</v>
      </c>
      <c r="F463" s="11" t="s">
        <v>8219</v>
      </c>
      <c r="G463" s="11">
        <v>478</v>
      </c>
      <c r="H463" s="13">
        <v>22.079728033472804</v>
      </c>
    </row>
    <row r="464" spans="1:8" x14ac:dyDescent="0.3">
      <c r="A464" s="11" t="s">
        <v>8221</v>
      </c>
      <c r="B464" s="11">
        <v>3</v>
      </c>
      <c r="C464" s="13">
        <v>1.3333333333333333</v>
      </c>
      <c r="F464" s="11" t="s">
        <v>8219</v>
      </c>
      <c r="G464" s="11">
        <v>74</v>
      </c>
      <c r="H464" s="13">
        <v>31.054054054054053</v>
      </c>
    </row>
    <row r="465" spans="1:8" x14ac:dyDescent="0.3">
      <c r="A465" s="11" t="s">
        <v>8221</v>
      </c>
      <c r="B465" s="11">
        <v>4</v>
      </c>
      <c r="C465" s="13">
        <v>10.5</v>
      </c>
      <c r="F465" s="11" t="s">
        <v>8219</v>
      </c>
      <c r="G465" s="11">
        <v>131</v>
      </c>
      <c r="H465" s="13">
        <v>36.206106870229007</v>
      </c>
    </row>
    <row r="466" spans="1:8" x14ac:dyDescent="0.3">
      <c r="A466" s="11" t="s">
        <v>8221</v>
      </c>
      <c r="B466" s="11">
        <v>3</v>
      </c>
      <c r="C466" s="13">
        <v>33.333333333333336</v>
      </c>
      <c r="F466" s="11" t="s">
        <v>8219</v>
      </c>
      <c r="G466" s="11">
        <v>61</v>
      </c>
      <c r="H466" s="13">
        <v>388.9762295081967</v>
      </c>
    </row>
    <row r="467" spans="1:8" x14ac:dyDescent="0.3">
      <c r="A467" s="11" t="s">
        <v>8221</v>
      </c>
      <c r="B467" s="11">
        <v>5</v>
      </c>
      <c r="C467" s="13">
        <v>48.2</v>
      </c>
      <c r="F467" s="11" t="s">
        <v>8219</v>
      </c>
      <c r="G467" s="11">
        <v>1071</v>
      </c>
      <c r="H467" s="13">
        <v>71.848571428571432</v>
      </c>
    </row>
    <row r="468" spans="1:8" x14ac:dyDescent="0.3">
      <c r="A468" s="11" t="s">
        <v>8221</v>
      </c>
      <c r="B468" s="11">
        <v>17</v>
      </c>
      <c r="C468" s="13">
        <v>6.1764705882352944</v>
      </c>
      <c r="F468" s="11" t="s">
        <v>8219</v>
      </c>
      <c r="G468" s="11">
        <v>122</v>
      </c>
      <c r="H468" s="13">
        <v>57.381803278688523</v>
      </c>
    </row>
    <row r="469" spans="1:8" x14ac:dyDescent="0.3">
      <c r="A469" s="11" t="s">
        <v>8221</v>
      </c>
      <c r="B469" s="11">
        <v>3</v>
      </c>
      <c r="C469" s="13">
        <v>5</v>
      </c>
      <c r="F469" s="11" t="s">
        <v>8219</v>
      </c>
      <c r="G469" s="11">
        <v>111</v>
      </c>
      <c r="H469" s="13">
        <v>69.666666666666671</v>
      </c>
    </row>
    <row r="470" spans="1:8" x14ac:dyDescent="0.3">
      <c r="A470" s="11" t="s">
        <v>8221</v>
      </c>
      <c r="B470" s="11">
        <v>2</v>
      </c>
      <c r="C470" s="13">
        <v>7.5</v>
      </c>
      <c r="F470" s="11" t="s">
        <v>8219</v>
      </c>
      <c r="G470" s="11">
        <v>255</v>
      </c>
      <c r="H470" s="13">
        <v>45.988235294117644</v>
      </c>
    </row>
    <row r="471" spans="1:8" x14ac:dyDescent="0.3">
      <c r="A471" s="11" t="s">
        <v>8221</v>
      </c>
      <c r="B471" s="11">
        <v>6</v>
      </c>
      <c r="C471" s="13">
        <v>12</v>
      </c>
      <c r="F471" s="11" t="s">
        <v>8219</v>
      </c>
      <c r="G471" s="11">
        <v>141</v>
      </c>
      <c r="H471" s="13">
        <v>79.262411347517727</v>
      </c>
    </row>
    <row r="472" spans="1:8" x14ac:dyDescent="0.3">
      <c r="A472" s="11" t="s">
        <v>8221</v>
      </c>
      <c r="B472" s="11">
        <v>1</v>
      </c>
      <c r="C472" s="13">
        <v>1</v>
      </c>
      <c r="F472" s="11" t="s">
        <v>8219</v>
      </c>
      <c r="G472" s="11">
        <v>159</v>
      </c>
      <c r="H472" s="13">
        <v>43.031446540880502</v>
      </c>
    </row>
    <row r="473" spans="1:8" x14ac:dyDescent="0.3">
      <c r="A473" s="11" t="s">
        <v>8221</v>
      </c>
      <c r="B473" s="11">
        <v>3</v>
      </c>
      <c r="C473" s="13">
        <v>2.3333333333333335</v>
      </c>
      <c r="F473" s="11" t="s">
        <v>8219</v>
      </c>
      <c r="G473" s="11">
        <v>99</v>
      </c>
      <c r="H473" s="13">
        <v>108.48484848484848</v>
      </c>
    </row>
    <row r="474" spans="1:8" x14ac:dyDescent="0.3">
      <c r="A474" s="11" t="s">
        <v>8221</v>
      </c>
      <c r="B474" s="11">
        <v>13</v>
      </c>
      <c r="C474" s="13">
        <v>24.615384615384617</v>
      </c>
      <c r="F474" s="11" t="s">
        <v>8219</v>
      </c>
      <c r="G474" s="11">
        <v>96</v>
      </c>
      <c r="H474" s="13">
        <v>61.029583333333335</v>
      </c>
    </row>
    <row r="475" spans="1:8" x14ac:dyDescent="0.3">
      <c r="A475" s="11" t="s">
        <v>8221</v>
      </c>
      <c r="B475" s="11">
        <v>1</v>
      </c>
      <c r="C475" s="13">
        <v>100</v>
      </c>
      <c r="F475" s="11" t="s">
        <v>8219</v>
      </c>
      <c r="G475" s="11">
        <v>27</v>
      </c>
      <c r="H475" s="13">
        <v>50.592592592592595</v>
      </c>
    </row>
    <row r="476" spans="1:8" x14ac:dyDescent="0.3">
      <c r="A476" s="11" t="s">
        <v>8221</v>
      </c>
      <c r="B476" s="11">
        <v>1</v>
      </c>
      <c r="C476" s="13">
        <v>1</v>
      </c>
      <c r="F476" s="11" t="s">
        <v>8219</v>
      </c>
      <c r="G476" s="11">
        <v>166</v>
      </c>
      <c r="H476" s="13">
        <v>39.157168674698795</v>
      </c>
    </row>
    <row r="477" spans="1:8" x14ac:dyDescent="0.3">
      <c r="A477" s="11" t="s">
        <v>8221</v>
      </c>
      <c r="B477" s="11">
        <v>9</v>
      </c>
      <c r="C477" s="13">
        <v>88.888888888888886</v>
      </c>
      <c r="F477" s="11" t="s">
        <v>8219</v>
      </c>
      <c r="G477" s="11">
        <v>76</v>
      </c>
      <c r="H477" s="13">
        <v>65.15789473684211</v>
      </c>
    </row>
    <row r="478" spans="1:8" x14ac:dyDescent="0.3">
      <c r="A478" s="11" t="s">
        <v>8221</v>
      </c>
      <c r="B478" s="11">
        <v>2</v>
      </c>
      <c r="C478" s="13">
        <v>27.5</v>
      </c>
      <c r="F478" s="11" t="s">
        <v>8219</v>
      </c>
      <c r="G478" s="11">
        <v>211</v>
      </c>
      <c r="H478" s="13">
        <v>23.963127962085309</v>
      </c>
    </row>
    <row r="479" spans="1:8" x14ac:dyDescent="0.3">
      <c r="A479" s="11" t="s">
        <v>8221</v>
      </c>
      <c r="B479" s="11">
        <v>1</v>
      </c>
      <c r="C479" s="13">
        <v>6</v>
      </c>
      <c r="F479" s="11" t="s">
        <v>8219</v>
      </c>
      <c r="G479" s="11">
        <v>21</v>
      </c>
      <c r="H479" s="13">
        <v>48.61904761904762</v>
      </c>
    </row>
    <row r="480" spans="1:8" x14ac:dyDescent="0.3">
      <c r="A480" s="11" t="s">
        <v>8221</v>
      </c>
      <c r="B480" s="11">
        <v>10</v>
      </c>
      <c r="C480" s="13">
        <v>44.5</v>
      </c>
      <c r="F480" s="11" t="s">
        <v>8219</v>
      </c>
      <c r="G480" s="11">
        <v>61</v>
      </c>
      <c r="H480" s="13">
        <v>35.73770491803279</v>
      </c>
    </row>
    <row r="481" spans="1:8" x14ac:dyDescent="0.3">
      <c r="A481" s="11" t="s">
        <v>8221</v>
      </c>
      <c r="B481" s="11">
        <v>3</v>
      </c>
      <c r="C481" s="13">
        <v>1</v>
      </c>
      <c r="F481" s="11" t="s">
        <v>8219</v>
      </c>
      <c r="G481" s="11">
        <v>30</v>
      </c>
      <c r="H481" s="13">
        <v>21.366666666666667</v>
      </c>
    </row>
    <row r="482" spans="1:8" x14ac:dyDescent="0.3">
      <c r="A482" s="11" t="s">
        <v>8221</v>
      </c>
      <c r="B482" s="11">
        <v>2</v>
      </c>
      <c r="C482" s="13">
        <v>100</v>
      </c>
      <c r="F482" s="11" t="s">
        <v>8219</v>
      </c>
      <c r="G482" s="11">
        <v>375</v>
      </c>
      <c r="H482" s="13">
        <v>61.562666666666665</v>
      </c>
    </row>
    <row r="483" spans="1:8" x14ac:dyDescent="0.3">
      <c r="A483" s="11" t="s">
        <v>8221</v>
      </c>
      <c r="B483" s="11">
        <v>2</v>
      </c>
      <c r="C483" s="13">
        <v>13</v>
      </c>
      <c r="F483" s="11" t="s">
        <v>8219</v>
      </c>
      <c r="G483" s="11">
        <v>111</v>
      </c>
      <c r="H483" s="13">
        <v>118.73873873873873</v>
      </c>
    </row>
    <row r="484" spans="1:8" x14ac:dyDescent="0.3">
      <c r="A484" s="11" t="s">
        <v>8221</v>
      </c>
      <c r="B484" s="11">
        <v>1</v>
      </c>
      <c r="C484" s="13">
        <v>100</v>
      </c>
      <c r="F484" s="11" t="s">
        <v>8219</v>
      </c>
      <c r="G484" s="11">
        <v>123</v>
      </c>
      <c r="H484" s="13">
        <v>65.081300813008127</v>
      </c>
    </row>
    <row r="485" spans="1:8" x14ac:dyDescent="0.3">
      <c r="A485" s="11" t="s">
        <v>8221</v>
      </c>
      <c r="B485" s="11">
        <v>14</v>
      </c>
      <c r="C485" s="13">
        <v>109.07142857142857</v>
      </c>
      <c r="F485" s="11" t="s">
        <v>8219</v>
      </c>
      <c r="G485" s="11">
        <v>70</v>
      </c>
      <c r="H485" s="13">
        <v>130.15714285714284</v>
      </c>
    </row>
    <row r="486" spans="1:8" x14ac:dyDescent="0.3">
      <c r="A486" s="11" t="s">
        <v>8221</v>
      </c>
      <c r="B486" s="11">
        <v>4</v>
      </c>
      <c r="C486" s="13">
        <v>104.75</v>
      </c>
      <c r="F486" s="11" t="s">
        <v>8219</v>
      </c>
      <c r="G486" s="11">
        <v>85</v>
      </c>
      <c r="H486" s="13">
        <v>37.776470588235291</v>
      </c>
    </row>
    <row r="487" spans="1:8" x14ac:dyDescent="0.3">
      <c r="A487" s="11" t="s">
        <v>8221</v>
      </c>
      <c r="B487" s="11">
        <v>3</v>
      </c>
      <c r="C487" s="13">
        <v>15</v>
      </c>
      <c r="F487" s="11" t="s">
        <v>8219</v>
      </c>
      <c r="G487" s="11">
        <v>86</v>
      </c>
      <c r="H487" s="13">
        <v>112.79069767441861</v>
      </c>
    </row>
    <row r="488" spans="1:8" x14ac:dyDescent="0.3">
      <c r="A488" s="11" t="s">
        <v>8221</v>
      </c>
      <c r="B488" s="11">
        <v>5</v>
      </c>
      <c r="C488" s="13">
        <v>80.599999999999994</v>
      </c>
      <c r="F488" s="11" t="s">
        <v>8219</v>
      </c>
      <c r="G488" s="11">
        <v>13</v>
      </c>
      <c r="H488" s="13">
        <v>51.92307692307692</v>
      </c>
    </row>
    <row r="489" spans="1:8" x14ac:dyDescent="0.3">
      <c r="A489" s="11" t="s">
        <v>8221</v>
      </c>
      <c r="B489" s="11">
        <v>47</v>
      </c>
      <c r="C489" s="13">
        <v>115.55319148936171</v>
      </c>
      <c r="F489" s="11" t="s">
        <v>8219</v>
      </c>
      <c r="G489" s="11">
        <v>33</v>
      </c>
      <c r="H489" s="13">
        <v>89.242424242424249</v>
      </c>
    </row>
    <row r="490" spans="1:8" x14ac:dyDescent="0.3">
      <c r="A490" s="11" t="s">
        <v>8221</v>
      </c>
      <c r="B490" s="11">
        <v>10</v>
      </c>
      <c r="C490" s="13">
        <v>80.5</v>
      </c>
      <c r="F490" s="11" t="s">
        <v>8219</v>
      </c>
      <c r="G490" s="11">
        <v>15</v>
      </c>
      <c r="H490" s="13">
        <v>19.333333333333332</v>
      </c>
    </row>
    <row r="491" spans="1:8" x14ac:dyDescent="0.3">
      <c r="A491" s="11" t="s">
        <v>8221</v>
      </c>
      <c r="B491" s="11">
        <v>11</v>
      </c>
      <c r="C491" s="13">
        <v>744.5454545454545</v>
      </c>
      <c r="F491" s="11" t="s">
        <v>8219</v>
      </c>
      <c r="G491" s="11">
        <v>273</v>
      </c>
      <c r="H491" s="13">
        <v>79.967032967032964</v>
      </c>
    </row>
    <row r="492" spans="1:8" x14ac:dyDescent="0.3">
      <c r="A492" s="11" t="s">
        <v>8221</v>
      </c>
      <c r="B492" s="11">
        <v>2</v>
      </c>
      <c r="C492" s="13">
        <v>7.5</v>
      </c>
      <c r="F492" s="11" t="s">
        <v>8219</v>
      </c>
      <c r="G492" s="11">
        <v>714</v>
      </c>
      <c r="H492" s="13">
        <v>56.414565826330531</v>
      </c>
    </row>
    <row r="493" spans="1:8" x14ac:dyDescent="0.3">
      <c r="A493" s="11" t="s">
        <v>8221</v>
      </c>
      <c r="B493" s="11">
        <v>2</v>
      </c>
      <c r="C493" s="13">
        <v>38.5</v>
      </c>
      <c r="F493" s="11" t="s">
        <v>8219</v>
      </c>
      <c r="G493" s="11">
        <v>170</v>
      </c>
      <c r="H493" s="13">
        <v>79.411764705882348</v>
      </c>
    </row>
    <row r="494" spans="1:8" x14ac:dyDescent="0.3">
      <c r="A494" s="11" t="s">
        <v>8221</v>
      </c>
      <c r="B494" s="11">
        <v>22</v>
      </c>
      <c r="C494" s="13">
        <v>36.68181818181818</v>
      </c>
      <c r="F494" s="11" t="s">
        <v>8219</v>
      </c>
      <c r="G494" s="11">
        <v>512</v>
      </c>
      <c r="H494" s="13">
        <v>76.439453125</v>
      </c>
    </row>
    <row r="495" spans="1:8" x14ac:dyDescent="0.3">
      <c r="A495" s="11" t="s">
        <v>8221</v>
      </c>
      <c r="B495" s="11">
        <v>8</v>
      </c>
      <c r="C495" s="13">
        <v>75</v>
      </c>
      <c r="F495" s="11" t="s">
        <v>8219</v>
      </c>
      <c r="G495" s="11">
        <v>314</v>
      </c>
      <c r="H495" s="13">
        <v>121</v>
      </c>
    </row>
    <row r="496" spans="1:8" x14ac:dyDescent="0.3">
      <c r="A496" s="11" t="s">
        <v>8221</v>
      </c>
      <c r="B496" s="11">
        <v>6</v>
      </c>
      <c r="C496" s="13">
        <v>30</v>
      </c>
      <c r="F496" s="11" t="s">
        <v>8219</v>
      </c>
      <c r="G496" s="11">
        <v>167</v>
      </c>
      <c r="H496" s="13">
        <v>54.616766467065865</v>
      </c>
    </row>
    <row r="497" spans="1:8" x14ac:dyDescent="0.3">
      <c r="A497" s="11" t="s">
        <v>8221</v>
      </c>
      <c r="B497" s="11">
        <v>1</v>
      </c>
      <c r="C497" s="13">
        <v>1</v>
      </c>
      <c r="F497" s="11" t="s">
        <v>8219</v>
      </c>
      <c r="G497" s="11">
        <v>9</v>
      </c>
      <c r="H497" s="13">
        <v>299.22222222222223</v>
      </c>
    </row>
    <row r="498" spans="1:8" x14ac:dyDescent="0.3">
      <c r="A498" s="11" t="s">
        <v>8221</v>
      </c>
      <c r="B498" s="11">
        <v>3</v>
      </c>
      <c r="C498" s="13">
        <v>673.33333333333337</v>
      </c>
      <c r="F498" s="11" t="s">
        <v>8219</v>
      </c>
      <c r="G498" s="11">
        <v>103</v>
      </c>
      <c r="H498" s="13">
        <v>58.533980582524272</v>
      </c>
    </row>
    <row r="499" spans="1:8" x14ac:dyDescent="0.3">
      <c r="A499" s="11" t="s">
        <v>8221</v>
      </c>
      <c r="B499" s="11">
        <v>3</v>
      </c>
      <c r="C499" s="13">
        <v>25</v>
      </c>
      <c r="F499" s="11" t="s">
        <v>8219</v>
      </c>
      <c r="G499" s="11">
        <v>111</v>
      </c>
      <c r="H499" s="13">
        <v>55.371801801801809</v>
      </c>
    </row>
    <row r="500" spans="1:8" x14ac:dyDescent="0.3">
      <c r="A500" s="11" t="s">
        <v>8221</v>
      </c>
      <c r="B500" s="11">
        <v>1</v>
      </c>
      <c r="C500" s="13">
        <v>1</v>
      </c>
      <c r="F500" s="11" t="s">
        <v>8219</v>
      </c>
      <c r="G500" s="11">
        <v>271</v>
      </c>
      <c r="H500" s="13">
        <v>183.80442804428046</v>
      </c>
    </row>
    <row r="501" spans="1:8" x14ac:dyDescent="0.3">
      <c r="A501" s="11" t="s">
        <v>8221</v>
      </c>
      <c r="B501" s="11">
        <v>6</v>
      </c>
      <c r="C501" s="13">
        <v>17.5</v>
      </c>
      <c r="F501" s="11" t="s">
        <v>8219</v>
      </c>
      <c r="G501" s="11">
        <v>101</v>
      </c>
      <c r="H501" s="13">
        <v>165.34653465346534</v>
      </c>
    </row>
    <row r="502" spans="1:8" x14ac:dyDescent="0.3">
      <c r="A502" s="11" t="s">
        <v>8221</v>
      </c>
      <c r="B502" s="11">
        <v>1</v>
      </c>
      <c r="C502" s="13">
        <v>5</v>
      </c>
      <c r="F502" s="11" t="s">
        <v>8219</v>
      </c>
      <c r="G502" s="11">
        <v>57</v>
      </c>
      <c r="H502" s="13">
        <v>234.78947368421052</v>
      </c>
    </row>
    <row r="503" spans="1:8" x14ac:dyDescent="0.3">
      <c r="A503" s="11" t="s">
        <v>8221</v>
      </c>
      <c r="B503" s="11">
        <v>2</v>
      </c>
      <c r="C503" s="13">
        <v>25</v>
      </c>
      <c r="F503" s="11" t="s">
        <v>8219</v>
      </c>
      <c r="G503" s="11">
        <v>62</v>
      </c>
      <c r="H503" s="13">
        <v>211.48387096774192</v>
      </c>
    </row>
    <row r="504" spans="1:8" x14ac:dyDescent="0.3">
      <c r="A504" s="11" t="s">
        <v>8221</v>
      </c>
      <c r="B504" s="11">
        <v>3</v>
      </c>
      <c r="C504" s="13">
        <v>50</v>
      </c>
      <c r="F504" s="11" t="s">
        <v>8219</v>
      </c>
      <c r="G504" s="11">
        <v>32</v>
      </c>
      <c r="H504" s="13">
        <v>32.34375</v>
      </c>
    </row>
    <row r="505" spans="1:8" x14ac:dyDescent="0.3">
      <c r="A505" s="11" t="s">
        <v>8221</v>
      </c>
      <c r="B505" s="11">
        <v>3</v>
      </c>
      <c r="C505" s="13">
        <v>16</v>
      </c>
      <c r="F505" s="11" t="s">
        <v>8219</v>
      </c>
      <c r="G505" s="11">
        <v>141</v>
      </c>
      <c r="H505" s="13">
        <v>123.37588652482269</v>
      </c>
    </row>
    <row r="506" spans="1:8" x14ac:dyDescent="0.3">
      <c r="A506" s="11" t="s">
        <v>8221</v>
      </c>
      <c r="B506" s="11">
        <v>6</v>
      </c>
      <c r="C506" s="13">
        <v>60</v>
      </c>
      <c r="F506" s="11" t="s">
        <v>8219</v>
      </c>
      <c r="G506" s="11">
        <v>75</v>
      </c>
      <c r="H506" s="13">
        <v>207.06666666666666</v>
      </c>
    </row>
    <row r="507" spans="1:8" x14ac:dyDescent="0.3">
      <c r="A507" s="11" t="s">
        <v>8221</v>
      </c>
      <c r="B507" s="11">
        <v>19</v>
      </c>
      <c r="C507" s="13">
        <v>47.10526315789474</v>
      </c>
      <c r="F507" s="11" t="s">
        <v>8219</v>
      </c>
      <c r="G507" s="11">
        <v>46</v>
      </c>
      <c r="H507" s="13">
        <v>138.2608695652174</v>
      </c>
    </row>
    <row r="508" spans="1:8" x14ac:dyDescent="0.3">
      <c r="A508" s="11" t="s">
        <v>8221</v>
      </c>
      <c r="B508" s="11">
        <v>1</v>
      </c>
      <c r="C508" s="13">
        <v>100</v>
      </c>
      <c r="F508" s="11" t="s">
        <v>8219</v>
      </c>
      <c r="G508" s="11">
        <v>103</v>
      </c>
      <c r="H508" s="13">
        <v>493.81553398058253</v>
      </c>
    </row>
    <row r="509" spans="1:8" x14ac:dyDescent="0.3">
      <c r="A509" s="11" t="s">
        <v>8221</v>
      </c>
      <c r="B509" s="11">
        <v>2</v>
      </c>
      <c r="C509" s="13">
        <v>15</v>
      </c>
      <c r="F509" s="11" t="s">
        <v>8219</v>
      </c>
      <c r="G509" s="11">
        <v>6</v>
      </c>
      <c r="H509" s="13">
        <v>168.5</v>
      </c>
    </row>
    <row r="510" spans="1:8" x14ac:dyDescent="0.3">
      <c r="A510" s="11" t="s">
        <v>8221</v>
      </c>
      <c r="B510" s="11">
        <v>11</v>
      </c>
      <c r="C510" s="13">
        <v>40.454545454545453</v>
      </c>
      <c r="F510" s="11" t="s">
        <v>8219</v>
      </c>
      <c r="G510" s="11">
        <v>83</v>
      </c>
      <c r="H510" s="13">
        <v>38.867469879518069</v>
      </c>
    </row>
    <row r="511" spans="1:8" x14ac:dyDescent="0.3">
      <c r="A511" s="11" t="s">
        <v>8221</v>
      </c>
      <c r="B511" s="11">
        <v>1</v>
      </c>
      <c r="C511" s="13">
        <v>1</v>
      </c>
      <c r="F511" s="11" t="s">
        <v>8219</v>
      </c>
      <c r="G511" s="11">
        <v>108</v>
      </c>
      <c r="H511" s="13">
        <v>61.527777777777779</v>
      </c>
    </row>
    <row r="512" spans="1:8" x14ac:dyDescent="0.3">
      <c r="A512" s="11" t="s">
        <v>8221</v>
      </c>
      <c r="B512" s="11">
        <v>3</v>
      </c>
      <c r="C512" s="13">
        <v>19</v>
      </c>
      <c r="F512" s="11" t="s">
        <v>8219</v>
      </c>
      <c r="G512" s="11">
        <v>25</v>
      </c>
      <c r="H512" s="13">
        <v>105.44</v>
      </c>
    </row>
    <row r="513" spans="1:8" x14ac:dyDescent="0.3">
      <c r="A513" s="11" t="s">
        <v>8221</v>
      </c>
      <c r="B513" s="11">
        <v>1</v>
      </c>
      <c r="C513" s="13">
        <v>5</v>
      </c>
      <c r="F513" s="11" t="s">
        <v>8219</v>
      </c>
      <c r="G513" s="11">
        <v>549</v>
      </c>
      <c r="H513" s="13">
        <v>71.592003642987251</v>
      </c>
    </row>
    <row r="514" spans="1:8" x14ac:dyDescent="0.3">
      <c r="A514" s="11" t="s">
        <v>8221</v>
      </c>
      <c r="B514" s="11">
        <v>15</v>
      </c>
      <c r="C514" s="13">
        <v>46.733333333333334</v>
      </c>
      <c r="F514" s="11" t="s">
        <v>8219</v>
      </c>
      <c r="G514" s="11">
        <v>222</v>
      </c>
      <c r="H514" s="13">
        <v>91.882882882882882</v>
      </c>
    </row>
    <row r="515" spans="1:8" x14ac:dyDescent="0.3">
      <c r="A515" s="11" t="s">
        <v>8221</v>
      </c>
      <c r="B515" s="11">
        <v>2</v>
      </c>
      <c r="C515" s="13">
        <v>3</v>
      </c>
      <c r="F515" s="11" t="s">
        <v>8219</v>
      </c>
      <c r="G515" s="11">
        <v>183</v>
      </c>
      <c r="H515" s="13">
        <v>148.57377049180329</v>
      </c>
    </row>
    <row r="516" spans="1:8" x14ac:dyDescent="0.3">
      <c r="A516" s="11" t="s">
        <v>8221</v>
      </c>
      <c r="B516" s="11">
        <v>1</v>
      </c>
      <c r="C516" s="13">
        <v>20</v>
      </c>
      <c r="F516" s="11" t="s">
        <v>8219</v>
      </c>
      <c r="G516" s="11">
        <v>89</v>
      </c>
      <c r="H516" s="13">
        <v>174.2134831460674</v>
      </c>
    </row>
    <row r="517" spans="1:8" x14ac:dyDescent="0.3">
      <c r="A517" s="11" t="s">
        <v>8221</v>
      </c>
      <c r="B517" s="11">
        <v>1</v>
      </c>
      <c r="C517" s="13">
        <v>10</v>
      </c>
      <c r="F517" s="11" t="s">
        <v>8219</v>
      </c>
      <c r="G517" s="11">
        <v>253</v>
      </c>
      <c r="H517" s="13">
        <v>102.86166007905139</v>
      </c>
    </row>
    <row r="518" spans="1:8" x14ac:dyDescent="0.3">
      <c r="A518" s="11" t="s">
        <v>8221</v>
      </c>
      <c r="B518" s="11">
        <v>1</v>
      </c>
      <c r="C518" s="13">
        <v>1</v>
      </c>
      <c r="F518" s="11" t="s">
        <v>8219</v>
      </c>
      <c r="G518" s="11">
        <v>140</v>
      </c>
      <c r="H518" s="13">
        <v>111.17857142857143</v>
      </c>
    </row>
    <row r="519" spans="1:8" x14ac:dyDescent="0.3">
      <c r="A519" s="11" t="s">
        <v>8221</v>
      </c>
      <c r="B519" s="11">
        <v>11</v>
      </c>
      <c r="C519" s="13">
        <v>26.272727272727273</v>
      </c>
      <c r="F519" s="11" t="s">
        <v>8219</v>
      </c>
      <c r="G519" s="11">
        <v>103</v>
      </c>
      <c r="H519" s="13">
        <v>23.796213592233013</v>
      </c>
    </row>
    <row r="520" spans="1:8" x14ac:dyDescent="0.3">
      <c r="A520" s="11" t="s">
        <v>8221</v>
      </c>
      <c r="B520" s="11">
        <v>1</v>
      </c>
      <c r="C520" s="13">
        <v>60</v>
      </c>
      <c r="F520" s="11" t="s">
        <v>8219</v>
      </c>
      <c r="G520" s="11">
        <v>138</v>
      </c>
      <c r="H520" s="13">
        <v>81.268115942028984</v>
      </c>
    </row>
    <row r="521" spans="1:8" x14ac:dyDescent="0.3">
      <c r="A521" s="11" t="s">
        <v>8221</v>
      </c>
      <c r="B521" s="11">
        <v>6</v>
      </c>
      <c r="C521" s="13">
        <v>28.333333333333332</v>
      </c>
      <c r="F521" s="11" t="s">
        <v>8219</v>
      </c>
      <c r="G521" s="11">
        <v>191</v>
      </c>
      <c r="H521" s="13">
        <v>116.21465968586388</v>
      </c>
    </row>
    <row r="522" spans="1:8" x14ac:dyDescent="0.3">
      <c r="A522" s="11" t="s">
        <v>8221</v>
      </c>
      <c r="B522" s="11">
        <v>7</v>
      </c>
      <c r="C522" s="13">
        <v>14.428571428571429</v>
      </c>
      <c r="F522" s="11" t="s">
        <v>8219</v>
      </c>
      <c r="G522" s="11">
        <v>45</v>
      </c>
      <c r="H522" s="13">
        <v>46.133333333333333</v>
      </c>
    </row>
    <row r="523" spans="1:8" x14ac:dyDescent="0.3">
      <c r="A523" s="11" t="s">
        <v>8221</v>
      </c>
      <c r="B523" s="11">
        <v>16</v>
      </c>
      <c r="C523" s="13">
        <v>132.1875</v>
      </c>
      <c r="F523" s="11" t="s">
        <v>8219</v>
      </c>
      <c r="G523" s="11">
        <v>17</v>
      </c>
      <c r="H523" s="13">
        <v>141.47058823529412</v>
      </c>
    </row>
    <row r="524" spans="1:8" x14ac:dyDescent="0.3">
      <c r="A524" s="11" t="s">
        <v>8221</v>
      </c>
      <c r="B524" s="11">
        <v>12</v>
      </c>
      <c r="C524" s="13">
        <v>56.416666666666664</v>
      </c>
      <c r="F524" s="11" t="s">
        <v>8219</v>
      </c>
      <c r="G524" s="11">
        <v>31</v>
      </c>
      <c r="H524" s="13">
        <v>75.483870967741936</v>
      </c>
    </row>
    <row r="525" spans="1:8" x14ac:dyDescent="0.3">
      <c r="A525" s="11" t="s">
        <v>8221</v>
      </c>
      <c r="B525" s="11">
        <v>1</v>
      </c>
      <c r="C525" s="13">
        <v>100</v>
      </c>
      <c r="F525" s="11" t="s">
        <v>8219</v>
      </c>
      <c r="G525" s="11">
        <v>50</v>
      </c>
      <c r="H525" s="13">
        <v>85.5</v>
      </c>
    </row>
    <row r="526" spans="1:8" x14ac:dyDescent="0.3">
      <c r="A526" s="11" t="s">
        <v>8221</v>
      </c>
      <c r="B526" s="11">
        <v>3</v>
      </c>
      <c r="C526" s="13">
        <v>11.666666666666666</v>
      </c>
      <c r="F526" s="11" t="s">
        <v>8219</v>
      </c>
      <c r="G526" s="11">
        <v>59</v>
      </c>
      <c r="H526" s="13">
        <v>64.254237288135599</v>
      </c>
    </row>
    <row r="527" spans="1:8" x14ac:dyDescent="0.3">
      <c r="A527" s="11" t="s">
        <v>8221</v>
      </c>
      <c r="B527" s="11">
        <v>1</v>
      </c>
      <c r="C527" s="13">
        <v>50</v>
      </c>
      <c r="F527" s="11" t="s">
        <v>8219</v>
      </c>
      <c r="G527" s="11">
        <v>81</v>
      </c>
      <c r="H527" s="13">
        <v>64.46913580246914</v>
      </c>
    </row>
    <row r="528" spans="1:8" x14ac:dyDescent="0.3">
      <c r="A528" s="11" t="s">
        <v>8221</v>
      </c>
      <c r="B528" s="11">
        <v>4</v>
      </c>
      <c r="C528" s="13">
        <v>23.5</v>
      </c>
      <c r="F528" s="11" t="s">
        <v>8219</v>
      </c>
      <c r="G528" s="11">
        <v>508</v>
      </c>
      <c r="H528" s="13">
        <v>118.2007874015748</v>
      </c>
    </row>
    <row r="529" spans="1:8" x14ac:dyDescent="0.3">
      <c r="A529" s="11" t="s">
        <v>8221</v>
      </c>
      <c r="B529" s="11">
        <v>1</v>
      </c>
      <c r="C529" s="13">
        <v>5</v>
      </c>
      <c r="F529" s="11" t="s">
        <v>8219</v>
      </c>
      <c r="G529" s="11">
        <v>74</v>
      </c>
      <c r="H529" s="13">
        <v>82.540540540540547</v>
      </c>
    </row>
    <row r="530" spans="1:8" x14ac:dyDescent="0.3">
      <c r="A530" s="11" t="s">
        <v>8221</v>
      </c>
      <c r="B530" s="11">
        <v>3</v>
      </c>
      <c r="C530" s="13">
        <v>31</v>
      </c>
      <c r="F530" s="11" t="s">
        <v>8219</v>
      </c>
      <c r="G530" s="11">
        <v>141</v>
      </c>
      <c r="H530" s="13">
        <v>34.170212765957444</v>
      </c>
    </row>
    <row r="531" spans="1:8" x14ac:dyDescent="0.3">
      <c r="A531" s="11" t="s">
        <v>8221</v>
      </c>
      <c r="B531" s="11">
        <v>1</v>
      </c>
      <c r="C531" s="13">
        <v>15</v>
      </c>
      <c r="F531" s="11" t="s">
        <v>8219</v>
      </c>
      <c r="G531" s="11">
        <v>711</v>
      </c>
      <c r="H531" s="13">
        <v>42.73322081575246</v>
      </c>
    </row>
    <row r="532" spans="1:8" x14ac:dyDescent="0.3">
      <c r="A532" s="11" t="s">
        <v>8221</v>
      </c>
      <c r="B532" s="11">
        <v>12</v>
      </c>
      <c r="C532" s="13">
        <v>131.66666666666666</v>
      </c>
      <c r="F532" s="11" t="s">
        <v>8219</v>
      </c>
      <c r="G532" s="11">
        <v>141</v>
      </c>
      <c r="H532" s="13">
        <v>94.489361702127653</v>
      </c>
    </row>
    <row r="533" spans="1:8" x14ac:dyDescent="0.3">
      <c r="A533" s="11" t="s">
        <v>8221</v>
      </c>
      <c r="B533" s="11">
        <v>1</v>
      </c>
      <c r="C533" s="13">
        <v>1</v>
      </c>
      <c r="F533" s="11" t="s">
        <v>8219</v>
      </c>
      <c r="G533" s="11">
        <v>109</v>
      </c>
      <c r="H533" s="13">
        <v>55.697247706422019</v>
      </c>
    </row>
    <row r="534" spans="1:8" x14ac:dyDescent="0.3">
      <c r="A534" s="11" t="s">
        <v>8221</v>
      </c>
      <c r="B534" s="11">
        <v>2</v>
      </c>
      <c r="C534" s="13">
        <v>510</v>
      </c>
      <c r="F534" s="11" t="s">
        <v>8219</v>
      </c>
      <c r="G534" s="11">
        <v>361</v>
      </c>
      <c r="H534" s="13">
        <v>98.030831024930734</v>
      </c>
    </row>
    <row r="535" spans="1:8" x14ac:dyDescent="0.3">
      <c r="A535" s="11" t="s">
        <v>8221</v>
      </c>
      <c r="B535" s="11">
        <v>92</v>
      </c>
      <c r="C535" s="13">
        <v>44.478260869565219</v>
      </c>
      <c r="F535" s="11" t="s">
        <v>8219</v>
      </c>
      <c r="G535" s="11">
        <v>176</v>
      </c>
      <c r="H535" s="13">
        <v>92.102272727272734</v>
      </c>
    </row>
    <row r="536" spans="1:8" x14ac:dyDescent="0.3">
      <c r="A536" s="11" t="s">
        <v>8221</v>
      </c>
      <c r="B536" s="11">
        <v>3</v>
      </c>
      <c r="C536" s="13">
        <v>1</v>
      </c>
      <c r="F536" s="11" t="s">
        <v>8219</v>
      </c>
      <c r="G536" s="11">
        <v>670</v>
      </c>
      <c r="H536" s="13">
        <v>38.175462686567165</v>
      </c>
    </row>
    <row r="537" spans="1:8" x14ac:dyDescent="0.3">
      <c r="A537" s="11" t="s">
        <v>8221</v>
      </c>
      <c r="B537" s="11">
        <v>10</v>
      </c>
      <c r="C537" s="13">
        <v>20.5</v>
      </c>
      <c r="F537" s="11" t="s">
        <v>8219</v>
      </c>
      <c r="G537" s="11">
        <v>96</v>
      </c>
      <c r="H537" s="13">
        <v>27.145833333333332</v>
      </c>
    </row>
    <row r="538" spans="1:8" x14ac:dyDescent="0.3">
      <c r="A538" s="11" t="s">
        <v>8221</v>
      </c>
      <c r="B538" s="11">
        <v>7</v>
      </c>
      <c r="C538" s="13">
        <v>40</v>
      </c>
      <c r="F538" s="11" t="s">
        <v>8219</v>
      </c>
      <c r="G538" s="11">
        <v>74</v>
      </c>
      <c r="H538" s="13">
        <v>50.689189189189186</v>
      </c>
    </row>
    <row r="539" spans="1:8" x14ac:dyDescent="0.3">
      <c r="A539" s="11" t="s">
        <v>8221</v>
      </c>
      <c r="B539" s="11">
        <v>3</v>
      </c>
      <c r="C539" s="13">
        <v>25</v>
      </c>
      <c r="F539" s="11" t="s">
        <v>8219</v>
      </c>
      <c r="G539" s="11">
        <v>52</v>
      </c>
      <c r="H539" s="13">
        <v>38.942307692307693</v>
      </c>
    </row>
    <row r="540" spans="1:8" x14ac:dyDescent="0.3">
      <c r="A540" s="11" t="s">
        <v>8221</v>
      </c>
      <c r="B540" s="11">
        <v>1</v>
      </c>
      <c r="C540" s="13">
        <v>1</v>
      </c>
      <c r="F540" s="11" t="s">
        <v>8219</v>
      </c>
      <c r="G540" s="11">
        <v>105</v>
      </c>
      <c r="H540" s="13">
        <v>77.638095238095232</v>
      </c>
    </row>
    <row r="541" spans="1:8" x14ac:dyDescent="0.3">
      <c r="A541" s="11" t="s">
        <v>8221</v>
      </c>
      <c r="B541" s="11">
        <v>9</v>
      </c>
      <c r="C541" s="13">
        <v>40.777777777777779</v>
      </c>
      <c r="F541" s="11" t="s">
        <v>8219</v>
      </c>
      <c r="G541" s="11">
        <v>41</v>
      </c>
      <c r="H541" s="13">
        <v>43.536585365853661</v>
      </c>
    </row>
    <row r="542" spans="1:8" x14ac:dyDescent="0.3">
      <c r="A542" s="11" t="s">
        <v>8221</v>
      </c>
      <c r="B542" s="11">
        <v>2</v>
      </c>
      <c r="C542" s="13">
        <v>5</v>
      </c>
      <c r="F542" s="11" t="s">
        <v>8219</v>
      </c>
      <c r="G542" s="11">
        <v>34</v>
      </c>
      <c r="H542" s="13">
        <v>31.823529411764707</v>
      </c>
    </row>
    <row r="543" spans="1:8" x14ac:dyDescent="0.3">
      <c r="A543" s="11" t="s">
        <v>8221</v>
      </c>
      <c r="B543" s="11">
        <v>1</v>
      </c>
      <c r="C543" s="13">
        <v>1</v>
      </c>
      <c r="F543" s="11" t="s">
        <v>8219</v>
      </c>
      <c r="G543" s="11">
        <v>66</v>
      </c>
      <c r="H543" s="13">
        <v>63.184393939393942</v>
      </c>
    </row>
    <row r="544" spans="1:8" x14ac:dyDescent="0.3">
      <c r="A544" s="11" t="s">
        <v>8221</v>
      </c>
      <c r="B544" s="11">
        <v>2</v>
      </c>
      <c r="C544" s="13">
        <v>25.5</v>
      </c>
      <c r="F544" s="11" t="s">
        <v>8219</v>
      </c>
      <c r="G544" s="11">
        <v>50</v>
      </c>
      <c r="H544" s="13">
        <v>190.9</v>
      </c>
    </row>
    <row r="545" spans="1:8" x14ac:dyDescent="0.3">
      <c r="A545" s="11" t="s">
        <v>8221</v>
      </c>
      <c r="B545" s="11">
        <v>11</v>
      </c>
      <c r="C545" s="13">
        <v>118.36363636363636</v>
      </c>
      <c r="F545" s="11" t="s">
        <v>8219</v>
      </c>
      <c r="G545" s="11">
        <v>159</v>
      </c>
      <c r="H545" s="13">
        <v>140.85534591194968</v>
      </c>
    </row>
    <row r="546" spans="1:8" x14ac:dyDescent="0.3">
      <c r="A546" s="11" t="s">
        <v>8221</v>
      </c>
      <c r="B546" s="11">
        <v>9</v>
      </c>
      <c r="C546" s="13">
        <v>54.111111111111114</v>
      </c>
      <c r="F546" s="11" t="s">
        <v>8219</v>
      </c>
      <c r="G546" s="11">
        <v>182</v>
      </c>
      <c r="H546" s="13">
        <v>76.92307692307692</v>
      </c>
    </row>
    <row r="547" spans="1:8" x14ac:dyDescent="0.3">
      <c r="A547" s="11" t="s">
        <v>8221</v>
      </c>
      <c r="B547" s="11">
        <v>4</v>
      </c>
      <c r="C547" s="13">
        <v>21.25</v>
      </c>
      <c r="F547" s="11" t="s">
        <v>8219</v>
      </c>
      <c r="G547" s="11">
        <v>206</v>
      </c>
      <c r="H547" s="13">
        <v>99.15533980582525</v>
      </c>
    </row>
    <row r="548" spans="1:8" x14ac:dyDescent="0.3">
      <c r="A548" s="11" t="s">
        <v>8221</v>
      </c>
      <c r="B548" s="11">
        <v>1</v>
      </c>
      <c r="C548" s="13">
        <v>34</v>
      </c>
      <c r="F548" s="11" t="s">
        <v>8219</v>
      </c>
      <c r="G548" s="11">
        <v>169</v>
      </c>
      <c r="H548" s="13">
        <v>67.881656804733723</v>
      </c>
    </row>
    <row r="549" spans="1:8" x14ac:dyDescent="0.3">
      <c r="A549" s="11" t="s">
        <v>8221</v>
      </c>
      <c r="B549" s="11">
        <v>2</v>
      </c>
      <c r="C549" s="13">
        <v>525</v>
      </c>
      <c r="F549" s="11" t="s">
        <v>8219</v>
      </c>
      <c r="G549" s="11">
        <v>31</v>
      </c>
      <c r="H549" s="13">
        <v>246.29032258064515</v>
      </c>
    </row>
    <row r="550" spans="1:8" x14ac:dyDescent="0.3">
      <c r="A550" s="11" t="s">
        <v>8221</v>
      </c>
      <c r="B550" s="11">
        <v>1</v>
      </c>
      <c r="C550" s="13">
        <v>50</v>
      </c>
      <c r="F550" s="11" t="s">
        <v>8219</v>
      </c>
      <c r="G550" s="11">
        <v>28</v>
      </c>
      <c r="H550" s="13">
        <v>189.28571428571428</v>
      </c>
    </row>
    <row r="551" spans="1:8" x14ac:dyDescent="0.3">
      <c r="A551" s="11" t="s">
        <v>8221</v>
      </c>
      <c r="B551" s="11">
        <v>17</v>
      </c>
      <c r="C551" s="13">
        <v>115.70588235294117</v>
      </c>
      <c r="F551" s="11" t="s">
        <v>8219</v>
      </c>
      <c r="G551" s="11">
        <v>54</v>
      </c>
      <c r="H551" s="13">
        <v>76.666666666666671</v>
      </c>
    </row>
    <row r="552" spans="1:8" x14ac:dyDescent="0.3">
      <c r="A552" s="11" t="s">
        <v>8221</v>
      </c>
      <c r="B552" s="11">
        <v>2</v>
      </c>
      <c r="C552" s="13">
        <v>5.5</v>
      </c>
      <c r="F552" s="11" t="s">
        <v>8219</v>
      </c>
      <c r="G552" s="11">
        <v>467</v>
      </c>
      <c r="H552" s="13">
        <v>82.963254817987149</v>
      </c>
    </row>
    <row r="553" spans="1:8" x14ac:dyDescent="0.3">
      <c r="A553" s="11" t="s">
        <v>8221</v>
      </c>
      <c r="B553" s="11">
        <v>3</v>
      </c>
      <c r="C553" s="13">
        <v>50</v>
      </c>
      <c r="F553" s="11" t="s">
        <v>8219</v>
      </c>
      <c r="G553" s="11">
        <v>389</v>
      </c>
      <c r="H553" s="13">
        <v>62.522107969151669</v>
      </c>
    </row>
    <row r="554" spans="1:8" x14ac:dyDescent="0.3">
      <c r="A554" s="11" t="s">
        <v>8221</v>
      </c>
      <c r="B554" s="11">
        <v>41</v>
      </c>
      <c r="C554" s="13">
        <v>34.024390243902438</v>
      </c>
      <c r="F554" s="11" t="s">
        <v>8219</v>
      </c>
      <c r="G554" s="11">
        <v>68</v>
      </c>
      <c r="H554" s="13">
        <v>46.06808823529412</v>
      </c>
    </row>
    <row r="555" spans="1:8" x14ac:dyDescent="0.3">
      <c r="A555" s="11" t="s">
        <v>8221</v>
      </c>
      <c r="B555" s="11">
        <v>2</v>
      </c>
      <c r="C555" s="13">
        <v>37.5</v>
      </c>
      <c r="F555" s="11" t="s">
        <v>8219</v>
      </c>
      <c r="G555" s="11">
        <v>413</v>
      </c>
      <c r="H555" s="13">
        <v>38.543946731234868</v>
      </c>
    </row>
    <row r="556" spans="1:8" x14ac:dyDescent="0.3">
      <c r="A556" s="11" t="s">
        <v>8221</v>
      </c>
      <c r="B556" s="11">
        <v>3</v>
      </c>
      <c r="C556" s="13">
        <v>11.666666666666666</v>
      </c>
      <c r="F556" s="11" t="s">
        <v>8219</v>
      </c>
      <c r="G556" s="11">
        <v>190</v>
      </c>
      <c r="H556" s="13">
        <v>53.005263157894738</v>
      </c>
    </row>
    <row r="557" spans="1:8" x14ac:dyDescent="0.3">
      <c r="A557" s="11" t="s">
        <v>8221</v>
      </c>
      <c r="B557" s="11">
        <v>8</v>
      </c>
      <c r="C557" s="13">
        <v>28.125</v>
      </c>
      <c r="F557" s="11" t="s">
        <v>8219</v>
      </c>
      <c r="G557" s="11">
        <v>189</v>
      </c>
      <c r="H557" s="13">
        <v>73.355396825396824</v>
      </c>
    </row>
    <row r="558" spans="1:8" x14ac:dyDescent="0.3">
      <c r="A558" s="11" t="s">
        <v>8221</v>
      </c>
      <c r="B558" s="11">
        <v>1</v>
      </c>
      <c r="C558" s="13">
        <v>1</v>
      </c>
      <c r="F558" s="11" t="s">
        <v>8219</v>
      </c>
      <c r="G558" s="11">
        <v>130</v>
      </c>
      <c r="H558" s="13">
        <v>127.97523076923076</v>
      </c>
    </row>
    <row r="559" spans="1:8" x14ac:dyDescent="0.3">
      <c r="A559" s="11" t="s">
        <v>8221</v>
      </c>
      <c r="B559" s="11">
        <v>3</v>
      </c>
      <c r="C559" s="13">
        <v>216.66666666666666</v>
      </c>
      <c r="F559" s="11" t="s">
        <v>8219</v>
      </c>
      <c r="G559" s="11">
        <v>74</v>
      </c>
      <c r="H559" s="13">
        <v>104.72972972972973</v>
      </c>
    </row>
    <row r="560" spans="1:8" x14ac:dyDescent="0.3">
      <c r="A560" s="11" t="s">
        <v>8221</v>
      </c>
      <c r="B560" s="11">
        <v>4</v>
      </c>
      <c r="C560" s="13">
        <v>8.75</v>
      </c>
      <c r="F560" s="11" t="s">
        <v>8219</v>
      </c>
      <c r="G560" s="11">
        <v>274</v>
      </c>
      <c r="H560" s="13">
        <v>67.671532846715323</v>
      </c>
    </row>
    <row r="561" spans="1:8" x14ac:dyDescent="0.3">
      <c r="A561" s="11" t="s">
        <v>8221</v>
      </c>
      <c r="B561" s="11">
        <v>9</v>
      </c>
      <c r="C561" s="13">
        <v>62.222222222222221</v>
      </c>
      <c r="F561" s="11" t="s">
        <v>8219</v>
      </c>
      <c r="G561" s="11">
        <v>22</v>
      </c>
      <c r="H561" s="13">
        <v>95.931818181818187</v>
      </c>
    </row>
    <row r="562" spans="1:8" x14ac:dyDescent="0.3">
      <c r="A562" s="11" t="s">
        <v>8221</v>
      </c>
      <c r="B562" s="11">
        <v>16</v>
      </c>
      <c r="C562" s="13">
        <v>137.25</v>
      </c>
      <c r="F562" s="11" t="s">
        <v>8219</v>
      </c>
      <c r="G562" s="11">
        <v>31</v>
      </c>
      <c r="H562" s="13">
        <v>65.161290322580641</v>
      </c>
    </row>
    <row r="563" spans="1:8" x14ac:dyDescent="0.3">
      <c r="A563" s="11" t="s">
        <v>8221</v>
      </c>
      <c r="B563" s="11">
        <v>1</v>
      </c>
      <c r="C563" s="13">
        <v>1</v>
      </c>
      <c r="F563" s="11" t="s">
        <v>8219</v>
      </c>
      <c r="G563" s="11">
        <v>63</v>
      </c>
      <c r="H563" s="13">
        <v>32.269841269841272</v>
      </c>
    </row>
    <row r="564" spans="1:8" x14ac:dyDescent="0.3">
      <c r="A564" s="11" t="s">
        <v>8221</v>
      </c>
      <c r="B564" s="11">
        <v>7</v>
      </c>
      <c r="C564" s="13">
        <v>122.14285714285714</v>
      </c>
      <c r="F564" s="11" t="s">
        <v>8219</v>
      </c>
      <c r="G564" s="11">
        <v>20</v>
      </c>
      <c r="H564" s="13">
        <v>81.25</v>
      </c>
    </row>
    <row r="565" spans="1:8" x14ac:dyDescent="0.3">
      <c r="A565" s="11" t="s">
        <v>8221</v>
      </c>
      <c r="B565" s="11">
        <v>1</v>
      </c>
      <c r="C565" s="13">
        <v>1</v>
      </c>
      <c r="F565" s="11" t="s">
        <v>8219</v>
      </c>
      <c r="G565" s="11">
        <v>25</v>
      </c>
      <c r="H565" s="13">
        <v>24.2</v>
      </c>
    </row>
    <row r="566" spans="1:8" x14ac:dyDescent="0.3">
      <c r="A566" s="11" t="s">
        <v>8221</v>
      </c>
      <c r="B566" s="11">
        <v>2</v>
      </c>
      <c r="C566" s="13">
        <v>55</v>
      </c>
      <c r="F566" s="11" t="s">
        <v>8219</v>
      </c>
      <c r="G566" s="11">
        <v>61</v>
      </c>
      <c r="H566" s="13">
        <v>65.868852459016395</v>
      </c>
    </row>
    <row r="567" spans="1:8" x14ac:dyDescent="0.3">
      <c r="A567" s="11" t="s">
        <v>8221</v>
      </c>
      <c r="B567" s="11">
        <v>1</v>
      </c>
      <c r="C567" s="13">
        <v>22</v>
      </c>
      <c r="F567" s="11" t="s">
        <v>8219</v>
      </c>
      <c r="G567" s="11">
        <v>52</v>
      </c>
      <c r="H567" s="13">
        <v>36.07692307692308</v>
      </c>
    </row>
    <row r="568" spans="1:8" x14ac:dyDescent="0.3">
      <c r="A568" s="11" t="s">
        <v>8221</v>
      </c>
      <c r="B568" s="11">
        <v>15</v>
      </c>
      <c r="C568" s="13">
        <v>56.666666666666664</v>
      </c>
      <c r="F568" s="11" t="s">
        <v>8219</v>
      </c>
      <c r="G568" s="11">
        <v>86</v>
      </c>
      <c r="H568" s="13">
        <v>44.186046511627907</v>
      </c>
    </row>
    <row r="569" spans="1:8" x14ac:dyDescent="0.3">
      <c r="A569" s="11" t="s">
        <v>8221</v>
      </c>
      <c r="B569" s="11">
        <v>1</v>
      </c>
      <c r="C569" s="13">
        <v>20</v>
      </c>
      <c r="F569" s="11" t="s">
        <v>8219</v>
      </c>
      <c r="G569" s="11">
        <v>42</v>
      </c>
      <c r="H569" s="13">
        <v>104.07142857142857</v>
      </c>
    </row>
    <row r="570" spans="1:8" x14ac:dyDescent="0.3">
      <c r="A570" s="11" t="s">
        <v>8221</v>
      </c>
      <c r="B570" s="11">
        <v>1</v>
      </c>
      <c r="C570" s="13">
        <v>1</v>
      </c>
      <c r="F570" s="11" t="s">
        <v>8219</v>
      </c>
      <c r="G570" s="11">
        <v>52</v>
      </c>
      <c r="H570" s="13">
        <v>35.96153846153846</v>
      </c>
    </row>
    <row r="571" spans="1:8" x14ac:dyDescent="0.3">
      <c r="A571" s="11" t="s">
        <v>8221</v>
      </c>
      <c r="B571" s="11">
        <v>39</v>
      </c>
      <c r="C571" s="13">
        <v>55.282051282051285</v>
      </c>
      <c r="F571" s="11" t="s">
        <v>8219</v>
      </c>
      <c r="G571" s="11">
        <v>120</v>
      </c>
      <c r="H571" s="13">
        <v>127.79166666666667</v>
      </c>
    </row>
    <row r="572" spans="1:8" x14ac:dyDescent="0.3">
      <c r="A572" s="11" t="s">
        <v>8221</v>
      </c>
      <c r="B572" s="11">
        <v>103</v>
      </c>
      <c r="C572" s="13">
        <v>72.16970873786407</v>
      </c>
      <c r="F572" s="11" t="s">
        <v>8219</v>
      </c>
      <c r="G572" s="11">
        <v>22</v>
      </c>
      <c r="H572" s="13">
        <v>27.727272727272727</v>
      </c>
    </row>
    <row r="573" spans="1:8" x14ac:dyDescent="0.3">
      <c r="A573" s="11" t="s">
        <v>8221</v>
      </c>
      <c r="B573" s="11">
        <v>39</v>
      </c>
      <c r="C573" s="13">
        <v>58.615384615384613</v>
      </c>
      <c r="F573" s="11" t="s">
        <v>8219</v>
      </c>
      <c r="G573" s="11">
        <v>64</v>
      </c>
      <c r="H573" s="13">
        <v>39.828125</v>
      </c>
    </row>
    <row r="574" spans="1:8" x14ac:dyDescent="0.3">
      <c r="A574" s="11" t="s">
        <v>8221</v>
      </c>
      <c r="B574" s="11">
        <v>15</v>
      </c>
      <c r="C574" s="13">
        <v>12.466666666666667</v>
      </c>
      <c r="F574" s="11" t="s">
        <v>8219</v>
      </c>
      <c r="G574" s="11">
        <v>23</v>
      </c>
      <c r="H574" s="13">
        <v>52.173913043478258</v>
      </c>
    </row>
    <row r="575" spans="1:8" x14ac:dyDescent="0.3">
      <c r="A575" s="11" t="s">
        <v>8221</v>
      </c>
      <c r="B575" s="11">
        <v>22</v>
      </c>
      <c r="C575" s="13">
        <v>49.136363636363633</v>
      </c>
      <c r="F575" s="11" t="s">
        <v>8219</v>
      </c>
      <c r="G575" s="11">
        <v>238</v>
      </c>
      <c r="H575" s="13">
        <v>92.037815126050418</v>
      </c>
    </row>
    <row r="576" spans="1:8" x14ac:dyDescent="0.3">
      <c r="A576" s="11" t="s">
        <v>8221</v>
      </c>
      <c r="B576" s="11">
        <v>92</v>
      </c>
      <c r="C576" s="13">
        <v>150.5</v>
      </c>
      <c r="F576" s="11" t="s">
        <v>8219</v>
      </c>
      <c r="G576" s="11">
        <v>33</v>
      </c>
      <c r="H576" s="13">
        <v>63.424242424242422</v>
      </c>
    </row>
    <row r="577" spans="1:8" x14ac:dyDescent="0.3">
      <c r="A577" s="11" t="s">
        <v>8221</v>
      </c>
      <c r="B577" s="11">
        <v>25</v>
      </c>
      <c r="C577" s="13">
        <v>35.799999999999997</v>
      </c>
      <c r="F577" s="11" t="s">
        <v>8219</v>
      </c>
      <c r="G577" s="11">
        <v>32</v>
      </c>
      <c r="H577" s="13">
        <v>135.625</v>
      </c>
    </row>
    <row r="578" spans="1:8" x14ac:dyDescent="0.3">
      <c r="A578" s="11" t="s">
        <v>8221</v>
      </c>
      <c r="B578" s="11">
        <v>19</v>
      </c>
      <c r="C578" s="13">
        <v>45.157894736842103</v>
      </c>
      <c r="F578" s="11" t="s">
        <v>8219</v>
      </c>
      <c r="G578" s="11">
        <v>24</v>
      </c>
      <c r="H578" s="13">
        <v>168.75</v>
      </c>
    </row>
    <row r="579" spans="1:8" x14ac:dyDescent="0.3">
      <c r="A579" s="11" t="s">
        <v>8221</v>
      </c>
      <c r="B579" s="11">
        <v>19</v>
      </c>
      <c r="C579" s="13">
        <v>98.78947368421052</v>
      </c>
      <c r="F579" s="11" t="s">
        <v>8219</v>
      </c>
      <c r="G579" s="11">
        <v>29</v>
      </c>
      <c r="H579" s="13">
        <v>70.862068965517238</v>
      </c>
    </row>
    <row r="580" spans="1:8" x14ac:dyDescent="0.3">
      <c r="A580" s="11" t="s">
        <v>8221</v>
      </c>
      <c r="B580" s="11">
        <v>13</v>
      </c>
      <c r="C580" s="13">
        <v>88.307692307692307</v>
      </c>
      <c r="F580" s="11" t="s">
        <v>8219</v>
      </c>
      <c r="G580" s="11">
        <v>50</v>
      </c>
      <c r="H580" s="13">
        <v>50</v>
      </c>
    </row>
    <row r="581" spans="1:8" x14ac:dyDescent="0.3">
      <c r="A581" s="11" t="s">
        <v>8221</v>
      </c>
      <c r="B581" s="11">
        <v>124</v>
      </c>
      <c r="C581" s="13">
        <v>170.62903225806451</v>
      </c>
      <c r="F581" s="11" t="s">
        <v>8219</v>
      </c>
      <c r="G581" s="11">
        <v>108</v>
      </c>
      <c r="H581" s="13">
        <v>42.214166666666671</v>
      </c>
    </row>
    <row r="582" spans="1:8" x14ac:dyDescent="0.3">
      <c r="A582" s="11" t="s">
        <v>8221</v>
      </c>
      <c r="B582" s="11">
        <v>4</v>
      </c>
      <c r="C582" s="13">
        <v>83.75</v>
      </c>
      <c r="F582" s="11" t="s">
        <v>8219</v>
      </c>
      <c r="G582" s="11">
        <v>139</v>
      </c>
      <c r="H582" s="13">
        <v>40.762589928057551</v>
      </c>
    </row>
    <row r="583" spans="1:8" x14ac:dyDescent="0.3">
      <c r="A583" s="11" t="s">
        <v>8221</v>
      </c>
      <c r="B583" s="11">
        <v>10</v>
      </c>
      <c r="C583" s="13">
        <v>65.099999999999994</v>
      </c>
      <c r="F583" s="11" t="s">
        <v>8219</v>
      </c>
      <c r="G583" s="11">
        <v>7</v>
      </c>
      <c r="H583" s="13">
        <v>53.571428571428569</v>
      </c>
    </row>
    <row r="584" spans="1:8" x14ac:dyDescent="0.3">
      <c r="A584" s="11" t="s">
        <v>8221</v>
      </c>
      <c r="B584" s="11">
        <v>15</v>
      </c>
      <c r="C584" s="13">
        <v>66.333333333333329</v>
      </c>
      <c r="F584" s="11" t="s">
        <v>8219</v>
      </c>
      <c r="G584" s="11">
        <v>149</v>
      </c>
      <c r="H584" s="13">
        <v>48.449664429530202</v>
      </c>
    </row>
    <row r="585" spans="1:8" x14ac:dyDescent="0.3">
      <c r="A585" s="11" t="s">
        <v>8221</v>
      </c>
      <c r="B585" s="11">
        <v>38</v>
      </c>
      <c r="C585" s="13">
        <v>104.89473684210526</v>
      </c>
      <c r="F585" s="11" t="s">
        <v>8219</v>
      </c>
      <c r="G585" s="11">
        <v>31</v>
      </c>
      <c r="H585" s="13">
        <v>82.41935483870968</v>
      </c>
    </row>
    <row r="586" spans="1:8" x14ac:dyDescent="0.3">
      <c r="A586" s="11" t="s">
        <v>8221</v>
      </c>
      <c r="B586" s="11">
        <v>152</v>
      </c>
      <c r="C586" s="13">
        <v>78.440789473684205</v>
      </c>
      <c r="F586" s="11" t="s">
        <v>8219</v>
      </c>
      <c r="G586" s="11">
        <v>26</v>
      </c>
      <c r="H586" s="13">
        <v>230.19230769230768</v>
      </c>
    </row>
    <row r="587" spans="1:8" x14ac:dyDescent="0.3">
      <c r="A587" s="11" t="s">
        <v>8221</v>
      </c>
      <c r="B587" s="11">
        <v>24</v>
      </c>
      <c r="C587" s="13">
        <v>59.041666666666664</v>
      </c>
      <c r="F587" s="11" t="s">
        <v>8219</v>
      </c>
      <c r="G587" s="11">
        <v>172</v>
      </c>
      <c r="H587" s="13">
        <v>59.360465116279073</v>
      </c>
    </row>
    <row r="588" spans="1:8" x14ac:dyDescent="0.3">
      <c r="A588" s="11" t="s">
        <v>8221</v>
      </c>
      <c r="B588" s="11">
        <v>76</v>
      </c>
      <c r="C588" s="13">
        <v>71.34210526315789</v>
      </c>
      <c r="F588" s="11" t="s">
        <v>8219</v>
      </c>
      <c r="G588" s="11">
        <v>78</v>
      </c>
      <c r="H588" s="13">
        <v>66.698717948717942</v>
      </c>
    </row>
    <row r="589" spans="1:8" x14ac:dyDescent="0.3">
      <c r="A589" s="11" t="s">
        <v>8221</v>
      </c>
      <c r="B589" s="11">
        <v>185</v>
      </c>
      <c r="C589" s="13">
        <v>51.227027027027027</v>
      </c>
      <c r="F589" s="11" t="s">
        <v>8219</v>
      </c>
      <c r="G589" s="11">
        <v>120</v>
      </c>
      <c r="H589" s="13">
        <v>168.77500000000001</v>
      </c>
    </row>
    <row r="590" spans="1:8" x14ac:dyDescent="0.3">
      <c r="A590" s="11" t="s">
        <v>8221</v>
      </c>
      <c r="B590" s="11">
        <v>33</v>
      </c>
      <c r="C590" s="13">
        <v>60.242424242424242</v>
      </c>
      <c r="F590" s="11" t="s">
        <v>8219</v>
      </c>
      <c r="G590" s="11">
        <v>227</v>
      </c>
      <c r="H590" s="13">
        <v>59.973568281938327</v>
      </c>
    </row>
    <row r="591" spans="1:8" x14ac:dyDescent="0.3">
      <c r="A591" s="11" t="s">
        <v>8221</v>
      </c>
      <c r="B591" s="11">
        <v>108</v>
      </c>
      <c r="C591" s="13">
        <v>44.935185185185183</v>
      </c>
      <c r="F591" s="11" t="s">
        <v>8219</v>
      </c>
      <c r="G591" s="11">
        <v>42</v>
      </c>
      <c r="H591" s="13">
        <v>31.80952380952381</v>
      </c>
    </row>
    <row r="592" spans="1:8" x14ac:dyDescent="0.3">
      <c r="A592" s="11" t="s">
        <v>8221</v>
      </c>
      <c r="B592" s="11">
        <v>29</v>
      </c>
      <c r="C592" s="13">
        <v>31.206896551724139</v>
      </c>
      <c r="F592" s="11" t="s">
        <v>8219</v>
      </c>
      <c r="G592" s="11">
        <v>64</v>
      </c>
      <c r="H592" s="13">
        <v>24.421875</v>
      </c>
    </row>
    <row r="593" spans="1:8" x14ac:dyDescent="0.3">
      <c r="A593" s="11" t="s">
        <v>8221</v>
      </c>
      <c r="B593" s="11">
        <v>24</v>
      </c>
      <c r="C593" s="13">
        <v>63.875</v>
      </c>
      <c r="F593" s="11" t="s">
        <v>8219</v>
      </c>
      <c r="G593" s="11">
        <v>121</v>
      </c>
      <c r="H593" s="13">
        <v>25.347107438016529</v>
      </c>
    </row>
    <row r="594" spans="1:8" x14ac:dyDescent="0.3">
      <c r="A594" s="11" t="s">
        <v>8221</v>
      </c>
      <c r="B594" s="11">
        <v>4</v>
      </c>
      <c r="C594" s="13">
        <v>19</v>
      </c>
      <c r="F594" s="11" t="s">
        <v>8219</v>
      </c>
      <c r="G594" s="11">
        <v>87</v>
      </c>
      <c r="H594" s="13">
        <v>71.443218390804603</v>
      </c>
    </row>
    <row r="595" spans="1:8" x14ac:dyDescent="0.3">
      <c r="A595" s="11" t="s">
        <v>8221</v>
      </c>
      <c r="B595" s="11">
        <v>4</v>
      </c>
      <c r="C595" s="13">
        <v>10</v>
      </c>
      <c r="F595" s="11" t="s">
        <v>8219</v>
      </c>
      <c r="G595" s="11">
        <v>65</v>
      </c>
      <c r="H595" s="13">
        <v>38.553846153846152</v>
      </c>
    </row>
    <row r="596" spans="1:8" x14ac:dyDescent="0.3">
      <c r="A596" s="11" t="s">
        <v>8221</v>
      </c>
      <c r="B596" s="11">
        <v>15</v>
      </c>
      <c r="C596" s="13">
        <v>109.06666666666666</v>
      </c>
      <c r="F596" s="11" t="s">
        <v>8219</v>
      </c>
      <c r="G596" s="11">
        <v>49</v>
      </c>
      <c r="H596" s="13">
        <v>68.367346938775512</v>
      </c>
    </row>
    <row r="597" spans="1:8" x14ac:dyDescent="0.3">
      <c r="A597" s="11" t="s">
        <v>8221</v>
      </c>
      <c r="B597" s="11">
        <v>4</v>
      </c>
      <c r="C597" s="13">
        <v>26.75</v>
      </c>
      <c r="F597" s="11" t="s">
        <v>8219</v>
      </c>
      <c r="G597" s="11">
        <v>19</v>
      </c>
      <c r="H597" s="13">
        <v>40.210526315789473</v>
      </c>
    </row>
    <row r="598" spans="1:8" x14ac:dyDescent="0.3">
      <c r="A598" s="11" t="s">
        <v>8221</v>
      </c>
      <c r="B598" s="11">
        <v>139</v>
      </c>
      <c r="C598" s="13">
        <v>109.93525179856115</v>
      </c>
      <c r="F598" s="11" t="s">
        <v>8219</v>
      </c>
      <c r="G598" s="11">
        <v>81</v>
      </c>
      <c r="H598" s="13">
        <v>32.074074074074076</v>
      </c>
    </row>
    <row r="599" spans="1:8" x14ac:dyDescent="0.3">
      <c r="A599" s="11" t="s">
        <v>8221</v>
      </c>
      <c r="B599" s="11">
        <v>2</v>
      </c>
      <c r="C599" s="13">
        <v>20</v>
      </c>
      <c r="F599" s="11" t="s">
        <v>8219</v>
      </c>
      <c r="G599" s="11">
        <v>264</v>
      </c>
      <c r="H599" s="13">
        <v>28.632575757575758</v>
      </c>
    </row>
    <row r="600" spans="1:8" x14ac:dyDescent="0.3">
      <c r="A600" s="11" t="s">
        <v>8221</v>
      </c>
      <c r="B600" s="11">
        <v>18</v>
      </c>
      <c r="C600" s="13">
        <v>55.388888888888886</v>
      </c>
      <c r="F600" s="11" t="s">
        <v>8219</v>
      </c>
      <c r="G600" s="11">
        <v>25</v>
      </c>
      <c r="H600" s="13">
        <v>43.64</v>
      </c>
    </row>
    <row r="601" spans="1:8" x14ac:dyDescent="0.3">
      <c r="A601" s="11" t="s">
        <v>8221</v>
      </c>
      <c r="B601" s="11">
        <v>81</v>
      </c>
      <c r="C601" s="13">
        <v>133.90123456790124</v>
      </c>
      <c r="F601" s="11" t="s">
        <v>8219</v>
      </c>
      <c r="G601" s="11">
        <v>5</v>
      </c>
      <c r="H601" s="13">
        <v>40</v>
      </c>
    </row>
    <row r="602" spans="1:8" x14ac:dyDescent="0.3">
      <c r="A602" s="11" t="s">
        <v>8221</v>
      </c>
      <c r="B602" s="11">
        <v>86</v>
      </c>
      <c r="C602" s="13">
        <v>48.720930232558139</v>
      </c>
      <c r="F602" s="11" t="s">
        <v>8219</v>
      </c>
      <c r="G602" s="11">
        <v>144</v>
      </c>
      <c r="H602" s="13">
        <v>346.04166666666669</v>
      </c>
    </row>
    <row r="603" spans="1:8" x14ac:dyDescent="0.3">
      <c r="A603" s="11" t="s">
        <v>8221</v>
      </c>
      <c r="B603" s="11">
        <v>140</v>
      </c>
      <c r="C603" s="13">
        <v>48.25</v>
      </c>
      <c r="F603" s="11" t="s">
        <v>8219</v>
      </c>
      <c r="G603" s="11">
        <v>92</v>
      </c>
      <c r="H603" s="13">
        <v>81.739130434782609</v>
      </c>
    </row>
    <row r="604" spans="1:8" x14ac:dyDescent="0.3">
      <c r="A604" s="11" t="s">
        <v>8221</v>
      </c>
      <c r="B604" s="11">
        <v>37</v>
      </c>
      <c r="C604" s="13">
        <v>58.972972972972975</v>
      </c>
      <c r="F604" s="11" t="s">
        <v>8219</v>
      </c>
      <c r="G604" s="11">
        <v>147</v>
      </c>
      <c r="H604" s="13">
        <v>64.535306122448986</v>
      </c>
    </row>
    <row r="605" spans="1:8" x14ac:dyDescent="0.3">
      <c r="A605" s="11" t="s">
        <v>8221</v>
      </c>
      <c r="B605" s="11">
        <v>6</v>
      </c>
      <c r="C605" s="13">
        <v>11.638333333333334</v>
      </c>
      <c r="F605" s="11" t="s">
        <v>8219</v>
      </c>
      <c r="G605" s="11">
        <v>90</v>
      </c>
      <c r="H605" s="13">
        <v>63.477777777777774</v>
      </c>
    </row>
    <row r="606" spans="1:8" x14ac:dyDescent="0.3">
      <c r="A606" s="11" t="s">
        <v>8221</v>
      </c>
      <c r="B606" s="11">
        <v>113</v>
      </c>
      <c r="C606" s="13">
        <v>83.716814159292042</v>
      </c>
      <c r="F606" s="11" t="s">
        <v>8219</v>
      </c>
      <c r="G606" s="11">
        <v>87</v>
      </c>
      <c r="H606" s="13">
        <v>63.620689655172413</v>
      </c>
    </row>
    <row r="607" spans="1:8" x14ac:dyDescent="0.3">
      <c r="A607" s="11" t="s">
        <v>8221</v>
      </c>
      <c r="B607" s="11">
        <v>37</v>
      </c>
      <c r="C607" s="13">
        <v>63.648648648648646</v>
      </c>
      <c r="F607" s="11" t="s">
        <v>8219</v>
      </c>
      <c r="G607" s="11">
        <v>406</v>
      </c>
      <c r="H607" s="13">
        <v>83.967068965517228</v>
      </c>
    </row>
    <row r="608" spans="1:8" x14ac:dyDescent="0.3">
      <c r="A608" s="11" t="s">
        <v>8221</v>
      </c>
      <c r="B608" s="11">
        <v>18</v>
      </c>
      <c r="C608" s="13">
        <v>94.277777777777771</v>
      </c>
      <c r="F608" s="11" t="s">
        <v>8219</v>
      </c>
      <c r="G608" s="11">
        <v>20</v>
      </c>
      <c r="H608" s="13">
        <v>77.75</v>
      </c>
    </row>
    <row r="609" spans="1:8" x14ac:dyDescent="0.3">
      <c r="A609" s="11" t="s">
        <v>8221</v>
      </c>
      <c r="B609" s="11">
        <v>75</v>
      </c>
      <c r="C609" s="13">
        <v>71.86666666666666</v>
      </c>
      <c r="F609" s="11" t="s">
        <v>8219</v>
      </c>
      <c r="G609" s="11">
        <v>70</v>
      </c>
      <c r="H609" s="13">
        <v>107.07142857142857</v>
      </c>
    </row>
    <row r="610" spans="1:8" x14ac:dyDescent="0.3">
      <c r="A610" s="11" t="s">
        <v>8221</v>
      </c>
      <c r="B610" s="11">
        <v>52</v>
      </c>
      <c r="C610" s="13">
        <v>104.84615384615384</v>
      </c>
      <c r="F610" s="11" t="s">
        <v>8219</v>
      </c>
      <c r="G610" s="11">
        <v>16</v>
      </c>
      <c r="H610" s="13">
        <v>38.75</v>
      </c>
    </row>
    <row r="611" spans="1:8" x14ac:dyDescent="0.3">
      <c r="A611" s="11" t="s">
        <v>8221</v>
      </c>
      <c r="B611" s="11">
        <v>122</v>
      </c>
      <c r="C611" s="13">
        <v>67.139344262295083</v>
      </c>
      <c r="F611" s="11" t="s">
        <v>8219</v>
      </c>
      <c r="G611" s="11">
        <v>52</v>
      </c>
      <c r="H611" s="13">
        <v>201.94230769230768</v>
      </c>
    </row>
    <row r="612" spans="1:8" x14ac:dyDescent="0.3">
      <c r="A612" s="11" t="s">
        <v>8221</v>
      </c>
      <c r="B612" s="11">
        <v>8</v>
      </c>
      <c r="C612" s="13">
        <v>73.875</v>
      </c>
      <c r="F612" s="11" t="s">
        <v>8219</v>
      </c>
      <c r="G612" s="11">
        <v>66</v>
      </c>
      <c r="H612" s="13">
        <v>43.060606060606062</v>
      </c>
    </row>
    <row r="613" spans="1:8" x14ac:dyDescent="0.3">
      <c r="A613" s="11" t="s">
        <v>8221</v>
      </c>
      <c r="B613" s="11">
        <v>8</v>
      </c>
      <c r="C613" s="13">
        <v>69.125</v>
      </c>
      <c r="F613" s="11" t="s">
        <v>8219</v>
      </c>
      <c r="G613" s="11">
        <v>109</v>
      </c>
      <c r="H613" s="13">
        <v>62.871559633027523</v>
      </c>
    </row>
    <row r="614" spans="1:8" x14ac:dyDescent="0.3">
      <c r="A614" s="11" t="s">
        <v>8221</v>
      </c>
      <c r="B614" s="11">
        <v>96</v>
      </c>
      <c r="C614" s="13">
        <v>120.77083333333333</v>
      </c>
      <c r="F614" s="11" t="s">
        <v>8219</v>
      </c>
      <c r="G614" s="11">
        <v>168</v>
      </c>
      <c r="H614" s="13">
        <v>55.607142857142854</v>
      </c>
    </row>
    <row r="615" spans="1:8" x14ac:dyDescent="0.3">
      <c r="A615" s="11" t="s">
        <v>8221</v>
      </c>
      <c r="B615" s="11">
        <v>9</v>
      </c>
      <c r="C615" s="13">
        <v>42.222222222222221</v>
      </c>
      <c r="F615" s="11" t="s">
        <v>8219</v>
      </c>
      <c r="G615" s="11">
        <v>31</v>
      </c>
      <c r="H615" s="13">
        <v>48.70967741935484</v>
      </c>
    </row>
    <row r="616" spans="1:8" x14ac:dyDescent="0.3">
      <c r="A616" s="11" t="s">
        <v>8221</v>
      </c>
      <c r="B616" s="11">
        <v>2</v>
      </c>
      <c r="C616" s="13">
        <v>7.5</v>
      </c>
      <c r="F616" s="11" t="s">
        <v>8219</v>
      </c>
      <c r="G616" s="11">
        <v>133</v>
      </c>
      <c r="H616" s="13">
        <v>30.578947368421051</v>
      </c>
    </row>
    <row r="617" spans="1:8" x14ac:dyDescent="0.3">
      <c r="A617" s="11" t="s">
        <v>8221</v>
      </c>
      <c r="B617" s="11">
        <v>26</v>
      </c>
      <c r="C617" s="13">
        <v>1.5384615384615385</v>
      </c>
      <c r="F617" s="11" t="s">
        <v>8219</v>
      </c>
      <c r="G617" s="11">
        <v>151</v>
      </c>
      <c r="H617" s="13">
        <v>73.907284768211923</v>
      </c>
    </row>
    <row r="618" spans="1:8" x14ac:dyDescent="0.3">
      <c r="A618" s="11" t="s">
        <v>8221</v>
      </c>
      <c r="B618" s="11">
        <v>23</v>
      </c>
      <c r="C618" s="13">
        <v>37.608695652173914</v>
      </c>
      <c r="F618" s="11" t="s">
        <v>8219</v>
      </c>
      <c r="G618" s="11">
        <v>5</v>
      </c>
      <c r="H618" s="13">
        <v>21.2</v>
      </c>
    </row>
    <row r="619" spans="1:8" x14ac:dyDescent="0.3">
      <c r="A619" s="11" t="s">
        <v>8221</v>
      </c>
      <c r="B619" s="11">
        <v>140</v>
      </c>
      <c r="C619" s="13">
        <v>42.157142857142858</v>
      </c>
      <c r="F619" s="11" t="s">
        <v>8219</v>
      </c>
      <c r="G619" s="11">
        <v>73</v>
      </c>
      <c r="H619" s="13">
        <v>73.356164383561648</v>
      </c>
    </row>
    <row r="620" spans="1:8" x14ac:dyDescent="0.3">
      <c r="A620" s="11" t="s">
        <v>8221</v>
      </c>
      <c r="B620" s="11">
        <v>6</v>
      </c>
      <c r="C620" s="13">
        <v>84.833333333333329</v>
      </c>
      <c r="F620" s="11" t="s">
        <v>8219</v>
      </c>
      <c r="G620" s="11">
        <v>148</v>
      </c>
      <c r="H620" s="13">
        <v>56.412162162162161</v>
      </c>
    </row>
    <row r="621" spans="1:8" x14ac:dyDescent="0.3">
      <c r="A621" s="11" t="s">
        <v>8221</v>
      </c>
      <c r="B621" s="11">
        <v>100</v>
      </c>
      <c r="C621" s="13">
        <v>94.19</v>
      </c>
      <c r="F621" s="11" t="s">
        <v>8219</v>
      </c>
      <c r="G621" s="11">
        <v>93</v>
      </c>
      <c r="H621" s="13">
        <v>50.247311827956992</v>
      </c>
    </row>
    <row r="622" spans="1:8" x14ac:dyDescent="0.3">
      <c r="A622" s="11" t="s">
        <v>8221</v>
      </c>
      <c r="B622" s="11">
        <v>4</v>
      </c>
      <c r="C622" s="13">
        <v>6.25</v>
      </c>
      <c r="F622" s="11" t="s">
        <v>8219</v>
      </c>
      <c r="G622" s="11">
        <v>63</v>
      </c>
      <c r="H622" s="13">
        <v>68.936507936507937</v>
      </c>
    </row>
    <row r="623" spans="1:8" x14ac:dyDescent="0.3">
      <c r="A623" s="11" t="s">
        <v>8221</v>
      </c>
      <c r="B623" s="11">
        <v>8</v>
      </c>
      <c r="C623" s="13">
        <v>213.375</v>
      </c>
      <c r="F623" s="11" t="s">
        <v>8219</v>
      </c>
      <c r="G623" s="11">
        <v>134</v>
      </c>
      <c r="H623" s="13">
        <v>65.914104477611943</v>
      </c>
    </row>
    <row r="624" spans="1:8" x14ac:dyDescent="0.3">
      <c r="A624" s="11" t="s">
        <v>8221</v>
      </c>
      <c r="B624" s="11">
        <v>16</v>
      </c>
      <c r="C624" s="13">
        <v>90.9375</v>
      </c>
      <c r="F624" s="11" t="s">
        <v>8219</v>
      </c>
      <c r="G624" s="11">
        <v>14</v>
      </c>
      <c r="H624" s="13">
        <v>62.5</v>
      </c>
    </row>
    <row r="625" spans="1:8" x14ac:dyDescent="0.3">
      <c r="A625" s="11" t="s">
        <v>8221</v>
      </c>
      <c r="B625" s="11">
        <v>2</v>
      </c>
      <c r="C625" s="13">
        <v>5</v>
      </c>
      <c r="F625" s="11" t="s">
        <v>8219</v>
      </c>
      <c r="G625" s="11">
        <v>78</v>
      </c>
      <c r="H625" s="13">
        <v>70.064102564102569</v>
      </c>
    </row>
    <row r="626" spans="1:8" x14ac:dyDescent="0.3">
      <c r="A626" s="11" t="s">
        <v>8221</v>
      </c>
      <c r="B626" s="11">
        <v>48</v>
      </c>
      <c r="C626" s="13">
        <v>58.083333333333336</v>
      </c>
      <c r="F626" s="11" t="s">
        <v>8219</v>
      </c>
      <c r="G626" s="11">
        <v>112</v>
      </c>
      <c r="H626" s="13">
        <v>60.181874999999998</v>
      </c>
    </row>
    <row r="627" spans="1:8" x14ac:dyDescent="0.3">
      <c r="A627" s="11" t="s">
        <v>8221</v>
      </c>
      <c r="B627" s="11">
        <v>2</v>
      </c>
      <c r="C627" s="13">
        <v>2</v>
      </c>
      <c r="F627" s="11" t="s">
        <v>8219</v>
      </c>
      <c r="G627" s="11">
        <v>34</v>
      </c>
      <c r="H627" s="13">
        <v>21.382352941176471</v>
      </c>
    </row>
    <row r="628" spans="1:8" x14ac:dyDescent="0.3">
      <c r="A628" s="11" t="s">
        <v>8221</v>
      </c>
      <c r="B628" s="11">
        <v>2</v>
      </c>
      <c r="C628" s="13">
        <v>62.5</v>
      </c>
      <c r="F628" s="11" t="s">
        <v>8219</v>
      </c>
      <c r="G628" s="11">
        <v>19</v>
      </c>
      <c r="H628" s="13">
        <v>160.78947368421052</v>
      </c>
    </row>
    <row r="629" spans="1:8" x14ac:dyDescent="0.3">
      <c r="A629" s="11" t="s">
        <v>8221</v>
      </c>
      <c r="B629" s="11">
        <v>1</v>
      </c>
      <c r="C629" s="13">
        <v>10</v>
      </c>
      <c r="F629" s="11" t="s">
        <v>8219</v>
      </c>
      <c r="G629" s="11">
        <v>13</v>
      </c>
      <c r="H629" s="13">
        <v>42.384615384615387</v>
      </c>
    </row>
    <row r="630" spans="1:8" x14ac:dyDescent="0.3">
      <c r="A630" s="11" t="s">
        <v>8221</v>
      </c>
      <c r="B630" s="11">
        <v>17</v>
      </c>
      <c r="C630" s="13">
        <v>71.588235294117652</v>
      </c>
      <c r="F630" s="11" t="s">
        <v>8219</v>
      </c>
      <c r="G630" s="11">
        <v>104</v>
      </c>
      <c r="H630" s="13">
        <v>27.317307692307693</v>
      </c>
    </row>
    <row r="631" spans="1:8" x14ac:dyDescent="0.3">
      <c r="A631" s="11" t="s">
        <v>8221</v>
      </c>
      <c r="B631" s="11">
        <v>11</v>
      </c>
      <c r="C631" s="13">
        <v>32.81818181818182</v>
      </c>
      <c r="F631" s="11" t="s">
        <v>8219</v>
      </c>
      <c r="G631" s="11">
        <v>52</v>
      </c>
      <c r="H631" s="13">
        <v>196.82692307692307</v>
      </c>
    </row>
    <row r="632" spans="1:8" x14ac:dyDescent="0.3">
      <c r="A632" s="11" t="s">
        <v>8221</v>
      </c>
      <c r="B632" s="11">
        <v>95</v>
      </c>
      <c r="C632" s="13">
        <v>49.11578947368421</v>
      </c>
      <c r="F632" s="11" t="s">
        <v>8219</v>
      </c>
      <c r="G632" s="11">
        <v>17</v>
      </c>
      <c r="H632" s="13">
        <v>53.882352941176471</v>
      </c>
    </row>
    <row r="633" spans="1:8" x14ac:dyDescent="0.3">
      <c r="A633" s="11" t="s">
        <v>8221</v>
      </c>
      <c r="B633" s="11">
        <v>13</v>
      </c>
      <c r="C633" s="13">
        <v>16.307692307692307</v>
      </c>
      <c r="F633" s="11" t="s">
        <v>8219</v>
      </c>
      <c r="G633" s="11">
        <v>82</v>
      </c>
      <c r="H633" s="13">
        <v>47.756097560975611</v>
      </c>
    </row>
    <row r="634" spans="1:8" x14ac:dyDescent="0.3">
      <c r="A634" s="11" t="s">
        <v>8221</v>
      </c>
      <c r="B634" s="11">
        <v>2</v>
      </c>
      <c r="C634" s="13">
        <v>18</v>
      </c>
      <c r="F634" s="11" t="s">
        <v>8219</v>
      </c>
      <c r="G634" s="11">
        <v>73</v>
      </c>
      <c r="H634" s="13">
        <v>88.191780821917803</v>
      </c>
    </row>
    <row r="635" spans="1:8" x14ac:dyDescent="0.3">
      <c r="A635" s="11" t="s">
        <v>8221</v>
      </c>
      <c r="B635" s="11">
        <v>2</v>
      </c>
      <c r="C635" s="13">
        <v>13</v>
      </c>
      <c r="F635" s="11" t="s">
        <v>8219</v>
      </c>
      <c r="G635" s="11">
        <v>158</v>
      </c>
      <c r="H635" s="13">
        <v>72.056962025316452</v>
      </c>
    </row>
    <row r="636" spans="1:8" x14ac:dyDescent="0.3">
      <c r="A636" s="11" t="s">
        <v>8221</v>
      </c>
      <c r="B636" s="11">
        <v>3</v>
      </c>
      <c r="C636" s="13">
        <v>17</v>
      </c>
      <c r="F636" s="11" t="s">
        <v>8219</v>
      </c>
      <c r="G636" s="11">
        <v>65</v>
      </c>
      <c r="H636" s="13">
        <v>74.246153846153845</v>
      </c>
    </row>
    <row r="637" spans="1:8" x14ac:dyDescent="0.3">
      <c r="A637" s="11" t="s">
        <v>8221</v>
      </c>
      <c r="B637" s="11">
        <v>2</v>
      </c>
      <c r="C637" s="13">
        <v>3</v>
      </c>
      <c r="F637" s="11" t="s">
        <v>8219</v>
      </c>
      <c r="G637" s="11">
        <v>184</v>
      </c>
      <c r="H637" s="13">
        <v>61.701086956521742</v>
      </c>
    </row>
    <row r="638" spans="1:8" x14ac:dyDescent="0.3">
      <c r="A638" s="11" t="s">
        <v>8221</v>
      </c>
      <c r="B638" s="11">
        <v>24</v>
      </c>
      <c r="C638" s="13">
        <v>41.833333333333336</v>
      </c>
      <c r="F638" s="11" t="s">
        <v>8219</v>
      </c>
      <c r="G638" s="11">
        <v>34</v>
      </c>
      <c r="H638" s="13">
        <v>17.235294117647058</v>
      </c>
    </row>
    <row r="639" spans="1:8" x14ac:dyDescent="0.3">
      <c r="A639" s="11" t="s">
        <v>8221</v>
      </c>
      <c r="B639" s="11">
        <v>25</v>
      </c>
      <c r="C639" s="13">
        <v>106.8</v>
      </c>
      <c r="F639" s="11" t="s">
        <v>8219</v>
      </c>
      <c r="G639" s="11">
        <v>240</v>
      </c>
      <c r="H639" s="13">
        <v>51.720833333333331</v>
      </c>
    </row>
    <row r="640" spans="1:8" x14ac:dyDescent="0.3">
      <c r="A640" s="11" t="s">
        <v>8221</v>
      </c>
      <c r="B640" s="11">
        <v>3</v>
      </c>
      <c r="C640" s="13">
        <v>4</v>
      </c>
      <c r="F640" s="11" t="s">
        <v>8219</v>
      </c>
      <c r="G640" s="11">
        <v>113</v>
      </c>
      <c r="H640" s="13">
        <v>24.150442477876105</v>
      </c>
    </row>
    <row r="641" spans="1:8" x14ac:dyDescent="0.3">
      <c r="A641" s="11" t="s">
        <v>8221</v>
      </c>
      <c r="B641" s="11">
        <v>41</v>
      </c>
      <c r="C641" s="13">
        <v>34.097560975609753</v>
      </c>
      <c r="F641" s="11" t="s">
        <v>8219</v>
      </c>
      <c r="G641" s="11">
        <v>66</v>
      </c>
      <c r="H641" s="13">
        <v>62.166666666666664</v>
      </c>
    </row>
    <row r="642" spans="1:8" x14ac:dyDescent="0.3">
      <c r="A642" s="11" t="s">
        <v>8221</v>
      </c>
      <c r="B642" s="11">
        <v>2</v>
      </c>
      <c r="C642" s="13">
        <v>25</v>
      </c>
      <c r="F642" s="11" t="s">
        <v>8219</v>
      </c>
      <c r="G642" s="11">
        <v>340</v>
      </c>
      <c r="H642" s="13">
        <v>44.66673529411765</v>
      </c>
    </row>
    <row r="643" spans="1:8" x14ac:dyDescent="0.3">
      <c r="A643" s="11" t="s">
        <v>8221</v>
      </c>
      <c r="B643" s="11">
        <v>4</v>
      </c>
      <c r="C643" s="13">
        <v>10.5</v>
      </c>
      <c r="F643" s="11" t="s">
        <v>8219</v>
      </c>
      <c r="G643" s="11">
        <v>150</v>
      </c>
      <c r="H643" s="13">
        <v>28.937999999999999</v>
      </c>
    </row>
    <row r="644" spans="1:8" x14ac:dyDescent="0.3">
      <c r="A644" s="11" t="s">
        <v>8221</v>
      </c>
      <c r="B644" s="11">
        <v>99</v>
      </c>
      <c r="C644" s="13">
        <v>215.95959595959596</v>
      </c>
      <c r="F644" s="11" t="s">
        <v>8219</v>
      </c>
      <c r="G644" s="11">
        <v>25</v>
      </c>
      <c r="H644" s="13">
        <v>35.44</v>
      </c>
    </row>
    <row r="645" spans="1:8" x14ac:dyDescent="0.3">
      <c r="A645" s="11" t="s">
        <v>8221</v>
      </c>
      <c r="B645" s="11">
        <v>4</v>
      </c>
      <c r="C645" s="13">
        <v>21.25</v>
      </c>
      <c r="F645" s="11" t="s">
        <v>8219</v>
      </c>
      <c r="G645" s="11">
        <v>234</v>
      </c>
      <c r="H645" s="13">
        <v>34.871794871794869</v>
      </c>
    </row>
    <row r="646" spans="1:8" x14ac:dyDescent="0.3">
      <c r="A646" s="11" t="s">
        <v>8221</v>
      </c>
      <c r="B646" s="11">
        <v>4</v>
      </c>
      <c r="C646" s="13">
        <v>108.25</v>
      </c>
      <c r="F646" s="11" t="s">
        <v>8219</v>
      </c>
      <c r="G646" s="11">
        <v>2602</v>
      </c>
      <c r="H646" s="13">
        <v>52.622732513451197</v>
      </c>
    </row>
    <row r="647" spans="1:8" x14ac:dyDescent="0.3">
      <c r="A647" s="11" t="s">
        <v>8221</v>
      </c>
      <c r="B647" s="11">
        <v>38</v>
      </c>
      <c r="C647" s="13">
        <v>129.97368421052633</v>
      </c>
      <c r="F647" s="11" t="s">
        <v>8219</v>
      </c>
      <c r="G647" s="11">
        <v>248</v>
      </c>
      <c r="H647" s="13">
        <v>69.598266129032254</v>
      </c>
    </row>
    <row r="648" spans="1:8" x14ac:dyDescent="0.3">
      <c r="A648" s="11" t="s">
        <v>8221</v>
      </c>
      <c r="B648" s="11">
        <v>285</v>
      </c>
      <c r="C648" s="13">
        <v>117.49473684210527</v>
      </c>
      <c r="F648" s="11" t="s">
        <v>8219</v>
      </c>
      <c r="G648" s="11">
        <v>600</v>
      </c>
      <c r="H648" s="13">
        <v>76.72</v>
      </c>
    </row>
    <row r="649" spans="1:8" x14ac:dyDescent="0.3">
      <c r="A649" s="11" t="s">
        <v>8221</v>
      </c>
      <c r="B649" s="11">
        <v>1</v>
      </c>
      <c r="C649" s="13">
        <v>10</v>
      </c>
      <c r="F649" s="11" t="s">
        <v>8219</v>
      </c>
      <c r="G649" s="11">
        <v>293</v>
      </c>
      <c r="H649" s="13">
        <v>33.191126279863482</v>
      </c>
    </row>
    <row r="650" spans="1:8" x14ac:dyDescent="0.3">
      <c r="A650" s="11" t="s">
        <v>8221</v>
      </c>
      <c r="B650" s="11">
        <v>42</v>
      </c>
      <c r="C650" s="13">
        <v>70.595238095238102</v>
      </c>
      <c r="F650" s="11" t="s">
        <v>8219</v>
      </c>
      <c r="G650" s="11">
        <v>321</v>
      </c>
      <c r="H650" s="13">
        <v>149.46417445482865</v>
      </c>
    </row>
    <row r="651" spans="1:8" x14ac:dyDescent="0.3">
      <c r="A651" s="11" t="s">
        <v>8221</v>
      </c>
      <c r="B651" s="11">
        <v>26</v>
      </c>
      <c r="C651" s="13">
        <v>24.5</v>
      </c>
      <c r="F651" s="11" t="s">
        <v>8219</v>
      </c>
      <c r="G651" s="11">
        <v>81</v>
      </c>
      <c r="H651" s="13">
        <v>23.172839506172838</v>
      </c>
    </row>
    <row r="652" spans="1:8" x14ac:dyDescent="0.3">
      <c r="A652" s="11" t="s">
        <v>8221</v>
      </c>
      <c r="B652" s="11">
        <v>2</v>
      </c>
      <c r="C652" s="13">
        <v>30</v>
      </c>
      <c r="F652" s="11" t="s">
        <v>8219</v>
      </c>
      <c r="G652" s="11">
        <v>343</v>
      </c>
      <c r="H652" s="13">
        <v>96.877551020408163</v>
      </c>
    </row>
    <row r="653" spans="1:8" x14ac:dyDescent="0.3">
      <c r="A653" s="11" t="s">
        <v>8221</v>
      </c>
      <c r="B653" s="11">
        <v>4</v>
      </c>
      <c r="C653" s="13">
        <v>2</v>
      </c>
      <c r="F653" s="11" t="s">
        <v>8219</v>
      </c>
      <c r="G653" s="11">
        <v>336</v>
      </c>
      <c r="H653" s="13">
        <v>103.20238095238095</v>
      </c>
    </row>
    <row r="654" spans="1:8" x14ac:dyDescent="0.3">
      <c r="A654" s="11" t="s">
        <v>8221</v>
      </c>
      <c r="B654" s="11">
        <v>6</v>
      </c>
      <c r="C654" s="13">
        <v>17</v>
      </c>
      <c r="F654" s="11" t="s">
        <v>8219</v>
      </c>
      <c r="G654" s="11">
        <v>47</v>
      </c>
      <c r="H654" s="13">
        <v>38.462553191489363</v>
      </c>
    </row>
    <row r="655" spans="1:8" x14ac:dyDescent="0.3">
      <c r="A655" s="11" t="s">
        <v>8221</v>
      </c>
      <c r="B655" s="11">
        <v>70</v>
      </c>
      <c r="C655" s="13">
        <v>2928.9285714285716</v>
      </c>
      <c r="F655" s="11" t="s">
        <v>8219</v>
      </c>
      <c r="G655" s="11">
        <v>76</v>
      </c>
      <c r="H655" s="13">
        <v>44.315789473684212</v>
      </c>
    </row>
    <row r="656" spans="1:8" x14ac:dyDescent="0.3">
      <c r="A656" s="11" t="s">
        <v>8221</v>
      </c>
      <c r="B656" s="11">
        <v>9</v>
      </c>
      <c r="C656" s="13">
        <v>28.888888888888889</v>
      </c>
      <c r="F656" s="11" t="s">
        <v>8219</v>
      </c>
      <c r="G656" s="11">
        <v>441</v>
      </c>
      <c r="H656" s="13">
        <v>64.173356009070289</v>
      </c>
    </row>
    <row r="657" spans="1:8" x14ac:dyDescent="0.3">
      <c r="A657" s="11" t="s">
        <v>8221</v>
      </c>
      <c r="B657" s="11">
        <v>8</v>
      </c>
      <c r="C657" s="13">
        <v>29.625</v>
      </c>
      <c r="F657" s="11" t="s">
        <v>8219</v>
      </c>
      <c r="G657" s="11">
        <v>916</v>
      </c>
      <c r="H657" s="13">
        <v>43.333275109170302</v>
      </c>
    </row>
    <row r="658" spans="1:8" x14ac:dyDescent="0.3">
      <c r="A658" s="11" t="s">
        <v>8221</v>
      </c>
      <c r="B658" s="11">
        <v>105</v>
      </c>
      <c r="C658" s="13">
        <v>40.980952380952381</v>
      </c>
      <c r="F658" s="11" t="s">
        <v>8219</v>
      </c>
      <c r="G658" s="11">
        <v>369</v>
      </c>
      <c r="H658" s="13">
        <v>90.495934959349597</v>
      </c>
    </row>
    <row r="659" spans="1:8" x14ac:dyDescent="0.3">
      <c r="A659" s="11" t="s">
        <v>8221</v>
      </c>
      <c r="B659" s="11">
        <v>12</v>
      </c>
      <c r="C659" s="13">
        <v>31.75</v>
      </c>
      <c r="F659" s="11" t="s">
        <v>8219</v>
      </c>
      <c r="G659" s="11">
        <v>20242</v>
      </c>
      <c r="H659" s="13">
        <v>29.187190495010373</v>
      </c>
    </row>
    <row r="660" spans="1:8" x14ac:dyDescent="0.3">
      <c r="A660" s="11" t="s">
        <v>8221</v>
      </c>
      <c r="B660" s="11">
        <v>16</v>
      </c>
      <c r="C660" s="13">
        <v>88.6875</v>
      </c>
      <c r="F660" s="11" t="s">
        <v>8219</v>
      </c>
      <c r="G660" s="11">
        <v>71</v>
      </c>
      <c r="H660" s="13">
        <v>30.95774647887324</v>
      </c>
    </row>
    <row r="661" spans="1:8" x14ac:dyDescent="0.3">
      <c r="A661" s="11" t="s">
        <v>8221</v>
      </c>
      <c r="B661" s="11">
        <v>7</v>
      </c>
      <c r="C661" s="13">
        <v>453.14285714285717</v>
      </c>
      <c r="F661" s="11" t="s">
        <v>8219</v>
      </c>
      <c r="G661" s="11">
        <v>635</v>
      </c>
      <c r="H661" s="13">
        <v>92.157795275590544</v>
      </c>
    </row>
    <row r="662" spans="1:8" x14ac:dyDescent="0.3">
      <c r="A662" s="11" t="s">
        <v>8221</v>
      </c>
      <c r="B662" s="11">
        <v>4</v>
      </c>
      <c r="C662" s="13">
        <v>12.75</v>
      </c>
      <c r="F662" s="11" t="s">
        <v>8219</v>
      </c>
      <c r="G662" s="11">
        <v>885</v>
      </c>
      <c r="H662" s="13">
        <v>97.731073446327684</v>
      </c>
    </row>
    <row r="663" spans="1:8" x14ac:dyDescent="0.3">
      <c r="A663" s="11" t="s">
        <v>8221</v>
      </c>
      <c r="B663" s="11">
        <v>1</v>
      </c>
      <c r="C663" s="13">
        <v>1</v>
      </c>
      <c r="F663" s="11" t="s">
        <v>8219</v>
      </c>
      <c r="G663" s="11">
        <v>329</v>
      </c>
      <c r="H663" s="13">
        <v>67.835866261398181</v>
      </c>
    </row>
    <row r="664" spans="1:8" x14ac:dyDescent="0.3">
      <c r="A664" s="11" t="s">
        <v>8221</v>
      </c>
      <c r="B664" s="11">
        <v>28</v>
      </c>
      <c r="C664" s="13">
        <v>83.428571428571431</v>
      </c>
      <c r="F664" s="11" t="s">
        <v>8219</v>
      </c>
      <c r="G664" s="11">
        <v>71</v>
      </c>
      <c r="H664" s="13">
        <v>56.98492957746479</v>
      </c>
    </row>
    <row r="665" spans="1:8" x14ac:dyDescent="0.3">
      <c r="A665" s="11" t="s">
        <v>8221</v>
      </c>
      <c r="B665" s="11">
        <v>1</v>
      </c>
      <c r="C665" s="13">
        <v>25</v>
      </c>
      <c r="F665" s="11" t="s">
        <v>8219</v>
      </c>
      <c r="G665" s="11">
        <v>269</v>
      </c>
      <c r="H665" s="13">
        <v>67.159851301115239</v>
      </c>
    </row>
    <row r="666" spans="1:8" x14ac:dyDescent="0.3">
      <c r="A666" s="11" t="s">
        <v>8221</v>
      </c>
      <c r="B666" s="11">
        <v>1</v>
      </c>
      <c r="C666" s="13">
        <v>50</v>
      </c>
      <c r="F666" s="11" t="s">
        <v>8219</v>
      </c>
      <c r="G666" s="11">
        <v>345</v>
      </c>
      <c r="H666" s="13">
        <v>48.037681159420288</v>
      </c>
    </row>
    <row r="667" spans="1:8" x14ac:dyDescent="0.3">
      <c r="A667" s="11" t="s">
        <v>8221</v>
      </c>
      <c r="B667" s="11">
        <v>5</v>
      </c>
      <c r="C667" s="13">
        <v>101.8</v>
      </c>
      <c r="F667" s="11" t="s">
        <v>8219</v>
      </c>
      <c r="G667" s="11">
        <v>43</v>
      </c>
      <c r="H667" s="13">
        <v>38.860465116279073</v>
      </c>
    </row>
    <row r="668" spans="1:8" x14ac:dyDescent="0.3">
      <c r="A668" s="11" t="s">
        <v>8221</v>
      </c>
      <c r="B668" s="11">
        <v>3</v>
      </c>
      <c r="C668" s="13">
        <v>46.666666666666664</v>
      </c>
      <c r="F668" s="11" t="s">
        <v>8219</v>
      </c>
      <c r="G668" s="11">
        <v>33</v>
      </c>
      <c r="H668" s="13">
        <v>78.181818181818187</v>
      </c>
    </row>
    <row r="669" spans="1:8" x14ac:dyDescent="0.3">
      <c r="A669" s="11" t="s">
        <v>8221</v>
      </c>
      <c r="B669" s="11">
        <v>2</v>
      </c>
      <c r="C669" s="13">
        <v>1</v>
      </c>
      <c r="F669" s="11" t="s">
        <v>8219</v>
      </c>
      <c r="G669" s="11">
        <v>211</v>
      </c>
      <c r="H669" s="13">
        <v>97.113744075829388</v>
      </c>
    </row>
    <row r="670" spans="1:8" x14ac:dyDescent="0.3">
      <c r="A670" s="11" t="s">
        <v>8221</v>
      </c>
      <c r="B670" s="11">
        <v>3</v>
      </c>
      <c r="C670" s="13">
        <v>26</v>
      </c>
      <c r="F670" s="11" t="s">
        <v>8219</v>
      </c>
      <c r="G670" s="11">
        <v>196</v>
      </c>
      <c r="H670" s="13">
        <v>110.39397959183674</v>
      </c>
    </row>
    <row r="671" spans="1:8" x14ac:dyDescent="0.3">
      <c r="A671" s="11" t="s">
        <v>8221</v>
      </c>
      <c r="B671" s="11">
        <v>3</v>
      </c>
      <c r="C671" s="13">
        <v>218.33333333333334</v>
      </c>
      <c r="F671" s="11" t="s">
        <v>8219</v>
      </c>
      <c r="G671" s="11">
        <v>405</v>
      </c>
      <c r="H671" s="13">
        <v>39.91506172839506</v>
      </c>
    </row>
    <row r="672" spans="1:8" x14ac:dyDescent="0.3">
      <c r="A672" s="11" t="s">
        <v>8221</v>
      </c>
      <c r="B672" s="11">
        <v>7</v>
      </c>
      <c r="C672" s="13">
        <v>33.714285714285715</v>
      </c>
      <c r="F672" s="11" t="s">
        <v>8219</v>
      </c>
      <c r="G672" s="11">
        <v>206</v>
      </c>
      <c r="H672" s="13">
        <v>75.975728155339809</v>
      </c>
    </row>
    <row r="673" spans="1:8" x14ac:dyDescent="0.3">
      <c r="A673" s="11" t="s">
        <v>8221</v>
      </c>
      <c r="B673" s="11">
        <v>25</v>
      </c>
      <c r="C673" s="13">
        <v>25</v>
      </c>
      <c r="F673" s="11" t="s">
        <v>8219</v>
      </c>
      <c r="G673" s="11">
        <v>335</v>
      </c>
      <c r="H673" s="13">
        <v>58.379104477611939</v>
      </c>
    </row>
    <row r="674" spans="1:8" x14ac:dyDescent="0.3">
      <c r="A674" s="11" t="s">
        <v>8221</v>
      </c>
      <c r="B674" s="11">
        <v>10</v>
      </c>
      <c r="C674" s="13">
        <v>28.4</v>
      </c>
      <c r="F674" s="11" t="s">
        <v>8219</v>
      </c>
      <c r="G674" s="11">
        <v>215</v>
      </c>
      <c r="H674" s="13">
        <v>55.82093023255814</v>
      </c>
    </row>
    <row r="675" spans="1:8" x14ac:dyDescent="0.3">
      <c r="A675" s="11" t="s">
        <v>8221</v>
      </c>
      <c r="B675" s="11">
        <v>3</v>
      </c>
      <c r="C675" s="13">
        <v>103.33333333333333</v>
      </c>
      <c r="F675" s="11" t="s">
        <v>8219</v>
      </c>
      <c r="G675" s="11">
        <v>176</v>
      </c>
      <c r="H675" s="13">
        <v>151.24431818181819</v>
      </c>
    </row>
    <row r="676" spans="1:8" x14ac:dyDescent="0.3">
      <c r="A676" s="11" t="s">
        <v>8221</v>
      </c>
      <c r="B676" s="11">
        <v>5</v>
      </c>
      <c r="C676" s="13">
        <v>10</v>
      </c>
      <c r="F676" s="11" t="s">
        <v>8219</v>
      </c>
      <c r="G676" s="11">
        <v>555</v>
      </c>
      <c r="H676" s="13">
        <v>849.67027027027029</v>
      </c>
    </row>
    <row r="677" spans="1:8" x14ac:dyDescent="0.3">
      <c r="A677" s="11" t="s">
        <v>8221</v>
      </c>
      <c r="B677" s="11">
        <v>5</v>
      </c>
      <c r="C677" s="13">
        <v>23</v>
      </c>
      <c r="F677" s="11" t="s">
        <v>8219</v>
      </c>
      <c r="G677" s="11">
        <v>116</v>
      </c>
      <c r="H677" s="13">
        <v>159.24137931034483</v>
      </c>
    </row>
    <row r="678" spans="1:8" x14ac:dyDescent="0.3">
      <c r="A678" s="11" t="s">
        <v>8221</v>
      </c>
      <c r="B678" s="11">
        <v>27</v>
      </c>
      <c r="C678" s="13">
        <v>31.555555555555557</v>
      </c>
      <c r="F678" s="11" t="s">
        <v>8219</v>
      </c>
      <c r="G678" s="11">
        <v>615</v>
      </c>
      <c r="H678" s="13">
        <v>39.507317073170732</v>
      </c>
    </row>
    <row r="679" spans="1:8" x14ac:dyDescent="0.3">
      <c r="A679" s="11" t="s">
        <v>8221</v>
      </c>
      <c r="B679" s="11">
        <v>2</v>
      </c>
      <c r="C679" s="13">
        <v>5</v>
      </c>
      <c r="F679" s="11" t="s">
        <v>8219</v>
      </c>
      <c r="G679" s="11">
        <v>236</v>
      </c>
      <c r="H679" s="13">
        <v>130.52966101694915</v>
      </c>
    </row>
    <row r="680" spans="1:8" x14ac:dyDescent="0.3">
      <c r="A680" s="11" t="s">
        <v>8221</v>
      </c>
      <c r="B680" s="11">
        <v>236</v>
      </c>
      <c r="C680" s="13">
        <v>34.220338983050844</v>
      </c>
      <c r="F680" s="11" t="s">
        <v>8219</v>
      </c>
      <c r="G680" s="11">
        <v>145</v>
      </c>
      <c r="H680" s="13">
        <v>64.156896551724131</v>
      </c>
    </row>
    <row r="681" spans="1:8" x14ac:dyDescent="0.3">
      <c r="A681" s="11" t="s">
        <v>8221</v>
      </c>
      <c r="B681" s="11">
        <v>1</v>
      </c>
      <c r="C681" s="13">
        <v>25</v>
      </c>
      <c r="F681" s="11" t="s">
        <v>8219</v>
      </c>
      <c r="G681" s="11">
        <v>167</v>
      </c>
      <c r="H681" s="13">
        <v>111.52694610778443</v>
      </c>
    </row>
    <row r="682" spans="1:8" x14ac:dyDescent="0.3">
      <c r="A682" s="11" t="s">
        <v>8221</v>
      </c>
      <c r="B682" s="11">
        <v>12</v>
      </c>
      <c r="C682" s="13">
        <v>19.666666666666668</v>
      </c>
      <c r="F682" s="11" t="s">
        <v>8219</v>
      </c>
      <c r="G682" s="11">
        <v>235</v>
      </c>
      <c r="H682" s="13">
        <v>170.44680851063831</v>
      </c>
    </row>
    <row r="683" spans="1:8" x14ac:dyDescent="0.3">
      <c r="A683" s="11" t="s">
        <v>8221</v>
      </c>
      <c r="B683" s="11">
        <v>4</v>
      </c>
      <c r="C683" s="13">
        <v>21.25</v>
      </c>
      <c r="F683" s="11" t="s">
        <v>8219</v>
      </c>
      <c r="G683" s="11">
        <v>452</v>
      </c>
      <c r="H683" s="13">
        <v>133.7391592920354</v>
      </c>
    </row>
    <row r="684" spans="1:8" x14ac:dyDescent="0.3">
      <c r="A684" s="11" t="s">
        <v>8221</v>
      </c>
      <c r="B684" s="11">
        <v>3</v>
      </c>
      <c r="C684" s="13">
        <v>8.3333333333333339</v>
      </c>
      <c r="F684" s="11" t="s">
        <v>8219</v>
      </c>
      <c r="G684" s="11">
        <v>241</v>
      </c>
      <c r="H684" s="13">
        <v>95.834024896265561</v>
      </c>
    </row>
    <row r="685" spans="1:8" x14ac:dyDescent="0.3">
      <c r="A685" s="11" t="s">
        <v>8221</v>
      </c>
      <c r="B685" s="11">
        <v>99</v>
      </c>
      <c r="C685" s="13">
        <v>21.34333333333333</v>
      </c>
      <c r="F685" s="11" t="s">
        <v>8219</v>
      </c>
      <c r="G685" s="11">
        <v>28</v>
      </c>
      <c r="H685" s="13">
        <v>221.78571428571428</v>
      </c>
    </row>
    <row r="686" spans="1:8" x14ac:dyDescent="0.3">
      <c r="A686" s="11" t="s">
        <v>8221</v>
      </c>
      <c r="B686" s="11">
        <v>3</v>
      </c>
      <c r="C686" s="13">
        <v>5.333333333333333</v>
      </c>
      <c r="F686" s="11" t="s">
        <v>8219</v>
      </c>
      <c r="G686" s="11">
        <v>140</v>
      </c>
      <c r="H686" s="13">
        <v>32.315357142857138</v>
      </c>
    </row>
    <row r="687" spans="1:8" x14ac:dyDescent="0.3">
      <c r="A687" s="11" t="s">
        <v>8221</v>
      </c>
      <c r="B687" s="11">
        <v>3</v>
      </c>
      <c r="C687" s="13">
        <v>34.666666666666664</v>
      </c>
      <c r="F687" s="11" t="s">
        <v>8219</v>
      </c>
      <c r="G687" s="11">
        <v>280</v>
      </c>
      <c r="H687" s="13">
        <v>98.839285714285708</v>
      </c>
    </row>
    <row r="688" spans="1:8" x14ac:dyDescent="0.3">
      <c r="A688" s="11" t="s">
        <v>8221</v>
      </c>
      <c r="B688" s="11">
        <v>22</v>
      </c>
      <c r="C688" s="13">
        <v>21.727272727272727</v>
      </c>
      <c r="F688" s="11" t="s">
        <v>8219</v>
      </c>
      <c r="G688" s="11">
        <v>70</v>
      </c>
      <c r="H688" s="13">
        <v>55.222142857142863</v>
      </c>
    </row>
    <row r="689" spans="1:8" x14ac:dyDescent="0.3">
      <c r="A689" s="11" t="s">
        <v>8221</v>
      </c>
      <c r="B689" s="11">
        <v>4</v>
      </c>
      <c r="C689" s="13">
        <v>11.922499999999999</v>
      </c>
      <c r="F689" s="11" t="s">
        <v>8219</v>
      </c>
      <c r="G689" s="11">
        <v>160</v>
      </c>
      <c r="H689" s="13">
        <v>52.793750000000003</v>
      </c>
    </row>
    <row r="690" spans="1:8" x14ac:dyDescent="0.3">
      <c r="A690" s="11" t="s">
        <v>8221</v>
      </c>
      <c r="B690" s="11">
        <v>534</v>
      </c>
      <c r="C690" s="13">
        <v>26.59737827715356</v>
      </c>
      <c r="F690" s="11" t="s">
        <v>8219</v>
      </c>
      <c r="G690" s="11">
        <v>141</v>
      </c>
      <c r="H690" s="13">
        <v>135.66666666666666</v>
      </c>
    </row>
    <row r="691" spans="1:8" x14ac:dyDescent="0.3">
      <c r="A691" s="11" t="s">
        <v>8221</v>
      </c>
      <c r="B691" s="11">
        <v>12</v>
      </c>
      <c r="C691" s="13">
        <v>10.666666666666666</v>
      </c>
      <c r="F691" s="11" t="s">
        <v>8219</v>
      </c>
      <c r="G691" s="11">
        <v>874</v>
      </c>
      <c r="H691" s="13">
        <v>53.991990846681922</v>
      </c>
    </row>
    <row r="692" spans="1:8" x14ac:dyDescent="0.3">
      <c r="A692" s="11" t="s">
        <v>8221</v>
      </c>
      <c r="B692" s="11">
        <v>56</v>
      </c>
      <c r="C692" s="13">
        <v>29.035714285714285</v>
      </c>
      <c r="F692" s="11" t="s">
        <v>8219</v>
      </c>
      <c r="G692" s="11">
        <v>73</v>
      </c>
      <c r="H692" s="13">
        <v>56.643835616438359</v>
      </c>
    </row>
    <row r="693" spans="1:8" x14ac:dyDescent="0.3">
      <c r="A693" s="11" t="s">
        <v>8221</v>
      </c>
      <c r="B693" s="11">
        <v>11</v>
      </c>
      <c r="C693" s="13">
        <v>50.909090909090907</v>
      </c>
      <c r="F693" s="11" t="s">
        <v>8219</v>
      </c>
      <c r="G693" s="11">
        <v>294</v>
      </c>
      <c r="H693" s="13">
        <v>82.316326530612244</v>
      </c>
    </row>
    <row r="694" spans="1:8" x14ac:dyDescent="0.3">
      <c r="A694" s="11" t="s">
        <v>8221</v>
      </c>
      <c r="B694" s="11">
        <v>12</v>
      </c>
      <c r="C694" s="13">
        <v>50.083333333333336</v>
      </c>
      <c r="F694" s="11" t="s">
        <v>8219</v>
      </c>
      <c r="G694" s="11">
        <v>740</v>
      </c>
      <c r="H694" s="13">
        <v>88.26081081081081</v>
      </c>
    </row>
    <row r="695" spans="1:8" x14ac:dyDescent="0.3">
      <c r="A695" s="11" t="s">
        <v>8221</v>
      </c>
      <c r="B695" s="11">
        <v>5</v>
      </c>
      <c r="C695" s="13">
        <v>45</v>
      </c>
      <c r="F695" s="11" t="s">
        <v>8219</v>
      </c>
      <c r="G695" s="11">
        <v>369</v>
      </c>
      <c r="H695" s="13">
        <v>84.905149051490511</v>
      </c>
    </row>
    <row r="696" spans="1:8" x14ac:dyDescent="0.3">
      <c r="A696" s="11" t="s">
        <v>8221</v>
      </c>
      <c r="B696" s="11">
        <v>24</v>
      </c>
      <c r="C696" s="13">
        <v>25.291666666666668</v>
      </c>
      <c r="F696" s="11" t="s">
        <v>8219</v>
      </c>
      <c r="G696" s="11">
        <v>110</v>
      </c>
      <c r="H696" s="13">
        <v>48.154545454545456</v>
      </c>
    </row>
    <row r="697" spans="1:8" x14ac:dyDescent="0.3">
      <c r="A697" s="11" t="s">
        <v>8221</v>
      </c>
      <c r="B697" s="11">
        <v>89</v>
      </c>
      <c r="C697" s="13">
        <v>51.292134831460672</v>
      </c>
      <c r="F697" s="11" t="s">
        <v>8219</v>
      </c>
      <c r="G697" s="11">
        <v>455</v>
      </c>
      <c r="H697" s="13">
        <v>66.015406593406595</v>
      </c>
    </row>
    <row r="698" spans="1:8" x14ac:dyDescent="0.3">
      <c r="A698" s="11" t="s">
        <v>8221</v>
      </c>
      <c r="B698" s="11">
        <v>1</v>
      </c>
      <c r="C698" s="13">
        <v>1</v>
      </c>
      <c r="F698" s="11" t="s">
        <v>8219</v>
      </c>
      <c r="G698" s="11">
        <v>224</v>
      </c>
      <c r="H698" s="13">
        <v>96.375</v>
      </c>
    </row>
    <row r="699" spans="1:8" x14ac:dyDescent="0.3">
      <c r="A699" s="11" t="s">
        <v>8221</v>
      </c>
      <c r="B699" s="11">
        <v>55</v>
      </c>
      <c r="C699" s="13">
        <v>49.381818181818183</v>
      </c>
      <c r="F699" s="11" t="s">
        <v>8219</v>
      </c>
      <c r="G699" s="11">
        <v>46</v>
      </c>
      <c r="H699" s="13">
        <v>156.17391304347825</v>
      </c>
    </row>
    <row r="700" spans="1:8" x14ac:dyDescent="0.3">
      <c r="A700" s="11" t="s">
        <v>8221</v>
      </c>
      <c r="B700" s="11">
        <v>2</v>
      </c>
      <c r="C700" s="13">
        <v>1</v>
      </c>
      <c r="F700" s="11" t="s">
        <v>8219</v>
      </c>
      <c r="G700" s="11">
        <v>284</v>
      </c>
      <c r="H700" s="13">
        <v>95.764859154929582</v>
      </c>
    </row>
    <row r="701" spans="1:8" x14ac:dyDescent="0.3">
      <c r="A701" s="11" t="s">
        <v>8221</v>
      </c>
      <c r="B701" s="11">
        <v>4</v>
      </c>
      <c r="C701" s="13">
        <v>101.25</v>
      </c>
      <c r="F701" s="11" t="s">
        <v>8219</v>
      </c>
      <c r="G701" s="11">
        <v>98</v>
      </c>
      <c r="H701" s="13">
        <v>180.40816326530611</v>
      </c>
    </row>
    <row r="702" spans="1:8" x14ac:dyDescent="0.3">
      <c r="A702" s="11" t="s">
        <v>8221</v>
      </c>
      <c r="B702" s="11">
        <v>6</v>
      </c>
      <c r="C702" s="13">
        <v>19.666666666666668</v>
      </c>
      <c r="F702" s="11" t="s">
        <v>8219</v>
      </c>
      <c r="G702" s="11">
        <v>56</v>
      </c>
      <c r="H702" s="13">
        <v>48.325535714285714</v>
      </c>
    </row>
    <row r="703" spans="1:8" x14ac:dyDescent="0.3">
      <c r="A703" s="11" t="s">
        <v>8221</v>
      </c>
      <c r="B703" s="11">
        <v>4</v>
      </c>
      <c r="C703" s="13">
        <v>12.5</v>
      </c>
      <c r="F703" s="11" t="s">
        <v>8219</v>
      </c>
      <c r="G703" s="11">
        <v>32</v>
      </c>
      <c r="H703" s="13">
        <v>46.953125</v>
      </c>
    </row>
    <row r="704" spans="1:8" x14ac:dyDescent="0.3">
      <c r="A704" s="11" t="s">
        <v>8221</v>
      </c>
      <c r="B704" s="11">
        <v>4</v>
      </c>
      <c r="C704" s="13">
        <v>8.5</v>
      </c>
      <c r="F704" s="11" t="s">
        <v>8219</v>
      </c>
      <c r="G704" s="11">
        <v>30</v>
      </c>
      <c r="H704" s="13">
        <v>66.688666666666663</v>
      </c>
    </row>
    <row r="705" spans="1:8" x14ac:dyDescent="0.3">
      <c r="A705" s="11" t="s">
        <v>8221</v>
      </c>
      <c r="B705" s="11">
        <v>2</v>
      </c>
      <c r="C705" s="13">
        <v>1</v>
      </c>
      <c r="F705" s="11" t="s">
        <v>8219</v>
      </c>
      <c r="G705" s="11">
        <v>70</v>
      </c>
      <c r="H705" s="13">
        <v>48.842857142857142</v>
      </c>
    </row>
    <row r="706" spans="1:8" x14ac:dyDescent="0.3">
      <c r="A706" s="11" t="s">
        <v>8221</v>
      </c>
      <c r="B706" s="11">
        <v>5</v>
      </c>
      <c r="C706" s="13">
        <v>23</v>
      </c>
      <c r="F706" s="11" t="s">
        <v>8219</v>
      </c>
      <c r="G706" s="11">
        <v>44</v>
      </c>
      <c r="H706" s="13">
        <v>137.30909090909091</v>
      </c>
    </row>
    <row r="707" spans="1:8" x14ac:dyDescent="0.3">
      <c r="A707" s="11" t="s">
        <v>8221</v>
      </c>
      <c r="B707" s="11">
        <v>83</v>
      </c>
      <c r="C707" s="13">
        <v>17.987951807228917</v>
      </c>
      <c r="F707" s="11" t="s">
        <v>8219</v>
      </c>
      <c r="G707" s="11">
        <v>92</v>
      </c>
      <c r="H707" s="13">
        <v>87.829673913043479</v>
      </c>
    </row>
    <row r="708" spans="1:8" x14ac:dyDescent="0.3">
      <c r="A708" s="11" t="s">
        <v>8221</v>
      </c>
      <c r="B708" s="11">
        <v>57</v>
      </c>
      <c r="C708" s="13">
        <v>370.94736842105266</v>
      </c>
      <c r="F708" s="11" t="s">
        <v>8219</v>
      </c>
      <c r="G708" s="11">
        <v>205</v>
      </c>
      <c r="H708" s="13">
        <v>70.785365853658533</v>
      </c>
    </row>
    <row r="709" spans="1:8" x14ac:dyDescent="0.3">
      <c r="A709" s="11" t="s">
        <v>8221</v>
      </c>
      <c r="B709" s="11">
        <v>311</v>
      </c>
      <c r="C709" s="13">
        <v>63.569485530546629</v>
      </c>
      <c r="F709" s="11" t="s">
        <v>8219</v>
      </c>
      <c r="G709" s="11">
        <v>23</v>
      </c>
      <c r="H709" s="13">
        <v>52.826086956521742</v>
      </c>
    </row>
    <row r="710" spans="1:8" x14ac:dyDescent="0.3">
      <c r="A710" s="11" t="s">
        <v>8221</v>
      </c>
      <c r="B710" s="11">
        <v>2</v>
      </c>
      <c r="C710" s="13">
        <v>13</v>
      </c>
      <c r="F710" s="11" t="s">
        <v>8219</v>
      </c>
      <c r="G710" s="11">
        <v>4</v>
      </c>
      <c r="H710" s="13">
        <v>443.75</v>
      </c>
    </row>
    <row r="711" spans="1:8" x14ac:dyDescent="0.3">
      <c r="A711" s="11" t="s">
        <v>8221</v>
      </c>
      <c r="B711" s="11">
        <v>16</v>
      </c>
      <c r="C711" s="13">
        <v>5.3125</v>
      </c>
      <c r="F711" s="11" t="s">
        <v>8219</v>
      </c>
      <c r="G711" s="11">
        <v>112</v>
      </c>
      <c r="H711" s="13">
        <v>48.544642857142854</v>
      </c>
    </row>
    <row r="712" spans="1:8" x14ac:dyDescent="0.3">
      <c r="A712" s="11" t="s">
        <v>8221</v>
      </c>
      <c r="B712" s="11">
        <v>9</v>
      </c>
      <c r="C712" s="13">
        <v>22.333333333333332</v>
      </c>
      <c r="F712" s="11" t="s">
        <v>8219</v>
      </c>
      <c r="G712" s="11">
        <v>27</v>
      </c>
      <c r="H712" s="13">
        <v>37.074074074074076</v>
      </c>
    </row>
    <row r="713" spans="1:8" x14ac:dyDescent="0.3">
      <c r="A713" s="11" t="s">
        <v>8221</v>
      </c>
      <c r="B713" s="11">
        <v>1</v>
      </c>
      <c r="C713" s="13">
        <v>52</v>
      </c>
      <c r="F713" s="11" t="s">
        <v>8219</v>
      </c>
      <c r="G713" s="11">
        <v>11</v>
      </c>
      <c r="H713" s="13">
        <v>50</v>
      </c>
    </row>
    <row r="714" spans="1:8" x14ac:dyDescent="0.3">
      <c r="A714" s="11" t="s">
        <v>8221</v>
      </c>
      <c r="B714" s="11">
        <v>12</v>
      </c>
      <c r="C714" s="13">
        <v>16.833333333333332</v>
      </c>
      <c r="F714" s="11" t="s">
        <v>8219</v>
      </c>
      <c r="G714" s="11">
        <v>26</v>
      </c>
      <c r="H714" s="13">
        <v>39.03846153846154</v>
      </c>
    </row>
    <row r="715" spans="1:8" x14ac:dyDescent="0.3">
      <c r="A715" s="11" t="s">
        <v>8221</v>
      </c>
      <c r="B715" s="11">
        <v>20</v>
      </c>
      <c r="C715" s="13">
        <v>56.3</v>
      </c>
      <c r="F715" s="11" t="s">
        <v>8219</v>
      </c>
      <c r="G715" s="11">
        <v>77</v>
      </c>
      <c r="H715" s="13">
        <v>66.688311688311686</v>
      </c>
    </row>
    <row r="716" spans="1:8" x14ac:dyDescent="0.3">
      <c r="A716" s="11" t="s">
        <v>8221</v>
      </c>
      <c r="B716" s="11">
        <v>16</v>
      </c>
      <c r="C716" s="13">
        <v>84.0625</v>
      </c>
      <c r="F716" s="11" t="s">
        <v>8219</v>
      </c>
      <c r="G716" s="11">
        <v>136</v>
      </c>
      <c r="H716" s="13">
        <v>67.132352941176464</v>
      </c>
    </row>
    <row r="717" spans="1:8" x14ac:dyDescent="0.3">
      <c r="A717" s="11" t="s">
        <v>8221</v>
      </c>
      <c r="B717" s="11">
        <v>33</v>
      </c>
      <c r="C717" s="13">
        <v>168.39393939393941</v>
      </c>
      <c r="F717" s="11" t="s">
        <v>8219</v>
      </c>
      <c r="G717" s="11">
        <v>157</v>
      </c>
      <c r="H717" s="13">
        <v>66.369426751592357</v>
      </c>
    </row>
    <row r="718" spans="1:8" x14ac:dyDescent="0.3">
      <c r="A718" s="11" t="s">
        <v>8221</v>
      </c>
      <c r="B718" s="11">
        <v>2</v>
      </c>
      <c r="C718" s="13">
        <v>15</v>
      </c>
      <c r="F718" s="11" t="s">
        <v>8219</v>
      </c>
      <c r="G718" s="11">
        <v>158</v>
      </c>
      <c r="H718" s="13">
        <v>64.620253164556956</v>
      </c>
    </row>
    <row r="719" spans="1:8" x14ac:dyDescent="0.3">
      <c r="A719" s="11" t="s">
        <v>8221</v>
      </c>
      <c r="B719" s="11">
        <v>6</v>
      </c>
      <c r="C719" s="13">
        <v>76.666666666666671</v>
      </c>
      <c r="F719" s="11" t="s">
        <v>8219</v>
      </c>
      <c r="G719" s="11">
        <v>27</v>
      </c>
      <c r="H719" s="13">
        <v>58.370370370370374</v>
      </c>
    </row>
    <row r="720" spans="1:8" x14ac:dyDescent="0.3">
      <c r="A720" s="11" t="s">
        <v>8221</v>
      </c>
      <c r="B720" s="11">
        <v>3</v>
      </c>
      <c r="C720" s="13">
        <v>50.333333333333336</v>
      </c>
      <c r="F720" s="11" t="s">
        <v>8219</v>
      </c>
      <c r="G720" s="11">
        <v>23</v>
      </c>
      <c r="H720" s="13">
        <v>86.956521739130437</v>
      </c>
    </row>
    <row r="721" spans="1:8" x14ac:dyDescent="0.3">
      <c r="A721" s="11" t="s">
        <v>8221</v>
      </c>
      <c r="B721" s="11">
        <v>3</v>
      </c>
      <c r="C721" s="13">
        <v>8.3333333333333339</v>
      </c>
      <c r="F721" s="11" t="s">
        <v>8219</v>
      </c>
      <c r="G721" s="11">
        <v>17</v>
      </c>
      <c r="H721" s="13">
        <v>66.470588235294116</v>
      </c>
    </row>
    <row r="722" spans="1:8" x14ac:dyDescent="0.3">
      <c r="A722" s="11" t="s">
        <v>8221</v>
      </c>
      <c r="B722" s="11">
        <v>13</v>
      </c>
      <c r="C722" s="13">
        <v>35.384615384615387</v>
      </c>
      <c r="F722" s="11" t="s">
        <v>8219</v>
      </c>
      <c r="G722" s="11">
        <v>37</v>
      </c>
      <c r="H722" s="13">
        <v>163.78378378378378</v>
      </c>
    </row>
    <row r="723" spans="1:8" x14ac:dyDescent="0.3">
      <c r="A723" s="11" t="s">
        <v>8221</v>
      </c>
      <c r="B723" s="11">
        <v>6</v>
      </c>
      <c r="C723" s="13">
        <v>55.833333333333336</v>
      </c>
      <c r="F723" s="11" t="s">
        <v>8219</v>
      </c>
      <c r="G723" s="11">
        <v>65</v>
      </c>
      <c r="H723" s="13">
        <v>107.98461538461538</v>
      </c>
    </row>
    <row r="724" spans="1:8" x14ac:dyDescent="0.3">
      <c r="A724" s="11" t="s">
        <v>8221</v>
      </c>
      <c r="B724" s="11">
        <v>1</v>
      </c>
      <c r="C724" s="13">
        <v>5</v>
      </c>
      <c r="F724" s="11" t="s">
        <v>8219</v>
      </c>
      <c r="G724" s="11">
        <v>18</v>
      </c>
      <c r="H724" s="13">
        <v>42.111111111111114</v>
      </c>
    </row>
    <row r="725" spans="1:8" x14ac:dyDescent="0.3">
      <c r="A725" s="11" t="s">
        <v>8221</v>
      </c>
      <c r="B725" s="11">
        <v>5</v>
      </c>
      <c r="C725" s="13">
        <v>1</v>
      </c>
      <c r="F725" s="11" t="s">
        <v>8219</v>
      </c>
      <c r="G725" s="11">
        <v>25</v>
      </c>
      <c r="H725" s="13">
        <v>47.2</v>
      </c>
    </row>
    <row r="726" spans="1:8" x14ac:dyDescent="0.3">
      <c r="A726" s="11" t="s">
        <v>8221</v>
      </c>
      <c r="B726" s="11">
        <v>36</v>
      </c>
      <c r="C726" s="13">
        <v>69.472222222222229</v>
      </c>
      <c r="F726" s="11" t="s">
        <v>8219</v>
      </c>
      <c r="G726" s="11">
        <v>104</v>
      </c>
      <c r="H726" s="13">
        <v>112.01923076923077</v>
      </c>
    </row>
    <row r="727" spans="1:8" x14ac:dyDescent="0.3">
      <c r="A727" s="11" t="s">
        <v>8221</v>
      </c>
      <c r="B727" s="11">
        <v>1</v>
      </c>
      <c r="C727" s="13">
        <v>1</v>
      </c>
      <c r="F727" s="11" t="s">
        <v>8219</v>
      </c>
      <c r="G727" s="11">
        <v>108</v>
      </c>
      <c r="H727" s="13">
        <v>74.953703703703709</v>
      </c>
    </row>
    <row r="728" spans="1:8" x14ac:dyDescent="0.3">
      <c r="A728" s="11" t="s">
        <v>8221</v>
      </c>
      <c r="B728" s="11">
        <v>1</v>
      </c>
      <c r="C728" s="13">
        <v>1</v>
      </c>
      <c r="F728" s="11" t="s">
        <v>8219</v>
      </c>
      <c r="G728" s="11">
        <v>38</v>
      </c>
      <c r="H728" s="13">
        <v>61.578947368421055</v>
      </c>
    </row>
    <row r="729" spans="1:8" x14ac:dyDescent="0.3">
      <c r="A729" s="11" t="s">
        <v>8221</v>
      </c>
      <c r="B729" s="11">
        <v>1</v>
      </c>
      <c r="C729" s="13">
        <v>8</v>
      </c>
      <c r="F729" s="11" t="s">
        <v>8219</v>
      </c>
      <c r="G729" s="11">
        <v>88</v>
      </c>
      <c r="H729" s="13">
        <v>45.875</v>
      </c>
    </row>
    <row r="730" spans="1:8" x14ac:dyDescent="0.3">
      <c r="A730" s="11" t="s">
        <v>8221</v>
      </c>
      <c r="B730" s="11">
        <v>9</v>
      </c>
      <c r="C730" s="13">
        <v>34.444444444444443</v>
      </c>
      <c r="F730" s="11" t="s">
        <v>8219</v>
      </c>
      <c r="G730" s="11">
        <v>82</v>
      </c>
      <c r="H730" s="13">
        <v>75.853658536585371</v>
      </c>
    </row>
    <row r="731" spans="1:8" x14ac:dyDescent="0.3">
      <c r="A731" s="11" t="s">
        <v>8221</v>
      </c>
      <c r="B731" s="11">
        <v>1</v>
      </c>
      <c r="C731" s="13">
        <v>1</v>
      </c>
      <c r="F731" s="11" t="s">
        <v>8219</v>
      </c>
      <c r="G731" s="11">
        <v>126</v>
      </c>
      <c r="H731" s="13">
        <v>84.206349206349202</v>
      </c>
    </row>
    <row r="732" spans="1:8" x14ac:dyDescent="0.3">
      <c r="A732" s="11" t="s">
        <v>8221</v>
      </c>
      <c r="B732" s="11">
        <v>1</v>
      </c>
      <c r="C732" s="13">
        <v>1</v>
      </c>
      <c r="F732" s="11" t="s">
        <v>8219</v>
      </c>
      <c r="G732" s="11">
        <v>133</v>
      </c>
      <c r="H732" s="13">
        <v>117.22556390977444</v>
      </c>
    </row>
    <row r="733" spans="1:8" x14ac:dyDescent="0.3">
      <c r="A733" s="11" t="s">
        <v>8221</v>
      </c>
      <c r="B733" s="11">
        <v>1</v>
      </c>
      <c r="C733" s="13">
        <v>1</v>
      </c>
      <c r="F733" s="11" t="s">
        <v>8219</v>
      </c>
      <c r="G733" s="11">
        <v>47</v>
      </c>
      <c r="H733" s="13">
        <v>86.489361702127653</v>
      </c>
    </row>
    <row r="734" spans="1:8" x14ac:dyDescent="0.3">
      <c r="A734" s="11" t="s">
        <v>8221</v>
      </c>
      <c r="B734" s="11">
        <v>4</v>
      </c>
      <c r="C734" s="13">
        <v>501.25</v>
      </c>
      <c r="F734" s="11" t="s">
        <v>8219</v>
      </c>
      <c r="G734" s="11">
        <v>58</v>
      </c>
      <c r="H734" s="13">
        <v>172.41379310344828</v>
      </c>
    </row>
    <row r="735" spans="1:8" x14ac:dyDescent="0.3">
      <c r="A735" s="11" t="s">
        <v>8221</v>
      </c>
      <c r="B735" s="11">
        <v>2</v>
      </c>
      <c r="C735" s="13">
        <v>10.5</v>
      </c>
      <c r="F735" s="11" t="s">
        <v>8219</v>
      </c>
      <c r="G735" s="11">
        <v>32</v>
      </c>
      <c r="H735" s="13">
        <v>62.8125</v>
      </c>
    </row>
    <row r="736" spans="1:8" x14ac:dyDescent="0.3">
      <c r="A736" s="11" t="s">
        <v>8221</v>
      </c>
      <c r="B736" s="11">
        <v>2</v>
      </c>
      <c r="C736" s="13">
        <v>1</v>
      </c>
      <c r="F736" s="11" t="s">
        <v>8219</v>
      </c>
      <c r="G736" s="11">
        <v>37</v>
      </c>
      <c r="H736" s="13">
        <v>67.729729729729726</v>
      </c>
    </row>
    <row r="737" spans="1:8" x14ac:dyDescent="0.3">
      <c r="A737" s="11" t="s">
        <v>8221</v>
      </c>
      <c r="B737" s="11">
        <v>2</v>
      </c>
      <c r="C737" s="13">
        <v>1</v>
      </c>
      <c r="F737" s="11" t="s">
        <v>8219</v>
      </c>
      <c r="G737" s="11">
        <v>87</v>
      </c>
      <c r="H737" s="13">
        <v>53.5632183908046</v>
      </c>
    </row>
    <row r="738" spans="1:8" x14ac:dyDescent="0.3">
      <c r="A738" s="11" t="s">
        <v>8221</v>
      </c>
      <c r="B738" s="11">
        <v>2</v>
      </c>
      <c r="C738" s="13">
        <v>13</v>
      </c>
      <c r="F738" s="11" t="s">
        <v>8219</v>
      </c>
      <c r="G738" s="11">
        <v>15</v>
      </c>
      <c r="H738" s="13">
        <v>34.6</v>
      </c>
    </row>
    <row r="739" spans="1:8" x14ac:dyDescent="0.3">
      <c r="A739" s="11" t="s">
        <v>8221</v>
      </c>
      <c r="B739" s="11">
        <v>4</v>
      </c>
      <c r="C739" s="13">
        <v>306</v>
      </c>
      <c r="F739" s="11" t="s">
        <v>8219</v>
      </c>
      <c r="G739" s="11">
        <v>27</v>
      </c>
      <c r="H739" s="13">
        <v>38.888888888888886</v>
      </c>
    </row>
    <row r="740" spans="1:8" x14ac:dyDescent="0.3">
      <c r="A740" s="11" t="s">
        <v>8221</v>
      </c>
      <c r="B740" s="11">
        <v>2</v>
      </c>
      <c r="C740" s="13">
        <v>22.5</v>
      </c>
      <c r="F740" s="11" t="s">
        <v>8219</v>
      </c>
      <c r="G740" s="11">
        <v>19</v>
      </c>
      <c r="H740" s="13">
        <v>94.736842105263165</v>
      </c>
    </row>
    <row r="741" spans="1:8" x14ac:dyDescent="0.3">
      <c r="A741" s="11" t="s">
        <v>8221</v>
      </c>
      <c r="B741" s="11">
        <v>1</v>
      </c>
      <c r="C741" s="13">
        <v>50</v>
      </c>
      <c r="F741" s="11" t="s">
        <v>8219</v>
      </c>
      <c r="G741" s="11">
        <v>17</v>
      </c>
      <c r="H741" s="13">
        <v>39.967058823529413</v>
      </c>
    </row>
    <row r="742" spans="1:8" x14ac:dyDescent="0.3">
      <c r="A742" s="11" t="s">
        <v>8221</v>
      </c>
      <c r="B742" s="11">
        <v>2</v>
      </c>
      <c r="C742" s="13">
        <v>5</v>
      </c>
      <c r="F742" s="11" t="s">
        <v>8219</v>
      </c>
      <c r="G742" s="11">
        <v>26</v>
      </c>
      <c r="H742" s="13">
        <v>97.5</v>
      </c>
    </row>
    <row r="743" spans="1:8" x14ac:dyDescent="0.3">
      <c r="A743" s="11" t="s">
        <v>8221</v>
      </c>
      <c r="B743" s="11">
        <v>7</v>
      </c>
      <c r="C743" s="13">
        <v>40.142857142857146</v>
      </c>
      <c r="F743" s="11" t="s">
        <v>8219</v>
      </c>
      <c r="G743" s="11">
        <v>28</v>
      </c>
      <c r="H743" s="13">
        <v>42.857142857142854</v>
      </c>
    </row>
    <row r="744" spans="1:8" x14ac:dyDescent="0.3">
      <c r="A744" s="11" t="s">
        <v>8221</v>
      </c>
      <c r="B744" s="11">
        <v>5</v>
      </c>
      <c r="C744" s="13">
        <v>17.2</v>
      </c>
      <c r="F744" s="11" t="s">
        <v>8219</v>
      </c>
      <c r="G744" s="11">
        <v>37</v>
      </c>
      <c r="H744" s="13">
        <v>168.51351351351352</v>
      </c>
    </row>
    <row r="745" spans="1:8" x14ac:dyDescent="0.3">
      <c r="A745" s="11" t="s">
        <v>8221</v>
      </c>
      <c r="B745" s="11">
        <v>2</v>
      </c>
      <c r="C745" s="13">
        <v>15</v>
      </c>
      <c r="F745" s="11" t="s">
        <v>8219</v>
      </c>
      <c r="G745" s="11">
        <v>128</v>
      </c>
      <c r="H745" s="13">
        <v>85.546875</v>
      </c>
    </row>
    <row r="746" spans="1:8" x14ac:dyDescent="0.3">
      <c r="A746" s="11" t="s">
        <v>8221</v>
      </c>
      <c r="B746" s="11">
        <v>28</v>
      </c>
      <c r="C746" s="13">
        <v>35.714285714285715</v>
      </c>
      <c r="F746" s="11" t="s">
        <v>8219</v>
      </c>
      <c r="G746" s="11">
        <v>10</v>
      </c>
      <c r="H746" s="13">
        <v>554</v>
      </c>
    </row>
    <row r="747" spans="1:8" x14ac:dyDescent="0.3">
      <c r="A747" s="11" t="s">
        <v>8221</v>
      </c>
      <c r="B747" s="11">
        <v>2</v>
      </c>
      <c r="C747" s="13">
        <v>37.5</v>
      </c>
      <c r="F747" s="11" t="s">
        <v>8219</v>
      </c>
      <c r="G747" s="11">
        <v>83</v>
      </c>
      <c r="H747" s="13">
        <v>26.554216867469879</v>
      </c>
    </row>
    <row r="748" spans="1:8" x14ac:dyDescent="0.3">
      <c r="A748" s="11" t="s">
        <v>8221</v>
      </c>
      <c r="B748" s="11">
        <v>4</v>
      </c>
      <c r="C748" s="13">
        <v>52.5</v>
      </c>
      <c r="F748" s="11" t="s">
        <v>8219</v>
      </c>
      <c r="G748" s="11">
        <v>46</v>
      </c>
      <c r="H748" s="13">
        <v>113.82608695652173</v>
      </c>
    </row>
    <row r="749" spans="1:8" x14ac:dyDescent="0.3">
      <c r="A749" s="11" t="s">
        <v>8221</v>
      </c>
      <c r="B749" s="11">
        <v>12</v>
      </c>
      <c r="C749" s="13">
        <v>77.5</v>
      </c>
      <c r="F749" s="11" t="s">
        <v>8219</v>
      </c>
      <c r="G749" s="11">
        <v>90</v>
      </c>
      <c r="H749" s="13">
        <v>32.011111111111113</v>
      </c>
    </row>
    <row r="750" spans="1:8" x14ac:dyDescent="0.3">
      <c r="A750" s="11" t="s">
        <v>8221</v>
      </c>
      <c r="B750" s="11">
        <v>33</v>
      </c>
      <c r="C750" s="13">
        <v>53.545454545454547</v>
      </c>
      <c r="F750" s="11" t="s">
        <v>8219</v>
      </c>
      <c r="G750" s="11">
        <v>81</v>
      </c>
      <c r="H750" s="13">
        <v>47.189259259259259</v>
      </c>
    </row>
    <row r="751" spans="1:8" x14ac:dyDescent="0.3">
      <c r="A751" s="11" t="s">
        <v>8221</v>
      </c>
      <c r="B751" s="11">
        <v>4</v>
      </c>
      <c r="C751" s="13">
        <v>16.25</v>
      </c>
      <c r="F751" s="11" t="s">
        <v>8219</v>
      </c>
      <c r="G751" s="11">
        <v>32</v>
      </c>
      <c r="H751" s="13">
        <v>88.46875</v>
      </c>
    </row>
    <row r="752" spans="1:8" x14ac:dyDescent="0.3">
      <c r="A752" s="11" t="s">
        <v>8221</v>
      </c>
      <c r="B752" s="11">
        <v>11</v>
      </c>
      <c r="C752" s="13">
        <v>48.18181818181818</v>
      </c>
      <c r="F752" s="11" t="s">
        <v>8219</v>
      </c>
      <c r="G752" s="11">
        <v>20</v>
      </c>
      <c r="H752" s="13">
        <v>100.75</v>
      </c>
    </row>
    <row r="753" spans="1:8" x14ac:dyDescent="0.3">
      <c r="A753" s="11" t="s">
        <v>8221</v>
      </c>
      <c r="B753" s="11">
        <v>1</v>
      </c>
      <c r="C753" s="13">
        <v>1</v>
      </c>
      <c r="F753" s="11" t="s">
        <v>8219</v>
      </c>
      <c r="G753" s="11">
        <v>70</v>
      </c>
      <c r="H753" s="13">
        <v>64.714285714285708</v>
      </c>
    </row>
    <row r="754" spans="1:8" x14ac:dyDescent="0.3">
      <c r="A754" s="11" t="s">
        <v>8221</v>
      </c>
      <c r="B754" s="11">
        <v>5</v>
      </c>
      <c r="C754" s="13">
        <v>1</v>
      </c>
      <c r="F754" s="11" t="s">
        <v>8219</v>
      </c>
      <c r="G754" s="11">
        <v>168</v>
      </c>
      <c r="H754" s="13">
        <v>51.854285714285716</v>
      </c>
    </row>
    <row r="755" spans="1:8" x14ac:dyDescent="0.3">
      <c r="A755" s="11" t="s">
        <v>8221</v>
      </c>
      <c r="B755" s="11">
        <v>1</v>
      </c>
      <c r="C755" s="13">
        <v>50</v>
      </c>
      <c r="F755" s="11" t="s">
        <v>8219</v>
      </c>
      <c r="G755" s="11">
        <v>34</v>
      </c>
      <c r="H755" s="13">
        <v>38.794117647058826</v>
      </c>
    </row>
    <row r="756" spans="1:8" x14ac:dyDescent="0.3">
      <c r="A756" s="11" t="s">
        <v>8221</v>
      </c>
      <c r="B756" s="11">
        <v>1</v>
      </c>
      <c r="C756" s="13">
        <v>5</v>
      </c>
      <c r="F756" s="11" t="s">
        <v>8219</v>
      </c>
      <c r="G756" s="11">
        <v>48</v>
      </c>
      <c r="H756" s="13">
        <v>44.645833333333336</v>
      </c>
    </row>
    <row r="757" spans="1:8" x14ac:dyDescent="0.3">
      <c r="A757" s="11" t="s">
        <v>8221</v>
      </c>
      <c r="B757" s="11">
        <v>6</v>
      </c>
      <c r="C757" s="13">
        <v>202.83333333333334</v>
      </c>
      <c r="F757" s="11" t="s">
        <v>8219</v>
      </c>
      <c r="G757" s="11">
        <v>48</v>
      </c>
      <c r="H757" s="13">
        <v>156.77333333333334</v>
      </c>
    </row>
    <row r="758" spans="1:8" x14ac:dyDescent="0.3">
      <c r="A758" s="11" t="s">
        <v>8221</v>
      </c>
      <c r="B758" s="11">
        <v>8</v>
      </c>
      <c r="C758" s="13">
        <v>29.125</v>
      </c>
      <c r="F758" s="11" t="s">
        <v>8219</v>
      </c>
      <c r="G758" s="11">
        <v>221</v>
      </c>
      <c r="H758" s="13">
        <v>118.70339366515837</v>
      </c>
    </row>
    <row r="759" spans="1:8" x14ac:dyDescent="0.3">
      <c r="A759" s="11" t="s">
        <v>8221</v>
      </c>
      <c r="B759" s="11">
        <v>1</v>
      </c>
      <c r="C759" s="13">
        <v>5</v>
      </c>
      <c r="F759" s="11" t="s">
        <v>8219</v>
      </c>
      <c r="G759" s="11">
        <v>107</v>
      </c>
      <c r="H759" s="13">
        <v>74.149532710280369</v>
      </c>
    </row>
    <row r="760" spans="1:8" x14ac:dyDescent="0.3">
      <c r="A760" s="11" t="s">
        <v>8221</v>
      </c>
      <c r="B760" s="11">
        <v>2</v>
      </c>
      <c r="C760" s="13">
        <v>13</v>
      </c>
      <c r="F760" s="11" t="s">
        <v>8219</v>
      </c>
      <c r="G760" s="11">
        <v>45</v>
      </c>
      <c r="H760" s="13">
        <v>12.533333333333333</v>
      </c>
    </row>
    <row r="761" spans="1:8" x14ac:dyDescent="0.3">
      <c r="A761" s="11" t="s">
        <v>8221</v>
      </c>
      <c r="B761" s="11">
        <v>1</v>
      </c>
      <c r="C761" s="13">
        <v>50</v>
      </c>
      <c r="F761" s="11" t="s">
        <v>8219</v>
      </c>
      <c r="G761" s="11">
        <v>36</v>
      </c>
      <c r="H761" s="13">
        <v>27.861111111111111</v>
      </c>
    </row>
    <row r="762" spans="1:8" x14ac:dyDescent="0.3">
      <c r="A762" s="11" t="s">
        <v>8221</v>
      </c>
      <c r="B762" s="11">
        <v>1</v>
      </c>
      <c r="C762" s="13">
        <v>1</v>
      </c>
      <c r="F762" s="11" t="s">
        <v>8219</v>
      </c>
      <c r="G762" s="11">
        <v>101</v>
      </c>
      <c r="H762" s="13">
        <v>80.178217821782184</v>
      </c>
    </row>
    <row r="763" spans="1:8" x14ac:dyDescent="0.3">
      <c r="A763" s="11" t="s">
        <v>8221</v>
      </c>
      <c r="B763" s="11">
        <v>19</v>
      </c>
      <c r="C763" s="13">
        <v>96.05263157894737</v>
      </c>
      <c r="F763" s="11" t="s">
        <v>8219</v>
      </c>
      <c r="G763" s="11">
        <v>62</v>
      </c>
      <c r="H763" s="13">
        <v>132.43548387096774</v>
      </c>
    </row>
    <row r="764" spans="1:8" x14ac:dyDescent="0.3">
      <c r="A764" s="11" t="s">
        <v>8221</v>
      </c>
      <c r="B764" s="11">
        <v>27</v>
      </c>
      <c r="C764" s="13">
        <v>305.77777777777777</v>
      </c>
      <c r="F764" s="11" t="s">
        <v>8219</v>
      </c>
      <c r="G764" s="11">
        <v>32</v>
      </c>
      <c r="H764" s="13">
        <v>33.75</v>
      </c>
    </row>
    <row r="765" spans="1:8" x14ac:dyDescent="0.3">
      <c r="A765" s="11" t="s">
        <v>8221</v>
      </c>
      <c r="B765" s="11">
        <v>7</v>
      </c>
      <c r="C765" s="13">
        <v>12.142857142857142</v>
      </c>
      <c r="F765" s="11" t="s">
        <v>8219</v>
      </c>
      <c r="G765" s="11">
        <v>89</v>
      </c>
      <c r="H765" s="13">
        <v>34.384494382022467</v>
      </c>
    </row>
    <row r="766" spans="1:8" x14ac:dyDescent="0.3">
      <c r="A766" s="11" t="s">
        <v>8221</v>
      </c>
      <c r="B766" s="11">
        <v>14</v>
      </c>
      <c r="C766" s="13">
        <v>83.571428571428569</v>
      </c>
      <c r="F766" s="11" t="s">
        <v>8219</v>
      </c>
      <c r="G766" s="11">
        <v>93</v>
      </c>
      <c r="H766" s="13">
        <v>44.956989247311824</v>
      </c>
    </row>
    <row r="767" spans="1:8" x14ac:dyDescent="0.3">
      <c r="A767" s="11" t="s">
        <v>8221</v>
      </c>
      <c r="B767" s="11">
        <v>5</v>
      </c>
      <c r="C767" s="13">
        <v>18</v>
      </c>
      <c r="F767" s="11" t="s">
        <v>8219</v>
      </c>
      <c r="G767" s="11">
        <v>98</v>
      </c>
      <c r="H767" s="13">
        <v>41.04081632653061</v>
      </c>
    </row>
    <row r="768" spans="1:8" x14ac:dyDescent="0.3">
      <c r="A768" s="11" t="s">
        <v>8221</v>
      </c>
      <c r="B768" s="11">
        <v>30</v>
      </c>
      <c r="C768" s="13">
        <v>115.53333333333333</v>
      </c>
      <c r="F768" s="11" t="s">
        <v>8219</v>
      </c>
      <c r="G768" s="11">
        <v>82</v>
      </c>
      <c r="H768" s="13">
        <v>52.597560975609753</v>
      </c>
    </row>
    <row r="769" spans="1:8" x14ac:dyDescent="0.3">
      <c r="A769" s="11" t="s">
        <v>8221</v>
      </c>
      <c r="B769" s="11">
        <v>1</v>
      </c>
      <c r="C769" s="13">
        <v>15</v>
      </c>
      <c r="F769" s="11" t="s">
        <v>8219</v>
      </c>
      <c r="G769" s="11">
        <v>116</v>
      </c>
      <c r="H769" s="13">
        <v>70.784482758620683</v>
      </c>
    </row>
    <row r="770" spans="1:8" x14ac:dyDescent="0.3">
      <c r="A770" s="11" t="s">
        <v>8221</v>
      </c>
      <c r="B770" s="11">
        <v>60</v>
      </c>
      <c r="C770" s="13">
        <v>41.583333333333336</v>
      </c>
      <c r="F770" s="11" t="s">
        <v>8219</v>
      </c>
      <c r="G770" s="11">
        <v>52</v>
      </c>
      <c r="H770" s="13">
        <v>53.75</v>
      </c>
    </row>
    <row r="771" spans="1:8" x14ac:dyDescent="0.3">
      <c r="A771" s="11" t="s">
        <v>8221</v>
      </c>
      <c r="B771" s="11">
        <v>84</v>
      </c>
      <c r="C771" s="13">
        <v>33.761904761904759</v>
      </c>
      <c r="F771" s="11" t="s">
        <v>8219</v>
      </c>
      <c r="G771" s="11">
        <v>23</v>
      </c>
      <c r="H771" s="13">
        <v>44.608695652173914</v>
      </c>
    </row>
    <row r="772" spans="1:8" x14ac:dyDescent="0.3">
      <c r="A772" s="11" t="s">
        <v>8221</v>
      </c>
      <c r="B772" s="11">
        <v>47</v>
      </c>
      <c r="C772" s="13">
        <v>70.61702127659575</v>
      </c>
      <c r="F772" s="11" t="s">
        <v>8219</v>
      </c>
      <c r="G772" s="11">
        <v>77</v>
      </c>
      <c r="H772" s="13">
        <v>26.148961038961041</v>
      </c>
    </row>
    <row r="773" spans="1:8" x14ac:dyDescent="0.3">
      <c r="A773" s="11" t="s">
        <v>8221</v>
      </c>
      <c r="B773" s="11">
        <v>66</v>
      </c>
      <c r="C773" s="13">
        <v>167.15151515151516</v>
      </c>
      <c r="F773" s="11" t="s">
        <v>8219</v>
      </c>
      <c r="G773" s="11">
        <v>49</v>
      </c>
      <c r="H773" s="13">
        <v>39.183673469387756</v>
      </c>
    </row>
    <row r="774" spans="1:8" x14ac:dyDescent="0.3">
      <c r="A774" s="11" t="s">
        <v>8221</v>
      </c>
      <c r="B774" s="11">
        <v>171</v>
      </c>
      <c r="C774" s="13">
        <v>128.61988304093566</v>
      </c>
      <c r="F774" s="11" t="s">
        <v>8219</v>
      </c>
      <c r="G774" s="11">
        <v>59</v>
      </c>
      <c r="H774" s="13">
        <v>45.593220338983052</v>
      </c>
    </row>
    <row r="775" spans="1:8" x14ac:dyDescent="0.3">
      <c r="A775" s="11" t="s">
        <v>8221</v>
      </c>
      <c r="B775" s="11">
        <v>29</v>
      </c>
      <c r="C775" s="13">
        <v>65.41379310344827</v>
      </c>
      <c r="F775" s="11" t="s">
        <v>8219</v>
      </c>
      <c r="G775" s="11">
        <v>113</v>
      </c>
      <c r="H775" s="13">
        <v>89.247787610619469</v>
      </c>
    </row>
    <row r="776" spans="1:8" x14ac:dyDescent="0.3">
      <c r="A776" s="11" t="s">
        <v>8221</v>
      </c>
      <c r="B776" s="11">
        <v>9</v>
      </c>
      <c r="C776" s="13">
        <v>117.55555555555556</v>
      </c>
      <c r="F776" s="11" t="s">
        <v>8219</v>
      </c>
      <c r="G776" s="11">
        <v>34</v>
      </c>
      <c r="H776" s="13">
        <v>40.416470588235299</v>
      </c>
    </row>
    <row r="777" spans="1:8" x14ac:dyDescent="0.3">
      <c r="A777" s="11" t="s">
        <v>8221</v>
      </c>
      <c r="B777" s="11">
        <v>27</v>
      </c>
      <c r="C777" s="13">
        <v>126.48148148148148</v>
      </c>
      <c r="F777" s="11" t="s">
        <v>8219</v>
      </c>
      <c r="G777" s="11">
        <v>42</v>
      </c>
      <c r="H777" s="13">
        <v>82.38095238095238</v>
      </c>
    </row>
    <row r="778" spans="1:8" x14ac:dyDescent="0.3">
      <c r="A778" s="11" t="s">
        <v>8221</v>
      </c>
      <c r="B778" s="11">
        <v>2</v>
      </c>
      <c r="C778" s="13">
        <v>550</v>
      </c>
      <c r="F778" s="11" t="s">
        <v>8219</v>
      </c>
      <c r="G778" s="11">
        <v>42</v>
      </c>
      <c r="H778" s="13">
        <v>159.52380952380952</v>
      </c>
    </row>
    <row r="779" spans="1:8" x14ac:dyDescent="0.3">
      <c r="A779" s="11" t="s">
        <v>8221</v>
      </c>
      <c r="B779" s="11">
        <v>3</v>
      </c>
      <c r="C779" s="13">
        <v>44</v>
      </c>
      <c r="F779" s="11" t="s">
        <v>8219</v>
      </c>
      <c r="G779" s="11">
        <v>49</v>
      </c>
      <c r="H779" s="13">
        <v>36.244897959183675</v>
      </c>
    </row>
    <row r="780" spans="1:8" x14ac:dyDescent="0.3">
      <c r="A780" s="11" t="s">
        <v>8221</v>
      </c>
      <c r="B780" s="11">
        <v>4</v>
      </c>
      <c r="C780" s="13">
        <v>69</v>
      </c>
      <c r="F780" s="11" t="s">
        <v>8219</v>
      </c>
      <c r="G780" s="11">
        <v>56</v>
      </c>
      <c r="H780" s="13">
        <v>62.5</v>
      </c>
    </row>
    <row r="781" spans="1:8" x14ac:dyDescent="0.3">
      <c r="A781" s="11" t="s">
        <v>8221</v>
      </c>
      <c r="B781" s="11">
        <v>2</v>
      </c>
      <c r="C781" s="13">
        <v>27.5</v>
      </c>
      <c r="F781" s="11" t="s">
        <v>8219</v>
      </c>
      <c r="G781" s="11">
        <v>25</v>
      </c>
      <c r="H781" s="13">
        <v>47</v>
      </c>
    </row>
    <row r="782" spans="1:8" x14ac:dyDescent="0.3">
      <c r="A782" s="11" t="s">
        <v>8221</v>
      </c>
      <c r="B782" s="11">
        <v>20</v>
      </c>
      <c r="C782" s="13">
        <v>84.9</v>
      </c>
      <c r="F782" s="11" t="s">
        <v>8219</v>
      </c>
      <c r="G782" s="11">
        <v>52</v>
      </c>
      <c r="H782" s="13">
        <v>25.576923076923077</v>
      </c>
    </row>
    <row r="783" spans="1:8" x14ac:dyDescent="0.3">
      <c r="A783" s="11" t="s">
        <v>8221</v>
      </c>
      <c r="B783" s="11">
        <v>3</v>
      </c>
      <c r="C783" s="13">
        <v>12</v>
      </c>
      <c r="F783" s="11" t="s">
        <v>8219</v>
      </c>
      <c r="G783" s="11">
        <v>34</v>
      </c>
      <c r="H783" s="13">
        <v>63.970588235294116</v>
      </c>
    </row>
    <row r="784" spans="1:8" x14ac:dyDescent="0.3">
      <c r="A784" s="11" t="s">
        <v>8221</v>
      </c>
      <c r="B784" s="11">
        <v>4</v>
      </c>
      <c r="C784" s="13">
        <v>200</v>
      </c>
      <c r="F784" s="11" t="s">
        <v>8219</v>
      </c>
      <c r="G784" s="11">
        <v>67</v>
      </c>
      <c r="H784" s="13">
        <v>89.925373134328353</v>
      </c>
    </row>
    <row r="785" spans="1:8" x14ac:dyDescent="0.3">
      <c r="A785" s="11" t="s">
        <v>8221</v>
      </c>
      <c r="B785" s="11">
        <v>1</v>
      </c>
      <c r="C785" s="13">
        <v>10</v>
      </c>
      <c r="F785" s="11" t="s">
        <v>8219</v>
      </c>
      <c r="G785" s="11">
        <v>70</v>
      </c>
      <c r="H785" s="13">
        <v>93.071428571428569</v>
      </c>
    </row>
    <row r="786" spans="1:8" x14ac:dyDescent="0.3">
      <c r="A786" s="11" t="s">
        <v>8221</v>
      </c>
      <c r="B786" s="11">
        <v>14</v>
      </c>
      <c r="C786" s="13">
        <v>5.2857142857142856</v>
      </c>
      <c r="F786" s="11" t="s">
        <v>8219</v>
      </c>
      <c r="G786" s="11">
        <v>89</v>
      </c>
      <c r="H786" s="13">
        <v>89.674157303370791</v>
      </c>
    </row>
    <row r="787" spans="1:8" x14ac:dyDescent="0.3">
      <c r="A787" s="11" t="s">
        <v>8221</v>
      </c>
      <c r="B787" s="11">
        <v>1</v>
      </c>
      <c r="C787" s="13">
        <v>1</v>
      </c>
      <c r="F787" s="11" t="s">
        <v>8219</v>
      </c>
      <c r="G787" s="11">
        <v>107</v>
      </c>
      <c r="H787" s="13">
        <v>207.61682242990653</v>
      </c>
    </row>
    <row r="788" spans="1:8" x14ac:dyDescent="0.3">
      <c r="A788" s="11" t="s">
        <v>8221</v>
      </c>
      <c r="B788" s="11">
        <v>118</v>
      </c>
      <c r="C788" s="13">
        <v>72.762711864406782</v>
      </c>
      <c r="F788" s="11" t="s">
        <v>8219</v>
      </c>
      <c r="G788" s="11">
        <v>159</v>
      </c>
      <c r="H788" s="13">
        <v>59.408805031446541</v>
      </c>
    </row>
    <row r="789" spans="1:8" x14ac:dyDescent="0.3">
      <c r="A789" s="11" t="s">
        <v>8221</v>
      </c>
      <c r="B789" s="11">
        <v>2</v>
      </c>
      <c r="C789" s="13">
        <v>17.5</v>
      </c>
      <c r="F789" s="11" t="s">
        <v>8219</v>
      </c>
      <c r="G789" s="11">
        <v>181</v>
      </c>
      <c r="H789" s="13">
        <v>358.97237569060775</v>
      </c>
    </row>
    <row r="790" spans="1:8" x14ac:dyDescent="0.3">
      <c r="A790" s="11" t="s">
        <v>8221</v>
      </c>
      <c r="B790" s="11">
        <v>1</v>
      </c>
      <c r="C790" s="13">
        <v>25</v>
      </c>
      <c r="F790" s="11" t="s">
        <v>8219</v>
      </c>
      <c r="G790" s="11">
        <v>131</v>
      </c>
      <c r="H790" s="13">
        <v>94.736641221374043</v>
      </c>
    </row>
    <row r="791" spans="1:8" x14ac:dyDescent="0.3">
      <c r="A791" s="11" t="s">
        <v>8221</v>
      </c>
      <c r="B791" s="11">
        <v>3</v>
      </c>
      <c r="C791" s="13">
        <v>13.333333333333334</v>
      </c>
      <c r="F791" s="11" t="s">
        <v>8219</v>
      </c>
      <c r="G791" s="11">
        <v>125</v>
      </c>
      <c r="H791" s="13">
        <v>80.647999999999996</v>
      </c>
    </row>
    <row r="792" spans="1:8" x14ac:dyDescent="0.3">
      <c r="A792" s="11" t="s">
        <v>8221</v>
      </c>
      <c r="B792" s="11">
        <v>1</v>
      </c>
      <c r="C792" s="13">
        <v>1</v>
      </c>
      <c r="F792" s="11" t="s">
        <v>8219</v>
      </c>
      <c r="G792" s="11">
        <v>61</v>
      </c>
      <c r="H792" s="13">
        <v>168.68852459016392</v>
      </c>
    </row>
    <row r="793" spans="1:8" x14ac:dyDescent="0.3">
      <c r="A793" s="11" t="s">
        <v>8221</v>
      </c>
      <c r="B793" s="11">
        <v>3</v>
      </c>
      <c r="C793" s="13">
        <v>23.666666666666668</v>
      </c>
      <c r="F793" s="11" t="s">
        <v>8219</v>
      </c>
      <c r="G793" s="11">
        <v>90</v>
      </c>
      <c r="H793" s="13">
        <v>34.68888888888889</v>
      </c>
    </row>
    <row r="794" spans="1:8" x14ac:dyDescent="0.3">
      <c r="A794" s="11" t="s">
        <v>8221</v>
      </c>
      <c r="B794" s="11">
        <v>38</v>
      </c>
      <c r="C794" s="13">
        <v>89.21052631578948</v>
      </c>
      <c r="F794" s="11" t="s">
        <v>8219</v>
      </c>
      <c r="G794" s="11">
        <v>35</v>
      </c>
      <c r="H794" s="13">
        <v>462.85714285714283</v>
      </c>
    </row>
    <row r="795" spans="1:8" x14ac:dyDescent="0.3">
      <c r="A795" s="11" t="s">
        <v>8221</v>
      </c>
      <c r="B795" s="11">
        <v>52</v>
      </c>
      <c r="C795" s="13">
        <v>116.55769230769231</v>
      </c>
      <c r="F795" s="11" t="s">
        <v>8219</v>
      </c>
      <c r="G795" s="11">
        <v>90</v>
      </c>
      <c r="H795" s="13">
        <v>104.38888888888889</v>
      </c>
    </row>
    <row r="796" spans="1:8" x14ac:dyDescent="0.3">
      <c r="A796" s="11" t="s">
        <v>8221</v>
      </c>
      <c r="B796" s="11">
        <v>2</v>
      </c>
      <c r="C796" s="13">
        <v>13.005000000000001</v>
      </c>
      <c r="F796" s="11" t="s">
        <v>8219</v>
      </c>
      <c r="G796" s="11">
        <v>4</v>
      </c>
      <c r="H796" s="13">
        <v>7.5</v>
      </c>
    </row>
    <row r="797" spans="1:8" x14ac:dyDescent="0.3">
      <c r="A797" s="11" t="s">
        <v>8221</v>
      </c>
      <c r="B797" s="11">
        <v>4</v>
      </c>
      <c r="C797" s="13">
        <v>17.5</v>
      </c>
      <c r="F797" s="11" t="s">
        <v>8219</v>
      </c>
      <c r="G797" s="11">
        <v>120</v>
      </c>
      <c r="H797" s="13">
        <v>47.13</v>
      </c>
    </row>
    <row r="798" spans="1:8" x14ac:dyDescent="0.3">
      <c r="A798" s="11" t="s">
        <v>8221</v>
      </c>
      <c r="B798" s="11">
        <v>4</v>
      </c>
      <c r="C798" s="13">
        <v>8.75</v>
      </c>
      <c r="F798" s="11" t="s">
        <v>8219</v>
      </c>
      <c r="G798" s="11">
        <v>14</v>
      </c>
      <c r="H798" s="13">
        <v>414.28571428571428</v>
      </c>
    </row>
    <row r="799" spans="1:8" x14ac:dyDescent="0.3">
      <c r="A799" s="11" t="s">
        <v>8221</v>
      </c>
      <c r="B799" s="11">
        <v>18</v>
      </c>
      <c r="C799" s="13">
        <v>40.611111111111114</v>
      </c>
      <c r="F799" s="11" t="s">
        <v>8219</v>
      </c>
      <c r="G799" s="11">
        <v>27</v>
      </c>
      <c r="H799" s="13">
        <v>42.481481481481481</v>
      </c>
    </row>
    <row r="800" spans="1:8" x14ac:dyDescent="0.3">
      <c r="A800" s="11" t="s">
        <v>8221</v>
      </c>
      <c r="B800" s="11">
        <v>22</v>
      </c>
      <c r="C800" s="13">
        <v>37.954545454545453</v>
      </c>
      <c r="F800" s="11" t="s">
        <v>8219</v>
      </c>
      <c r="G800" s="11">
        <v>49</v>
      </c>
      <c r="H800" s="13">
        <v>108.77551020408163</v>
      </c>
    </row>
    <row r="801" spans="1:8" x14ac:dyDescent="0.3">
      <c r="A801" s="11" t="s">
        <v>8221</v>
      </c>
      <c r="B801" s="11">
        <v>49</v>
      </c>
      <c r="C801" s="13">
        <v>35.734693877551024</v>
      </c>
      <c r="F801" s="11" t="s">
        <v>8219</v>
      </c>
      <c r="G801" s="11">
        <v>102</v>
      </c>
      <c r="H801" s="13">
        <v>81.098039215686271</v>
      </c>
    </row>
    <row r="802" spans="1:8" x14ac:dyDescent="0.3">
      <c r="A802" s="11" t="s">
        <v>8221</v>
      </c>
      <c r="B802" s="11">
        <v>19</v>
      </c>
      <c r="C802" s="13">
        <v>42.157894736842103</v>
      </c>
      <c r="F802" s="11" t="s">
        <v>8219</v>
      </c>
      <c r="G802" s="11">
        <v>3</v>
      </c>
      <c r="H802" s="13">
        <v>51.666666666666664</v>
      </c>
    </row>
    <row r="803" spans="1:8" x14ac:dyDescent="0.3">
      <c r="A803" s="11" t="s">
        <v>8221</v>
      </c>
      <c r="B803" s="11">
        <v>4</v>
      </c>
      <c r="C803" s="13">
        <v>35</v>
      </c>
      <c r="F803" s="11" t="s">
        <v>8219</v>
      </c>
      <c r="G803" s="11">
        <v>25</v>
      </c>
      <c r="H803" s="13">
        <v>35.4</v>
      </c>
    </row>
    <row r="804" spans="1:8" x14ac:dyDescent="0.3">
      <c r="A804" s="11" t="s">
        <v>8221</v>
      </c>
      <c r="B804" s="11">
        <v>4</v>
      </c>
      <c r="C804" s="13">
        <v>13.25</v>
      </c>
      <c r="F804" s="11" t="s">
        <v>8219</v>
      </c>
      <c r="G804" s="11">
        <v>118</v>
      </c>
      <c r="H804" s="13">
        <v>103.63559322033899</v>
      </c>
    </row>
    <row r="805" spans="1:8" x14ac:dyDescent="0.3">
      <c r="A805" s="11" t="s">
        <v>8221</v>
      </c>
      <c r="B805" s="11">
        <v>2</v>
      </c>
      <c r="C805" s="13">
        <v>55</v>
      </c>
      <c r="F805" s="11" t="s">
        <v>8219</v>
      </c>
      <c r="G805" s="11">
        <v>57</v>
      </c>
      <c r="H805" s="13">
        <v>59.162280701754383</v>
      </c>
    </row>
    <row r="806" spans="1:8" x14ac:dyDescent="0.3">
      <c r="A806" s="11" t="s">
        <v>8221</v>
      </c>
      <c r="B806" s="11">
        <v>14</v>
      </c>
      <c r="C806" s="13">
        <v>39.285714285714285</v>
      </c>
      <c r="F806" s="11" t="s">
        <v>8219</v>
      </c>
      <c r="G806" s="11">
        <v>11</v>
      </c>
      <c r="H806" s="13">
        <v>27.272727272727273</v>
      </c>
    </row>
    <row r="807" spans="1:8" x14ac:dyDescent="0.3">
      <c r="A807" s="11" t="s">
        <v>8221</v>
      </c>
      <c r="B807" s="11">
        <v>8</v>
      </c>
      <c r="C807" s="13">
        <v>47.5</v>
      </c>
      <c r="F807" s="11" t="s">
        <v>8219</v>
      </c>
      <c r="G807" s="11">
        <v>33</v>
      </c>
      <c r="H807" s="13">
        <v>24.575757575757574</v>
      </c>
    </row>
    <row r="808" spans="1:8" x14ac:dyDescent="0.3">
      <c r="A808" s="11" t="s">
        <v>8221</v>
      </c>
      <c r="B808" s="11">
        <v>15</v>
      </c>
      <c r="C808" s="13">
        <v>17.333333333333332</v>
      </c>
      <c r="F808" s="11" t="s">
        <v>8219</v>
      </c>
      <c r="G808" s="11">
        <v>40</v>
      </c>
      <c r="H808" s="13">
        <v>75.05</v>
      </c>
    </row>
    <row r="809" spans="1:8" x14ac:dyDescent="0.3">
      <c r="A809" s="11" t="s">
        <v>8221</v>
      </c>
      <c r="B809" s="11">
        <v>33</v>
      </c>
      <c r="C809" s="13">
        <v>31.757575757575758</v>
      </c>
      <c r="F809" s="11" t="s">
        <v>8219</v>
      </c>
      <c r="G809" s="11">
        <v>50</v>
      </c>
      <c r="H809" s="13">
        <v>42.02</v>
      </c>
    </row>
    <row r="810" spans="1:8" x14ac:dyDescent="0.3">
      <c r="A810" s="11" t="s">
        <v>8221</v>
      </c>
      <c r="B810" s="11">
        <v>2</v>
      </c>
      <c r="C810" s="13">
        <v>5</v>
      </c>
      <c r="F810" s="11" t="s">
        <v>8219</v>
      </c>
      <c r="G810" s="11">
        <v>38</v>
      </c>
      <c r="H810" s="13">
        <v>53.157894736842103</v>
      </c>
    </row>
    <row r="811" spans="1:8" x14ac:dyDescent="0.3">
      <c r="A811" s="11" t="s">
        <v>8221</v>
      </c>
      <c r="B811" s="11">
        <v>6</v>
      </c>
      <c r="C811" s="13">
        <v>39</v>
      </c>
      <c r="F811" s="11" t="s">
        <v>8219</v>
      </c>
      <c r="G811" s="11">
        <v>96</v>
      </c>
      <c r="H811" s="13">
        <v>83.885416666666671</v>
      </c>
    </row>
    <row r="812" spans="1:8" x14ac:dyDescent="0.3">
      <c r="A812" s="11" t="s">
        <v>8221</v>
      </c>
      <c r="B812" s="11">
        <v>2</v>
      </c>
      <c r="C812" s="13">
        <v>52.5</v>
      </c>
      <c r="F812" s="11" t="s">
        <v>8219</v>
      </c>
      <c r="G812" s="11">
        <v>48</v>
      </c>
      <c r="H812" s="13">
        <v>417.33333333333331</v>
      </c>
    </row>
    <row r="813" spans="1:8" x14ac:dyDescent="0.3">
      <c r="A813" s="11" t="s">
        <v>8221</v>
      </c>
      <c r="B813" s="11">
        <v>4</v>
      </c>
      <c r="C813" s="13">
        <v>9</v>
      </c>
      <c r="F813" s="11" t="s">
        <v>8219</v>
      </c>
      <c r="G813" s="11">
        <v>33</v>
      </c>
      <c r="H813" s="13">
        <v>75.765151515151516</v>
      </c>
    </row>
    <row r="814" spans="1:8" x14ac:dyDescent="0.3">
      <c r="A814" s="11" t="s">
        <v>8221</v>
      </c>
      <c r="B814" s="11">
        <v>1</v>
      </c>
      <c r="C814" s="13">
        <v>25</v>
      </c>
      <c r="F814" s="11" t="s">
        <v>8219</v>
      </c>
      <c r="G814" s="11">
        <v>226</v>
      </c>
      <c r="H814" s="13">
        <v>67.389380530973455</v>
      </c>
    </row>
    <row r="815" spans="1:8" x14ac:dyDescent="0.3">
      <c r="A815" s="11" t="s">
        <v>8221</v>
      </c>
      <c r="B815" s="11">
        <v>3</v>
      </c>
      <c r="C815" s="13">
        <v>30</v>
      </c>
      <c r="F815" s="11" t="s">
        <v>8219</v>
      </c>
      <c r="G815" s="11">
        <v>14</v>
      </c>
      <c r="H815" s="13">
        <v>73.571428571428569</v>
      </c>
    </row>
    <row r="816" spans="1:8" x14ac:dyDescent="0.3">
      <c r="A816" s="11" t="s">
        <v>8221</v>
      </c>
      <c r="B816" s="11">
        <v>4</v>
      </c>
      <c r="C816" s="13">
        <v>11.25</v>
      </c>
      <c r="F816" s="11" t="s">
        <v>8219</v>
      </c>
      <c r="G816" s="11">
        <v>20</v>
      </c>
      <c r="H816" s="13">
        <v>25</v>
      </c>
    </row>
    <row r="817" spans="1:8" x14ac:dyDescent="0.3">
      <c r="A817" s="11" t="s">
        <v>8221</v>
      </c>
      <c r="B817" s="11">
        <v>4</v>
      </c>
      <c r="C817" s="13">
        <v>25</v>
      </c>
      <c r="F817" s="11" t="s">
        <v>8219</v>
      </c>
      <c r="G817" s="11">
        <v>25</v>
      </c>
      <c r="H817" s="13">
        <v>42</v>
      </c>
    </row>
    <row r="818" spans="1:8" x14ac:dyDescent="0.3">
      <c r="A818" s="11" t="s">
        <v>8221</v>
      </c>
      <c r="B818" s="11">
        <v>3</v>
      </c>
      <c r="C818" s="13">
        <v>11.333333333333334</v>
      </c>
      <c r="F818" s="11" t="s">
        <v>8219</v>
      </c>
      <c r="G818" s="11">
        <v>90</v>
      </c>
      <c r="H818" s="13">
        <v>131.16666666666666</v>
      </c>
    </row>
    <row r="819" spans="1:8" x14ac:dyDescent="0.3">
      <c r="A819" s="11" t="s">
        <v>8221</v>
      </c>
      <c r="B819" s="11">
        <v>34</v>
      </c>
      <c r="C819" s="13">
        <v>29.470588235294116</v>
      </c>
      <c r="F819" s="11" t="s">
        <v>8219</v>
      </c>
      <c r="G819" s="11">
        <v>11</v>
      </c>
      <c r="H819" s="13">
        <v>47.272727272727273</v>
      </c>
    </row>
    <row r="820" spans="1:8" x14ac:dyDescent="0.3">
      <c r="A820" s="11" t="s">
        <v>8221</v>
      </c>
      <c r="B820" s="11">
        <v>2</v>
      </c>
      <c r="C820" s="13">
        <v>1</v>
      </c>
      <c r="F820" s="11" t="s">
        <v>8219</v>
      </c>
      <c r="G820" s="11">
        <v>55</v>
      </c>
      <c r="H820" s="13">
        <v>182.12727272727273</v>
      </c>
    </row>
    <row r="821" spans="1:8" x14ac:dyDescent="0.3">
      <c r="A821" s="11" t="s">
        <v>8221</v>
      </c>
      <c r="B821" s="11">
        <v>33</v>
      </c>
      <c r="C821" s="13">
        <v>63.098484848484851</v>
      </c>
      <c r="F821" s="11" t="s">
        <v>8219</v>
      </c>
      <c r="G821" s="11">
        <v>30</v>
      </c>
      <c r="H821" s="13">
        <v>61.366666666666667</v>
      </c>
    </row>
    <row r="822" spans="1:8" x14ac:dyDescent="0.3">
      <c r="A822" s="11" t="s">
        <v>8221</v>
      </c>
      <c r="B822" s="11">
        <v>1</v>
      </c>
      <c r="C822" s="13">
        <v>1</v>
      </c>
      <c r="F822" s="11" t="s">
        <v>8219</v>
      </c>
      <c r="G822" s="11">
        <v>28</v>
      </c>
      <c r="H822" s="13">
        <v>35.767499999999998</v>
      </c>
    </row>
    <row r="823" spans="1:8" x14ac:dyDescent="0.3">
      <c r="A823" s="11" t="s">
        <v>8221</v>
      </c>
      <c r="B823" s="11">
        <v>13</v>
      </c>
      <c r="C823" s="13">
        <v>43.846153846153847</v>
      </c>
      <c r="F823" s="11" t="s">
        <v>8219</v>
      </c>
      <c r="G823" s="11">
        <v>45</v>
      </c>
      <c r="H823" s="13">
        <v>45.62222222222222</v>
      </c>
    </row>
    <row r="824" spans="1:8" x14ac:dyDescent="0.3">
      <c r="A824" s="11" t="s">
        <v>8221</v>
      </c>
      <c r="B824" s="11">
        <v>2</v>
      </c>
      <c r="C824" s="13">
        <v>75</v>
      </c>
      <c r="F824" s="11" t="s">
        <v>8219</v>
      </c>
      <c r="G824" s="11">
        <v>13</v>
      </c>
      <c r="H824" s="13">
        <v>75.384615384615387</v>
      </c>
    </row>
    <row r="825" spans="1:8" x14ac:dyDescent="0.3">
      <c r="A825" s="11" t="s">
        <v>8221</v>
      </c>
      <c r="B825" s="11">
        <v>36</v>
      </c>
      <c r="C825" s="13">
        <v>45.972222222222221</v>
      </c>
      <c r="F825" s="11" t="s">
        <v>8219</v>
      </c>
      <c r="G825" s="11">
        <v>40</v>
      </c>
      <c r="H825" s="13">
        <v>50.875</v>
      </c>
    </row>
    <row r="826" spans="1:8" x14ac:dyDescent="0.3">
      <c r="A826" s="11" t="s">
        <v>8221</v>
      </c>
      <c r="B826" s="11">
        <v>1</v>
      </c>
      <c r="C826" s="13">
        <v>10</v>
      </c>
      <c r="F826" s="11" t="s">
        <v>8219</v>
      </c>
      <c r="G826" s="11">
        <v>21</v>
      </c>
      <c r="H826" s="13">
        <v>119.28571428571429</v>
      </c>
    </row>
    <row r="827" spans="1:8" x14ac:dyDescent="0.3">
      <c r="A827" s="11" t="s">
        <v>8221</v>
      </c>
      <c r="B827" s="11">
        <v>15</v>
      </c>
      <c r="C827" s="13">
        <v>93.666666666666671</v>
      </c>
      <c r="F827" s="11" t="s">
        <v>8219</v>
      </c>
      <c r="G827" s="11">
        <v>134</v>
      </c>
      <c r="H827" s="13">
        <v>92.541865671641801</v>
      </c>
    </row>
    <row r="828" spans="1:8" x14ac:dyDescent="0.3">
      <c r="A828" s="11" t="s">
        <v>8221</v>
      </c>
      <c r="B828" s="11">
        <v>1</v>
      </c>
      <c r="C828" s="13">
        <v>53</v>
      </c>
      <c r="F828" s="11" t="s">
        <v>8219</v>
      </c>
      <c r="G828" s="11">
        <v>20</v>
      </c>
      <c r="H828" s="13">
        <v>76.05</v>
      </c>
    </row>
    <row r="829" spans="1:8" x14ac:dyDescent="0.3">
      <c r="A829" s="11" t="s">
        <v>8221</v>
      </c>
      <c r="B829" s="11">
        <v>1</v>
      </c>
      <c r="C829" s="13">
        <v>10</v>
      </c>
      <c r="F829" s="11" t="s">
        <v>8219</v>
      </c>
      <c r="G829" s="11">
        <v>19</v>
      </c>
      <c r="H829" s="13">
        <v>52.631578947368418</v>
      </c>
    </row>
    <row r="830" spans="1:8" x14ac:dyDescent="0.3">
      <c r="A830" s="11" t="s">
        <v>8221</v>
      </c>
      <c r="B830" s="11">
        <v>1</v>
      </c>
      <c r="C830" s="13">
        <v>30</v>
      </c>
      <c r="F830" s="11" t="s">
        <v>8219</v>
      </c>
      <c r="G830" s="11">
        <v>209</v>
      </c>
      <c r="H830" s="13">
        <v>98.990430622009569</v>
      </c>
    </row>
    <row r="831" spans="1:8" x14ac:dyDescent="0.3">
      <c r="A831" s="11" t="s">
        <v>8221</v>
      </c>
      <c r="B831" s="11">
        <v>39</v>
      </c>
      <c r="C831" s="13">
        <v>60.666666666666664</v>
      </c>
      <c r="F831" s="11" t="s">
        <v>8219</v>
      </c>
      <c r="G831" s="11">
        <v>38</v>
      </c>
      <c r="H831" s="13">
        <v>79.526315789473685</v>
      </c>
    </row>
    <row r="832" spans="1:8" x14ac:dyDescent="0.3">
      <c r="A832" s="11" t="s">
        <v>8221</v>
      </c>
      <c r="B832" s="11">
        <v>3</v>
      </c>
      <c r="C832" s="13">
        <v>23.333333333333332</v>
      </c>
      <c r="F832" s="11" t="s">
        <v>8219</v>
      </c>
      <c r="G832" s="11">
        <v>24</v>
      </c>
      <c r="H832" s="13">
        <v>134.20833333333334</v>
      </c>
    </row>
    <row r="833" spans="1:8" x14ac:dyDescent="0.3">
      <c r="A833" s="11" t="s">
        <v>8221</v>
      </c>
      <c r="B833" s="11">
        <v>1</v>
      </c>
      <c r="C833" s="13">
        <v>5</v>
      </c>
      <c r="F833" s="11" t="s">
        <v>8219</v>
      </c>
      <c r="G833" s="11">
        <v>8</v>
      </c>
      <c r="H833" s="13">
        <v>37.625</v>
      </c>
    </row>
    <row r="834" spans="1:8" x14ac:dyDescent="0.3">
      <c r="A834" s="11" t="s">
        <v>8221</v>
      </c>
      <c r="B834" s="11">
        <v>13</v>
      </c>
      <c r="C834" s="13">
        <v>23.923076923076923</v>
      </c>
      <c r="F834" s="11" t="s">
        <v>8219</v>
      </c>
      <c r="G834" s="11">
        <v>179</v>
      </c>
      <c r="H834" s="13">
        <v>51.044692737430168</v>
      </c>
    </row>
    <row r="835" spans="1:8" x14ac:dyDescent="0.3">
      <c r="A835" s="11" t="s">
        <v>8221</v>
      </c>
      <c r="B835" s="11">
        <v>6</v>
      </c>
      <c r="C835" s="13">
        <v>15.833333333333334</v>
      </c>
      <c r="F835" s="11" t="s">
        <v>8219</v>
      </c>
      <c r="G835" s="11">
        <v>26</v>
      </c>
      <c r="H835" s="13">
        <v>50.03846153846154</v>
      </c>
    </row>
    <row r="836" spans="1:8" x14ac:dyDescent="0.3">
      <c r="A836" s="11" t="s">
        <v>8221</v>
      </c>
      <c r="B836" s="11">
        <v>14</v>
      </c>
      <c r="C836" s="13">
        <v>29.785714285714285</v>
      </c>
      <c r="F836" s="11" t="s">
        <v>8219</v>
      </c>
      <c r="G836" s="11">
        <v>131</v>
      </c>
      <c r="H836" s="13">
        <v>133.93129770992365</v>
      </c>
    </row>
    <row r="837" spans="1:8" x14ac:dyDescent="0.3">
      <c r="A837" s="11" t="s">
        <v>8221</v>
      </c>
      <c r="B837" s="11">
        <v>5</v>
      </c>
      <c r="C837" s="13">
        <v>60</v>
      </c>
      <c r="F837" s="11" t="s">
        <v>8219</v>
      </c>
      <c r="G837" s="11">
        <v>14</v>
      </c>
      <c r="H837" s="13">
        <v>58.214285714285715</v>
      </c>
    </row>
    <row r="838" spans="1:8" x14ac:dyDescent="0.3">
      <c r="A838" s="11" t="s">
        <v>8221</v>
      </c>
      <c r="B838" s="11">
        <v>6</v>
      </c>
      <c r="C838" s="13">
        <v>24.333333333333332</v>
      </c>
      <c r="F838" s="11" t="s">
        <v>8219</v>
      </c>
      <c r="G838" s="11">
        <v>174</v>
      </c>
      <c r="H838" s="13">
        <v>88.037643678160919</v>
      </c>
    </row>
    <row r="839" spans="1:8" x14ac:dyDescent="0.3">
      <c r="A839" s="11" t="s">
        <v>8221</v>
      </c>
      <c r="B839" s="11">
        <v>15</v>
      </c>
      <c r="C839" s="13">
        <v>500</v>
      </c>
      <c r="F839" s="11" t="s">
        <v>8219</v>
      </c>
      <c r="G839" s="11">
        <v>191</v>
      </c>
      <c r="H839" s="13">
        <v>70.576753926701571</v>
      </c>
    </row>
    <row r="840" spans="1:8" x14ac:dyDescent="0.3">
      <c r="A840" s="11" t="s">
        <v>8221</v>
      </c>
      <c r="B840" s="11">
        <v>1</v>
      </c>
      <c r="C840" s="13">
        <v>35</v>
      </c>
      <c r="F840" s="11" t="s">
        <v>8219</v>
      </c>
      <c r="G840" s="11">
        <v>38</v>
      </c>
      <c r="H840" s="13">
        <v>53.289473684210527</v>
      </c>
    </row>
    <row r="841" spans="1:8" x14ac:dyDescent="0.3">
      <c r="A841" s="11" t="s">
        <v>8221</v>
      </c>
      <c r="B841" s="11">
        <v>9</v>
      </c>
      <c r="C841" s="13">
        <v>29.555555555555557</v>
      </c>
      <c r="F841" s="11" t="s">
        <v>8219</v>
      </c>
      <c r="G841" s="11">
        <v>22</v>
      </c>
      <c r="H841" s="13">
        <v>136.36363636363637</v>
      </c>
    </row>
    <row r="842" spans="1:8" x14ac:dyDescent="0.3">
      <c r="A842" s="11" t="s">
        <v>8221</v>
      </c>
      <c r="B842" s="11">
        <v>3</v>
      </c>
      <c r="C842" s="13">
        <v>26.666666666666668</v>
      </c>
      <c r="F842" s="11" t="s">
        <v>8219</v>
      </c>
      <c r="G842" s="11">
        <v>149</v>
      </c>
      <c r="H842" s="13">
        <v>40.547315436241611</v>
      </c>
    </row>
    <row r="843" spans="1:8" x14ac:dyDescent="0.3">
      <c r="A843" s="11" t="s">
        <v>8221</v>
      </c>
      <c r="B843" s="11">
        <v>3</v>
      </c>
      <c r="C843" s="13">
        <v>18.333333333333332</v>
      </c>
      <c r="F843" s="11" t="s">
        <v>8219</v>
      </c>
      <c r="G843" s="11">
        <v>56</v>
      </c>
      <c r="H843" s="13">
        <v>70.625</v>
      </c>
    </row>
    <row r="844" spans="1:8" x14ac:dyDescent="0.3">
      <c r="A844" s="11" t="s">
        <v>8221</v>
      </c>
      <c r="B844" s="11">
        <v>1</v>
      </c>
      <c r="C844" s="13">
        <v>20</v>
      </c>
      <c r="F844" s="11" t="s">
        <v>8219</v>
      </c>
      <c r="G844" s="11">
        <v>19</v>
      </c>
      <c r="H844" s="13">
        <v>52.684210526315788</v>
      </c>
    </row>
    <row r="845" spans="1:8" x14ac:dyDescent="0.3">
      <c r="A845" s="11" t="s">
        <v>8221</v>
      </c>
      <c r="B845" s="11">
        <v>3</v>
      </c>
      <c r="C845" s="13">
        <v>13.333333333333334</v>
      </c>
      <c r="F845" s="11" t="s">
        <v>8219</v>
      </c>
      <c r="G845" s="11">
        <v>70</v>
      </c>
      <c r="H845" s="13">
        <v>49.338428571428572</v>
      </c>
    </row>
    <row r="846" spans="1:8" x14ac:dyDescent="0.3">
      <c r="A846" s="11" t="s">
        <v>8221</v>
      </c>
      <c r="B846" s="11">
        <v>2</v>
      </c>
      <c r="C846" s="13">
        <v>22.5</v>
      </c>
      <c r="F846" s="11" t="s">
        <v>8219</v>
      </c>
      <c r="G846" s="11">
        <v>81</v>
      </c>
      <c r="H846" s="13">
        <v>41.728395061728392</v>
      </c>
    </row>
    <row r="847" spans="1:8" x14ac:dyDescent="0.3">
      <c r="A847" s="11" t="s">
        <v>8221</v>
      </c>
      <c r="B847" s="11">
        <v>10</v>
      </c>
      <c r="C847" s="13">
        <v>50.4</v>
      </c>
      <c r="F847" s="11" t="s">
        <v>8219</v>
      </c>
      <c r="G847" s="11">
        <v>32</v>
      </c>
      <c r="H847" s="13">
        <v>32.71875</v>
      </c>
    </row>
    <row r="848" spans="1:8" x14ac:dyDescent="0.3">
      <c r="A848" s="11" t="s">
        <v>8221</v>
      </c>
      <c r="B848" s="11">
        <v>60</v>
      </c>
      <c r="C848" s="13">
        <v>105.02933333333334</v>
      </c>
      <c r="F848" s="11" t="s">
        <v>8219</v>
      </c>
      <c r="G848" s="11">
        <v>26</v>
      </c>
      <c r="H848" s="13">
        <v>51.96153846153846</v>
      </c>
    </row>
    <row r="849" spans="1:8" x14ac:dyDescent="0.3">
      <c r="A849" s="11" t="s">
        <v>8221</v>
      </c>
      <c r="B849" s="11">
        <v>5</v>
      </c>
      <c r="C849" s="13">
        <v>35.4</v>
      </c>
      <c r="F849" s="11" t="s">
        <v>8219</v>
      </c>
      <c r="G849" s="11">
        <v>105</v>
      </c>
      <c r="H849" s="13">
        <v>50.685714285714283</v>
      </c>
    </row>
    <row r="850" spans="1:8" x14ac:dyDescent="0.3">
      <c r="A850" s="11" t="s">
        <v>8221</v>
      </c>
      <c r="B850" s="11">
        <v>9</v>
      </c>
      <c r="C850" s="13">
        <v>83.333333333333329</v>
      </c>
      <c r="F850" s="11" t="s">
        <v>8219</v>
      </c>
      <c r="G850" s="11">
        <v>29</v>
      </c>
      <c r="H850" s="13">
        <v>42.241379310344826</v>
      </c>
    </row>
    <row r="851" spans="1:8" x14ac:dyDescent="0.3">
      <c r="A851" s="11" t="s">
        <v>8221</v>
      </c>
      <c r="B851" s="11">
        <v>13</v>
      </c>
      <c r="C851" s="13">
        <v>35.92307692307692</v>
      </c>
      <c r="F851" s="11" t="s">
        <v>8219</v>
      </c>
      <c r="G851" s="11">
        <v>8</v>
      </c>
      <c r="H851" s="13">
        <v>416.875</v>
      </c>
    </row>
    <row r="852" spans="1:8" x14ac:dyDescent="0.3">
      <c r="A852" s="11" t="s">
        <v>8221</v>
      </c>
      <c r="B852" s="11">
        <v>8</v>
      </c>
      <c r="C852" s="13">
        <v>119.125</v>
      </c>
      <c r="F852" s="11" t="s">
        <v>8219</v>
      </c>
      <c r="G852" s="11">
        <v>89</v>
      </c>
      <c r="H852" s="13">
        <v>46.651685393258425</v>
      </c>
    </row>
    <row r="853" spans="1:8" x14ac:dyDescent="0.3">
      <c r="A853" s="11" t="s">
        <v>8221</v>
      </c>
      <c r="B853" s="11">
        <v>3</v>
      </c>
      <c r="C853" s="13">
        <v>90.333333333333329</v>
      </c>
      <c r="F853" s="11" t="s">
        <v>8219</v>
      </c>
      <c r="G853" s="11">
        <v>44</v>
      </c>
      <c r="H853" s="13">
        <v>48.454545454545453</v>
      </c>
    </row>
    <row r="854" spans="1:8" x14ac:dyDescent="0.3">
      <c r="A854" s="11" t="s">
        <v>8221</v>
      </c>
      <c r="B854" s="11">
        <v>3</v>
      </c>
      <c r="C854" s="13">
        <v>2.3333333333333335</v>
      </c>
      <c r="F854" s="11" t="s">
        <v>8219</v>
      </c>
      <c r="G854" s="11">
        <v>246</v>
      </c>
      <c r="H854" s="13">
        <v>70.5289837398374</v>
      </c>
    </row>
    <row r="855" spans="1:8" x14ac:dyDescent="0.3">
      <c r="A855" s="11" t="s">
        <v>8221</v>
      </c>
      <c r="B855" s="11">
        <v>6</v>
      </c>
      <c r="C855" s="13">
        <v>108.33333333333333</v>
      </c>
      <c r="F855" s="11" t="s">
        <v>8219</v>
      </c>
      <c r="G855" s="11">
        <v>120</v>
      </c>
      <c r="H855" s="13">
        <v>87.958333333333329</v>
      </c>
    </row>
    <row r="856" spans="1:8" x14ac:dyDescent="0.3">
      <c r="A856" s="11" t="s">
        <v>8221</v>
      </c>
      <c r="B856" s="11">
        <v>4</v>
      </c>
      <c r="C856" s="13">
        <v>15.75</v>
      </c>
      <c r="F856" s="11" t="s">
        <v>8219</v>
      </c>
      <c r="G856" s="11">
        <v>26</v>
      </c>
      <c r="H856" s="13">
        <v>26.26923076923077</v>
      </c>
    </row>
    <row r="857" spans="1:8" x14ac:dyDescent="0.3">
      <c r="A857" s="11" t="s">
        <v>8221</v>
      </c>
      <c r="B857" s="11">
        <v>1</v>
      </c>
      <c r="C857" s="13">
        <v>29</v>
      </c>
      <c r="F857" s="11" t="s">
        <v>8219</v>
      </c>
      <c r="G857" s="11">
        <v>45</v>
      </c>
      <c r="H857" s="13">
        <v>57.777777777777779</v>
      </c>
    </row>
    <row r="858" spans="1:8" x14ac:dyDescent="0.3">
      <c r="A858" s="11" t="s">
        <v>8221</v>
      </c>
      <c r="B858" s="11">
        <v>29</v>
      </c>
      <c r="C858" s="13">
        <v>96.551724137931032</v>
      </c>
      <c r="F858" s="11" t="s">
        <v>8219</v>
      </c>
      <c r="G858" s="11">
        <v>20</v>
      </c>
      <c r="H858" s="13">
        <v>57.25</v>
      </c>
    </row>
    <row r="859" spans="1:8" x14ac:dyDescent="0.3">
      <c r="A859" s="11" t="s">
        <v>8221</v>
      </c>
      <c r="B859" s="11">
        <v>4</v>
      </c>
      <c r="C859" s="13">
        <v>63</v>
      </c>
      <c r="F859" s="11" t="s">
        <v>8219</v>
      </c>
      <c r="G859" s="11">
        <v>47</v>
      </c>
      <c r="H859" s="13">
        <v>196.34042553191489</v>
      </c>
    </row>
    <row r="860" spans="1:8" x14ac:dyDescent="0.3">
      <c r="A860" s="11" t="s">
        <v>8221</v>
      </c>
      <c r="B860" s="11">
        <v>5</v>
      </c>
      <c r="C860" s="13">
        <v>381.6</v>
      </c>
      <c r="F860" s="11" t="s">
        <v>8219</v>
      </c>
      <c r="G860" s="11">
        <v>13</v>
      </c>
      <c r="H860" s="13">
        <v>43</v>
      </c>
    </row>
    <row r="861" spans="1:8" x14ac:dyDescent="0.3">
      <c r="A861" s="11" t="s">
        <v>8221</v>
      </c>
      <c r="B861" s="11">
        <v>4</v>
      </c>
      <c r="C861" s="13">
        <v>46.25</v>
      </c>
      <c r="F861" s="11" t="s">
        <v>8219</v>
      </c>
      <c r="G861" s="11">
        <v>183</v>
      </c>
      <c r="H861" s="13">
        <v>35.551912568306008</v>
      </c>
    </row>
    <row r="862" spans="1:8" x14ac:dyDescent="0.3">
      <c r="A862" s="11" t="s">
        <v>8221</v>
      </c>
      <c r="B862" s="11">
        <v>5</v>
      </c>
      <c r="C862" s="13">
        <v>26</v>
      </c>
      <c r="F862" s="11" t="s">
        <v>8219</v>
      </c>
      <c r="G862" s="11">
        <v>21</v>
      </c>
      <c r="H862" s="13">
        <v>68.80952380952381</v>
      </c>
    </row>
    <row r="863" spans="1:8" x14ac:dyDescent="0.3">
      <c r="A863" s="11" t="s">
        <v>8221</v>
      </c>
      <c r="B863" s="11">
        <v>1</v>
      </c>
      <c r="C863" s="13">
        <v>10</v>
      </c>
      <c r="F863" s="11" t="s">
        <v>8219</v>
      </c>
      <c r="G863" s="11">
        <v>42</v>
      </c>
      <c r="H863" s="13">
        <v>28.571428571428573</v>
      </c>
    </row>
    <row r="864" spans="1:8" x14ac:dyDescent="0.3">
      <c r="A864" s="11" t="s">
        <v>8221</v>
      </c>
      <c r="B864" s="11">
        <v>1</v>
      </c>
      <c r="C864" s="13">
        <v>5</v>
      </c>
      <c r="F864" s="11" t="s">
        <v>8219</v>
      </c>
      <c r="G864" s="11">
        <v>54</v>
      </c>
      <c r="H864" s="13">
        <v>50.631666666666668</v>
      </c>
    </row>
    <row r="865" spans="1:8" x14ac:dyDescent="0.3">
      <c r="A865" s="11" t="s">
        <v>8221</v>
      </c>
      <c r="B865" s="11">
        <v>14</v>
      </c>
      <c r="C865" s="13">
        <v>81.571428571428569</v>
      </c>
      <c r="F865" s="11" t="s">
        <v>8219</v>
      </c>
      <c r="G865" s="11">
        <v>38</v>
      </c>
      <c r="H865" s="13">
        <v>54</v>
      </c>
    </row>
    <row r="866" spans="1:8" x14ac:dyDescent="0.3">
      <c r="A866" s="11" t="s">
        <v>8221</v>
      </c>
      <c r="B866" s="11">
        <v>3</v>
      </c>
      <c r="C866" s="13">
        <v>7</v>
      </c>
      <c r="F866" s="11" t="s">
        <v>8219</v>
      </c>
      <c r="G866" s="11">
        <v>64</v>
      </c>
      <c r="H866" s="13">
        <v>36.109375</v>
      </c>
    </row>
    <row r="867" spans="1:8" x14ac:dyDescent="0.3">
      <c r="A867" s="11" t="s">
        <v>8221</v>
      </c>
      <c r="B867" s="11">
        <v>10</v>
      </c>
      <c r="C867" s="13">
        <v>27.3</v>
      </c>
      <c r="F867" s="11" t="s">
        <v>8219</v>
      </c>
      <c r="G867" s="11">
        <v>13</v>
      </c>
      <c r="H867" s="13">
        <v>23.153846153846153</v>
      </c>
    </row>
    <row r="868" spans="1:8" x14ac:dyDescent="0.3">
      <c r="A868" s="11" t="s">
        <v>8221</v>
      </c>
      <c r="B868" s="11">
        <v>17</v>
      </c>
      <c r="C868" s="13">
        <v>29.411764705882351</v>
      </c>
      <c r="F868" s="11" t="s">
        <v>8219</v>
      </c>
      <c r="G868" s="11">
        <v>33</v>
      </c>
      <c r="H868" s="13">
        <v>104</v>
      </c>
    </row>
    <row r="869" spans="1:8" x14ac:dyDescent="0.3">
      <c r="A869" s="11" t="s">
        <v>8221</v>
      </c>
      <c r="B869" s="11">
        <v>2</v>
      </c>
      <c r="C869" s="13">
        <v>12.5</v>
      </c>
      <c r="F869" s="11" t="s">
        <v>8219</v>
      </c>
      <c r="G869" s="11">
        <v>52</v>
      </c>
      <c r="H869" s="13">
        <v>31.826923076923077</v>
      </c>
    </row>
    <row r="870" spans="1:8" x14ac:dyDescent="0.3">
      <c r="A870" s="11" t="s">
        <v>8221</v>
      </c>
      <c r="B870" s="11">
        <v>4</v>
      </c>
      <c r="C870" s="13">
        <v>5.75</v>
      </c>
      <c r="F870" s="11" t="s">
        <v>8219</v>
      </c>
      <c r="G870" s="11">
        <v>107</v>
      </c>
      <c r="H870" s="13">
        <v>27.3896261682243</v>
      </c>
    </row>
    <row r="871" spans="1:8" x14ac:dyDescent="0.3">
      <c r="A871" s="11" t="s">
        <v>8221</v>
      </c>
      <c r="B871" s="11">
        <v>12</v>
      </c>
      <c r="C871" s="13">
        <v>52.083333333333336</v>
      </c>
      <c r="F871" s="11" t="s">
        <v>8219</v>
      </c>
      <c r="G871" s="11">
        <v>11</v>
      </c>
      <c r="H871" s="13">
        <v>56.363636363636367</v>
      </c>
    </row>
    <row r="872" spans="1:8" x14ac:dyDescent="0.3">
      <c r="A872" s="11" t="s">
        <v>8221</v>
      </c>
      <c r="B872" s="11">
        <v>3</v>
      </c>
      <c r="C872" s="13">
        <v>183.33333333333334</v>
      </c>
      <c r="F872" s="11" t="s">
        <v>8219</v>
      </c>
      <c r="G872" s="11">
        <v>34</v>
      </c>
      <c r="H872" s="13">
        <v>77.352941176470594</v>
      </c>
    </row>
    <row r="873" spans="1:8" x14ac:dyDescent="0.3">
      <c r="A873" s="11" t="s">
        <v>8221</v>
      </c>
      <c r="B873" s="11">
        <v>12</v>
      </c>
      <c r="C873" s="13">
        <v>26.333333333333332</v>
      </c>
      <c r="F873" s="11" t="s">
        <v>8219</v>
      </c>
      <c r="G873" s="11">
        <v>75</v>
      </c>
      <c r="H873" s="13">
        <v>42.8</v>
      </c>
    </row>
    <row r="874" spans="1:8" x14ac:dyDescent="0.3">
      <c r="A874" s="11" t="s">
        <v>8221</v>
      </c>
      <c r="B874" s="11">
        <v>7</v>
      </c>
      <c r="C874" s="13">
        <v>486.42857142857144</v>
      </c>
      <c r="F874" s="11" t="s">
        <v>8219</v>
      </c>
      <c r="G874" s="11">
        <v>26</v>
      </c>
      <c r="H874" s="13">
        <v>48.846153846153847</v>
      </c>
    </row>
    <row r="875" spans="1:8" x14ac:dyDescent="0.3">
      <c r="A875" s="11" t="s">
        <v>8221</v>
      </c>
      <c r="B875" s="11">
        <v>2</v>
      </c>
      <c r="C875" s="13">
        <v>3</v>
      </c>
      <c r="F875" s="11" t="s">
        <v>8219</v>
      </c>
      <c r="G875" s="11">
        <v>50</v>
      </c>
      <c r="H875" s="13">
        <v>48.240400000000001</v>
      </c>
    </row>
    <row r="876" spans="1:8" x14ac:dyDescent="0.3">
      <c r="A876" s="11" t="s">
        <v>8221</v>
      </c>
      <c r="B876" s="11">
        <v>1</v>
      </c>
      <c r="C876" s="13">
        <v>25</v>
      </c>
      <c r="F876" s="11" t="s">
        <v>8219</v>
      </c>
      <c r="G876" s="11">
        <v>80</v>
      </c>
      <c r="H876" s="13">
        <v>70.212500000000006</v>
      </c>
    </row>
    <row r="877" spans="1:8" x14ac:dyDescent="0.3">
      <c r="A877" s="11" t="s">
        <v>8221</v>
      </c>
      <c r="B877" s="11">
        <v>4</v>
      </c>
      <c r="C877" s="13">
        <v>9.75</v>
      </c>
      <c r="F877" s="11" t="s">
        <v>8219</v>
      </c>
      <c r="G877" s="11">
        <v>110</v>
      </c>
      <c r="H877" s="13">
        <v>94.054545454545448</v>
      </c>
    </row>
    <row r="878" spans="1:8" x14ac:dyDescent="0.3">
      <c r="A878" s="11" t="s">
        <v>8221</v>
      </c>
      <c r="B878" s="11">
        <v>4</v>
      </c>
      <c r="C878" s="13">
        <v>18.75</v>
      </c>
      <c r="F878" s="11" t="s">
        <v>8219</v>
      </c>
      <c r="G878" s="11">
        <v>77</v>
      </c>
      <c r="H878" s="13">
        <v>80.272727272727266</v>
      </c>
    </row>
    <row r="879" spans="1:8" x14ac:dyDescent="0.3">
      <c r="A879" s="11" t="s">
        <v>8221</v>
      </c>
      <c r="B879" s="11">
        <v>17</v>
      </c>
      <c r="C879" s="13">
        <v>36.588235294117645</v>
      </c>
      <c r="F879" s="11" t="s">
        <v>8219</v>
      </c>
      <c r="G879" s="11">
        <v>50</v>
      </c>
      <c r="H879" s="13">
        <v>54.2</v>
      </c>
    </row>
    <row r="880" spans="1:8" x14ac:dyDescent="0.3">
      <c r="A880" s="11" t="s">
        <v>8221</v>
      </c>
      <c r="B880" s="11">
        <v>7</v>
      </c>
      <c r="C880" s="13">
        <v>80.714285714285708</v>
      </c>
      <c r="F880" s="11" t="s">
        <v>8219</v>
      </c>
      <c r="G880" s="11">
        <v>145</v>
      </c>
      <c r="H880" s="13">
        <v>60.26903448275862</v>
      </c>
    </row>
    <row r="881" spans="1:8" x14ac:dyDescent="0.3">
      <c r="A881" s="11" t="s">
        <v>8221</v>
      </c>
      <c r="B881" s="11">
        <v>2</v>
      </c>
      <c r="C881" s="13">
        <v>1</v>
      </c>
      <c r="F881" s="11" t="s">
        <v>8219</v>
      </c>
      <c r="G881" s="11">
        <v>29</v>
      </c>
      <c r="H881" s="13">
        <v>38.740344827586206</v>
      </c>
    </row>
    <row r="882" spans="1:8" x14ac:dyDescent="0.3">
      <c r="A882" s="11" t="s">
        <v>8221</v>
      </c>
      <c r="B882" s="11">
        <v>5</v>
      </c>
      <c r="C882" s="13">
        <v>52.8</v>
      </c>
      <c r="F882" s="11" t="s">
        <v>8219</v>
      </c>
      <c r="G882" s="11">
        <v>114</v>
      </c>
      <c r="H882" s="13">
        <v>152.54385964912279</v>
      </c>
    </row>
    <row r="883" spans="1:8" x14ac:dyDescent="0.3">
      <c r="A883" s="11" t="s">
        <v>8221</v>
      </c>
      <c r="B883" s="11">
        <v>1</v>
      </c>
      <c r="C883" s="13">
        <v>20</v>
      </c>
      <c r="F883" s="11" t="s">
        <v>8219</v>
      </c>
      <c r="G883" s="11">
        <v>96</v>
      </c>
      <c r="H883" s="13">
        <v>115.3125</v>
      </c>
    </row>
    <row r="884" spans="1:8" x14ac:dyDescent="0.3">
      <c r="A884" s="11" t="s">
        <v>8221</v>
      </c>
      <c r="B884" s="11">
        <v>1</v>
      </c>
      <c r="C884" s="13">
        <v>1</v>
      </c>
      <c r="F884" s="11" t="s">
        <v>8219</v>
      </c>
      <c r="G884" s="11">
        <v>31</v>
      </c>
      <c r="H884" s="13">
        <v>35.838709677419352</v>
      </c>
    </row>
    <row r="885" spans="1:8" x14ac:dyDescent="0.3">
      <c r="A885" s="11" t="s">
        <v>8221</v>
      </c>
      <c r="B885" s="11">
        <v>14</v>
      </c>
      <c r="C885" s="13">
        <v>46.928571428571431</v>
      </c>
      <c r="F885" s="11" t="s">
        <v>8219</v>
      </c>
      <c r="G885" s="11">
        <v>4883</v>
      </c>
      <c r="H885" s="13">
        <v>64.570118779438872</v>
      </c>
    </row>
    <row r="886" spans="1:8" x14ac:dyDescent="0.3">
      <c r="A886" s="11" t="s">
        <v>8221</v>
      </c>
      <c r="B886" s="11">
        <v>26</v>
      </c>
      <c r="C886" s="13">
        <v>78.07692307692308</v>
      </c>
      <c r="F886" s="11" t="s">
        <v>8219</v>
      </c>
      <c r="G886" s="11">
        <v>95</v>
      </c>
      <c r="H886" s="13">
        <v>87.436000000000007</v>
      </c>
    </row>
    <row r="887" spans="1:8" x14ac:dyDescent="0.3">
      <c r="A887" s="11" t="s">
        <v>8221</v>
      </c>
      <c r="B887" s="11">
        <v>2</v>
      </c>
      <c r="C887" s="13">
        <v>1</v>
      </c>
      <c r="F887" s="11" t="s">
        <v>8219</v>
      </c>
      <c r="G887" s="11">
        <v>2478</v>
      </c>
      <c r="H887" s="13">
        <v>68.815577078288939</v>
      </c>
    </row>
    <row r="888" spans="1:8" x14ac:dyDescent="0.3">
      <c r="A888" s="11" t="s">
        <v>8221</v>
      </c>
      <c r="B888" s="11">
        <v>1</v>
      </c>
      <c r="C888" s="13">
        <v>1</v>
      </c>
      <c r="F888" s="11" t="s">
        <v>8219</v>
      </c>
      <c r="G888" s="11">
        <v>1789</v>
      </c>
      <c r="H888" s="13">
        <v>176.200223588597</v>
      </c>
    </row>
    <row r="889" spans="1:8" x14ac:dyDescent="0.3">
      <c r="A889" s="11" t="s">
        <v>8221</v>
      </c>
      <c r="B889" s="11">
        <v>3</v>
      </c>
      <c r="C889" s="13">
        <v>203.66666666666666</v>
      </c>
      <c r="F889" s="11" t="s">
        <v>8219</v>
      </c>
      <c r="G889" s="11">
        <v>680</v>
      </c>
      <c r="H889" s="13">
        <v>511.79117647058825</v>
      </c>
    </row>
    <row r="890" spans="1:8" x14ac:dyDescent="0.3">
      <c r="A890" s="11" t="s">
        <v>8221</v>
      </c>
      <c r="B890" s="11">
        <v>7</v>
      </c>
      <c r="C890" s="13">
        <v>20.714285714285715</v>
      </c>
      <c r="F890" s="11" t="s">
        <v>8219</v>
      </c>
      <c r="G890" s="11">
        <v>70</v>
      </c>
      <c r="H890" s="13">
        <v>160.44285714285715</v>
      </c>
    </row>
    <row r="891" spans="1:8" x14ac:dyDescent="0.3">
      <c r="A891" s="11" t="s">
        <v>8221</v>
      </c>
      <c r="B891" s="11">
        <v>9</v>
      </c>
      <c r="C891" s="13">
        <v>48.555555555555557</v>
      </c>
      <c r="F891" s="11" t="s">
        <v>8219</v>
      </c>
      <c r="G891" s="11">
        <v>23</v>
      </c>
      <c r="H891" s="13">
        <v>35.003043478260871</v>
      </c>
    </row>
    <row r="892" spans="1:8" x14ac:dyDescent="0.3">
      <c r="A892" s="11" t="s">
        <v>8221</v>
      </c>
      <c r="B892" s="11">
        <v>20</v>
      </c>
      <c r="C892" s="13">
        <v>68.099999999999994</v>
      </c>
      <c r="F892" s="11" t="s">
        <v>8219</v>
      </c>
      <c r="G892" s="11">
        <v>4245</v>
      </c>
      <c r="H892" s="13">
        <v>188.50671378091872</v>
      </c>
    </row>
    <row r="893" spans="1:8" x14ac:dyDescent="0.3">
      <c r="A893" s="11" t="s">
        <v>8221</v>
      </c>
      <c r="B893" s="11">
        <v>6</v>
      </c>
      <c r="C893" s="13">
        <v>8.5</v>
      </c>
      <c r="F893" s="11" t="s">
        <v>8219</v>
      </c>
      <c r="G893" s="11">
        <v>943</v>
      </c>
      <c r="H893" s="13">
        <v>56.204984093319197</v>
      </c>
    </row>
    <row r="894" spans="1:8" x14ac:dyDescent="0.3">
      <c r="A894" s="11" t="s">
        <v>8221</v>
      </c>
      <c r="B894" s="11">
        <v>13</v>
      </c>
      <c r="C894" s="13">
        <v>51.615384615384613</v>
      </c>
      <c r="F894" s="11" t="s">
        <v>8219</v>
      </c>
      <c r="G894" s="11">
        <v>1876</v>
      </c>
      <c r="H894" s="13">
        <v>51.3054157782516</v>
      </c>
    </row>
    <row r="895" spans="1:8" x14ac:dyDescent="0.3">
      <c r="A895" s="11" t="s">
        <v>8221</v>
      </c>
      <c r="B895" s="11">
        <v>1</v>
      </c>
      <c r="C895" s="13">
        <v>1</v>
      </c>
      <c r="F895" s="11" t="s">
        <v>8219</v>
      </c>
      <c r="G895" s="11">
        <v>834</v>
      </c>
      <c r="H895" s="13">
        <v>127.36450839328538</v>
      </c>
    </row>
    <row r="896" spans="1:8" x14ac:dyDescent="0.3">
      <c r="A896" s="11" t="s">
        <v>8221</v>
      </c>
      <c r="B896" s="11">
        <v>202</v>
      </c>
      <c r="C896" s="13">
        <v>202.22772277227722</v>
      </c>
      <c r="F896" s="11" t="s">
        <v>8219</v>
      </c>
      <c r="G896" s="11">
        <v>682</v>
      </c>
      <c r="H896" s="13">
        <v>101.85532258064516</v>
      </c>
    </row>
    <row r="897" spans="1:8" x14ac:dyDescent="0.3">
      <c r="A897" s="11" t="s">
        <v>8221</v>
      </c>
      <c r="B897" s="11">
        <v>1</v>
      </c>
      <c r="C897" s="13">
        <v>100</v>
      </c>
      <c r="F897" s="11" t="s">
        <v>8219</v>
      </c>
      <c r="G897" s="11">
        <v>147</v>
      </c>
      <c r="H897" s="13">
        <v>230.55782312925169</v>
      </c>
    </row>
    <row r="898" spans="1:8" x14ac:dyDescent="0.3">
      <c r="A898" s="11" t="s">
        <v>8221</v>
      </c>
      <c r="B898" s="11">
        <v>2</v>
      </c>
      <c r="C898" s="13">
        <v>1</v>
      </c>
      <c r="F898" s="11" t="s">
        <v>8219</v>
      </c>
      <c r="G898" s="11">
        <v>415</v>
      </c>
      <c r="H898" s="13">
        <v>842.10602409638557</v>
      </c>
    </row>
    <row r="899" spans="1:8" x14ac:dyDescent="0.3">
      <c r="A899" s="11" t="s">
        <v>8221</v>
      </c>
      <c r="B899" s="11">
        <v>13</v>
      </c>
      <c r="C899" s="13">
        <v>82.461538461538467</v>
      </c>
      <c r="F899" s="11" t="s">
        <v>8219</v>
      </c>
      <c r="G899" s="11">
        <v>290</v>
      </c>
      <c r="H899" s="13">
        <v>577.27593103448271</v>
      </c>
    </row>
    <row r="900" spans="1:8" x14ac:dyDescent="0.3">
      <c r="A900" s="11" t="s">
        <v>8221</v>
      </c>
      <c r="B900" s="11">
        <v>9</v>
      </c>
      <c r="C900" s="13">
        <v>2.6666666666666665</v>
      </c>
      <c r="F900" s="11" t="s">
        <v>8219</v>
      </c>
      <c r="G900" s="11">
        <v>365</v>
      </c>
      <c r="H900" s="13">
        <v>483.34246575342468</v>
      </c>
    </row>
    <row r="901" spans="1:8" x14ac:dyDescent="0.3">
      <c r="A901" s="11" t="s">
        <v>8221</v>
      </c>
      <c r="B901" s="11">
        <v>2</v>
      </c>
      <c r="C901" s="13">
        <v>12.5</v>
      </c>
      <c r="F901" s="11" t="s">
        <v>8219</v>
      </c>
      <c r="G901" s="11">
        <v>660</v>
      </c>
      <c r="H901" s="13">
        <v>76.138500000000008</v>
      </c>
    </row>
    <row r="902" spans="1:8" x14ac:dyDescent="0.3">
      <c r="A902" s="11" t="s">
        <v>8221</v>
      </c>
      <c r="B902" s="11">
        <v>35</v>
      </c>
      <c r="C902" s="13">
        <v>23.62857142857143</v>
      </c>
      <c r="F902" s="11" t="s">
        <v>8219</v>
      </c>
      <c r="G902" s="11">
        <v>1356</v>
      </c>
      <c r="H902" s="13">
        <v>74.107684365781708</v>
      </c>
    </row>
    <row r="903" spans="1:8" x14ac:dyDescent="0.3">
      <c r="A903" s="11" t="s">
        <v>8221</v>
      </c>
      <c r="B903" s="11">
        <v>2</v>
      </c>
      <c r="C903" s="13">
        <v>37.5</v>
      </c>
      <c r="F903" s="11" t="s">
        <v>8219</v>
      </c>
      <c r="G903" s="11">
        <v>424</v>
      </c>
      <c r="H903" s="13">
        <v>36.965660377358489</v>
      </c>
    </row>
    <row r="904" spans="1:8" x14ac:dyDescent="0.3">
      <c r="A904" s="11" t="s">
        <v>8221</v>
      </c>
      <c r="B904" s="11">
        <v>3</v>
      </c>
      <c r="C904" s="13">
        <v>13.333333333333334</v>
      </c>
      <c r="F904" s="11" t="s">
        <v>8219</v>
      </c>
      <c r="G904" s="11">
        <v>33</v>
      </c>
      <c r="H904" s="13">
        <v>2500.969696969697</v>
      </c>
    </row>
    <row r="905" spans="1:8" x14ac:dyDescent="0.3">
      <c r="A905" s="11" t="s">
        <v>8221</v>
      </c>
      <c r="B905" s="11">
        <v>1</v>
      </c>
      <c r="C905" s="13">
        <v>1</v>
      </c>
      <c r="F905" s="11" t="s">
        <v>8219</v>
      </c>
      <c r="G905" s="11">
        <v>1633</v>
      </c>
      <c r="H905" s="13">
        <v>67.690214329454989</v>
      </c>
    </row>
    <row r="906" spans="1:8" x14ac:dyDescent="0.3">
      <c r="A906" s="11" t="s">
        <v>8221</v>
      </c>
      <c r="B906" s="11">
        <v>3</v>
      </c>
      <c r="C906" s="13">
        <v>1</v>
      </c>
      <c r="F906" s="11" t="s">
        <v>8219</v>
      </c>
      <c r="G906" s="11">
        <v>306</v>
      </c>
      <c r="H906" s="13">
        <v>63.04738562091503</v>
      </c>
    </row>
    <row r="907" spans="1:8" x14ac:dyDescent="0.3">
      <c r="A907" s="11" t="s">
        <v>8221</v>
      </c>
      <c r="B907" s="11">
        <v>11</v>
      </c>
      <c r="C907" s="13">
        <v>41</v>
      </c>
      <c r="F907" s="11" t="s">
        <v>8219</v>
      </c>
      <c r="G907" s="11">
        <v>205</v>
      </c>
      <c r="H907" s="13">
        <v>117.6</v>
      </c>
    </row>
    <row r="908" spans="1:8" x14ac:dyDescent="0.3">
      <c r="A908" s="11" t="s">
        <v>8221</v>
      </c>
      <c r="B908" s="11">
        <v>6</v>
      </c>
      <c r="C908" s="13">
        <v>55.833333333333336</v>
      </c>
      <c r="F908" s="11" t="s">
        <v>8219</v>
      </c>
      <c r="G908" s="11">
        <v>1281</v>
      </c>
      <c r="H908" s="13">
        <v>180.75185011709601</v>
      </c>
    </row>
    <row r="909" spans="1:8" x14ac:dyDescent="0.3">
      <c r="A909" s="11" t="s">
        <v>8221</v>
      </c>
      <c r="B909" s="11">
        <v>67</v>
      </c>
      <c r="C909" s="13">
        <v>99.761194029850742</v>
      </c>
      <c r="F909" s="11" t="s">
        <v>8219</v>
      </c>
      <c r="G909" s="11">
        <v>103</v>
      </c>
      <c r="H909" s="13">
        <v>127.32038834951456</v>
      </c>
    </row>
    <row r="910" spans="1:8" x14ac:dyDescent="0.3">
      <c r="A910" s="11" t="s">
        <v>8221</v>
      </c>
      <c r="B910" s="11">
        <v>23</v>
      </c>
      <c r="C910" s="13">
        <v>25.521739130434781</v>
      </c>
      <c r="F910" s="11" t="s">
        <v>8219</v>
      </c>
      <c r="G910" s="11">
        <v>1513</v>
      </c>
      <c r="H910" s="13">
        <v>136.6444745538665</v>
      </c>
    </row>
    <row r="911" spans="1:8" x14ac:dyDescent="0.3">
      <c r="A911" s="11" t="s">
        <v>8221</v>
      </c>
      <c r="B911" s="11">
        <v>72</v>
      </c>
      <c r="C911" s="13">
        <v>117.65277777777777</v>
      </c>
      <c r="F911" s="11" t="s">
        <v>8219</v>
      </c>
      <c r="G911" s="11">
        <v>405</v>
      </c>
      <c r="H911" s="13">
        <v>182.78024691358024</v>
      </c>
    </row>
    <row r="912" spans="1:8" x14ac:dyDescent="0.3">
      <c r="A912" s="11" t="s">
        <v>8221</v>
      </c>
      <c r="B912" s="11">
        <v>2</v>
      </c>
      <c r="C912" s="13">
        <v>5</v>
      </c>
      <c r="F912" s="11" t="s">
        <v>8219</v>
      </c>
      <c r="G912" s="11">
        <v>510</v>
      </c>
      <c r="H912" s="13">
        <v>279.37843137254902</v>
      </c>
    </row>
    <row r="913" spans="1:8" x14ac:dyDescent="0.3">
      <c r="A913" s="11" t="s">
        <v>8221</v>
      </c>
      <c r="B913" s="11">
        <v>15</v>
      </c>
      <c r="C913" s="13">
        <v>2796.6666666666665</v>
      </c>
      <c r="F913" s="11" t="s">
        <v>8219</v>
      </c>
      <c r="G913" s="11">
        <v>1887</v>
      </c>
      <c r="H913" s="13">
        <v>61.375728669846318</v>
      </c>
    </row>
    <row r="914" spans="1:8" x14ac:dyDescent="0.3">
      <c r="A914" s="11" t="s">
        <v>8221</v>
      </c>
      <c r="B914" s="11">
        <v>1</v>
      </c>
      <c r="C914" s="13">
        <v>200</v>
      </c>
      <c r="F914" s="11" t="s">
        <v>8219</v>
      </c>
      <c r="G914" s="11">
        <v>701</v>
      </c>
      <c r="H914" s="13">
        <v>80.727532097004286</v>
      </c>
    </row>
    <row r="915" spans="1:8" x14ac:dyDescent="0.3">
      <c r="A915" s="11" t="s">
        <v>8221</v>
      </c>
      <c r="B915" s="11">
        <v>2</v>
      </c>
      <c r="C915" s="13">
        <v>87.5</v>
      </c>
      <c r="F915" s="11" t="s">
        <v>8219</v>
      </c>
      <c r="G915" s="11">
        <v>3863</v>
      </c>
      <c r="H915" s="13">
        <v>272.35590732591254</v>
      </c>
    </row>
    <row r="916" spans="1:8" x14ac:dyDescent="0.3">
      <c r="A916" s="11" t="s">
        <v>8221</v>
      </c>
      <c r="B916" s="11">
        <v>7</v>
      </c>
      <c r="C916" s="13">
        <v>20.142857142857142</v>
      </c>
      <c r="F916" s="11" t="s">
        <v>8219</v>
      </c>
      <c r="G916" s="11">
        <v>238</v>
      </c>
      <c r="H916" s="13">
        <v>70.848739495798313</v>
      </c>
    </row>
    <row r="917" spans="1:8" x14ac:dyDescent="0.3">
      <c r="A917" s="11" t="s">
        <v>8221</v>
      </c>
      <c r="B917" s="11">
        <v>16</v>
      </c>
      <c r="C917" s="13">
        <v>20.875</v>
      </c>
      <c r="F917" s="11" t="s">
        <v>8219</v>
      </c>
      <c r="G917" s="11">
        <v>2051</v>
      </c>
      <c r="H917" s="13">
        <v>247.94003412969283</v>
      </c>
    </row>
    <row r="918" spans="1:8" x14ac:dyDescent="0.3">
      <c r="A918" s="11" t="s">
        <v>8221</v>
      </c>
      <c r="B918" s="11">
        <v>117</v>
      </c>
      <c r="C918" s="13">
        <v>61.307692307692307</v>
      </c>
      <c r="F918" s="11" t="s">
        <v>8219</v>
      </c>
      <c r="G918" s="11">
        <v>402</v>
      </c>
      <c r="H918" s="13">
        <v>186.81393034825871</v>
      </c>
    </row>
    <row r="919" spans="1:8" x14ac:dyDescent="0.3">
      <c r="A919" s="11" t="s">
        <v>8221</v>
      </c>
      <c r="B919" s="11">
        <v>2</v>
      </c>
      <c r="C919" s="13">
        <v>1</v>
      </c>
      <c r="F919" s="11" t="s">
        <v>8219</v>
      </c>
      <c r="G919" s="11">
        <v>253</v>
      </c>
      <c r="H919" s="13">
        <v>131.98948616600788</v>
      </c>
    </row>
    <row r="920" spans="1:8" x14ac:dyDescent="0.3">
      <c r="A920" s="11" t="s">
        <v>8221</v>
      </c>
      <c r="B920" s="11">
        <v>7</v>
      </c>
      <c r="C920" s="13">
        <v>92.142857142857139</v>
      </c>
      <c r="F920" s="11" t="s">
        <v>8219</v>
      </c>
      <c r="G920" s="11">
        <v>473</v>
      </c>
      <c r="H920" s="13">
        <v>29.310782241014799</v>
      </c>
    </row>
    <row r="921" spans="1:8" x14ac:dyDescent="0.3">
      <c r="A921" s="11" t="s">
        <v>8221</v>
      </c>
      <c r="B921" s="11">
        <v>3</v>
      </c>
      <c r="C921" s="13">
        <v>7.333333333333333</v>
      </c>
      <c r="F921" s="11" t="s">
        <v>8219</v>
      </c>
      <c r="G921" s="11">
        <v>821</v>
      </c>
      <c r="H921" s="13">
        <v>245.02436053593178</v>
      </c>
    </row>
    <row r="922" spans="1:8" x14ac:dyDescent="0.3">
      <c r="A922" s="11" t="s">
        <v>8221</v>
      </c>
      <c r="B922" s="11">
        <v>20</v>
      </c>
      <c r="C922" s="13">
        <v>64.8</v>
      </c>
      <c r="F922" s="11" t="s">
        <v>8219</v>
      </c>
      <c r="G922" s="11">
        <v>388</v>
      </c>
      <c r="H922" s="13">
        <v>1323.2540463917526</v>
      </c>
    </row>
    <row r="923" spans="1:8" x14ac:dyDescent="0.3">
      <c r="A923" s="11" t="s">
        <v>8221</v>
      </c>
      <c r="B923" s="11">
        <v>50</v>
      </c>
      <c r="C923" s="13">
        <v>30.12</v>
      </c>
      <c r="F923" s="11" t="s">
        <v>8219</v>
      </c>
      <c r="G923" s="11">
        <v>813</v>
      </c>
      <c r="H923" s="13">
        <v>282.65966789667897</v>
      </c>
    </row>
    <row r="924" spans="1:8" x14ac:dyDescent="0.3">
      <c r="A924" s="11" t="s">
        <v>8221</v>
      </c>
      <c r="B924" s="11">
        <v>2</v>
      </c>
      <c r="C924" s="13">
        <v>52.5</v>
      </c>
      <c r="F924" s="11" t="s">
        <v>8219</v>
      </c>
      <c r="G924" s="11">
        <v>1945</v>
      </c>
      <c r="H924" s="13">
        <v>91.214401028277635</v>
      </c>
    </row>
    <row r="925" spans="1:8" x14ac:dyDescent="0.3">
      <c r="A925" s="11" t="s">
        <v>8221</v>
      </c>
      <c r="B925" s="11">
        <v>3</v>
      </c>
      <c r="C925" s="13">
        <v>23.666666666666668</v>
      </c>
      <c r="F925" s="11" t="s">
        <v>8219</v>
      </c>
      <c r="G925" s="11">
        <v>1637</v>
      </c>
      <c r="H925" s="13">
        <v>128.38790470372632</v>
      </c>
    </row>
    <row r="926" spans="1:8" x14ac:dyDescent="0.3">
      <c r="A926" s="11" t="s">
        <v>8221</v>
      </c>
      <c r="B926" s="11">
        <v>27</v>
      </c>
      <c r="C926" s="13">
        <v>415.77777777777777</v>
      </c>
      <c r="F926" s="11" t="s">
        <v>8219</v>
      </c>
      <c r="G926" s="11">
        <v>1375</v>
      </c>
      <c r="H926" s="13">
        <v>78.834261818181815</v>
      </c>
    </row>
    <row r="927" spans="1:8" x14ac:dyDescent="0.3">
      <c r="A927" s="11" t="s">
        <v>8221</v>
      </c>
      <c r="B927" s="11">
        <v>7</v>
      </c>
      <c r="C927" s="13">
        <v>53.714285714285715</v>
      </c>
      <c r="F927" s="11" t="s">
        <v>8219</v>
      </c>
      <c r="G927" s="11">
        <v>17</v>
      </c>
      <c r="H927" s="13">
        <v>91.764705882352942</v>
      </c>
    </row>
    <row r="928" spans="1:8" x14ac:dyDescent="0.3">
      <c r="A928" s="11" t="s">
        <v>8221</v>
      </c>
      <c r="B928" s="11">
        <v>5</v>
      </c>
      <c r="C928" s="13">
        <v>420.6</v>
      </c>
      <c r="F928" s="11" t="s">
        <v>8219</v>
      </c>
      <c r="G928" s="11">
        <v>354</v>
      </c>
      <c r="H928" s="13">
        <v>331.10237288135596</v>
      </c>
    </row>
    <row r="929" spans="1:8" x14ac:dyDescent="0.3">
      <c r="A929" s="11" t="s">
        <v>8221</v>
      </c>
      <c r="B929" s="11">
        <v>3</v>
      </c>
      <c r="C929" s="13">
        <v>18.666666666666668</v>
      </c>
      <c r="F929" s="11" t="s">
        <v>8219</v>
      </c>
      <c r="G929" s="11">
        <v>191</v>
      </c>
      <c r="H929" s="13">
        <v>194.26193717277485</v>
      </c>
    </row>
    <row r="930" spans="1:8" x14ac:dyDescent="0.3">
      <c r="A930" s="11" t="s">
        <v>8221</v>
      </c>
      <c r="B930" s="11">
        <v>6</v>
      </c>
      <c r="C930" s="13">
        <v>78.333333333333329</v>
      </c>
      <c r="F930" s="11" t="s">
        <v>8219</v>
      </c>
      <c r="G930" s="11">
        <v>303</v>
      </c>
      <c r="H930" s="13">
        <v>408.97689768976898</v>
      </c>
    </row>
    <row r="931" spans="1:8" x14ac:dyDescent="0.3">
      <c r="A931" s="11" t="s">
        <v>8221</v>
      </c>
      <c r="B931" s="11">
        <v>9</v>
      </c>
      <c r="C931" s="13">
        <v>67.777777777777771</v>
      </c>
      <c r="F931" s="11" t="s">
        <v>8219</v>
      </c>
      <c r="G931" s="11">
        <v>137</v>
      </c>
      <c r="H931" s="13">
        <v>84.459270072992695</v>
      </c>
    </row>
    <row r="932" spans="1:8" x14ac:dyDescent="0.3">
      <c r="A932" s="11" t="s">
        <v>8221</v>
      </c>
      <c r="B932" s="11">
        <v>3</v>
      </c>
      <c r="C932" s="13">
        <v>16.666666666666668</v>
      </c>
      <c r="F932" s="11" t="s">
        <v>8219</v>
      </c>
      <c r="G932" s="11">
        <v>41</v>
      </c>
      <c r="H932" s="13">
        <v>44.853658536585364</v>
      </c>
    </row>
    <row r="933" spans="1:8" x14ac:dyDescent="0.3">
      <c r="A933" s="11" t="s">
        <v>8221</v>
      </c>
      <c r="B933" s="11">
        <v>2</v>
      </c>
      <c r="C933" s="13">
        <v>62.5</v>
      </c>
      <c r="F933" s="11" t="s">
        <v>8219</v>
      </c>
      <c r="G933" s="11">
        <v>398</v>
      </c>
      <c r="H933" s="13">
        <v>383.3643216080402</v>
      </c>
    </row>
    <row r="934" spans="1:8" x14ac:dyDescent="0.3">
      <c r="A934" s="11" t="s">
        <v>8221</v>
      </c>
      <c r="B934" s="11">
        <v>3</v>
      </c>
      <c r="C934" s="13">
        <v>42</v>
      </c>
      <c r="F934" s="11" t="s">
        <v>8219</v>
      </c>
      <c r="G934" s="11">
        <v>1737</v>
      </c>
      <c r="H934" s="13">
        <v>55.276856649395505</v>
      </c>
    </row>
    <row r="935" spans="1:8" x14ac:dyDescent="0.3">
      <c r="A935" s="11" t="s">
        <v>8221</v>
      </c>
      <c r="B935" s="11">
        <v>45</v>
      </c>
      <c r="C935" s="13">
        <v>130.0888888888889</v>
      </c>
      <c r="F935" s="11" t="s">
        <v>8219</v>
      </c>
      <c r="G935" s="11">
        <v>971</v>
      </c>
      <c r="H935" s="13">
        <v>422.02059732234807</v>
      </c>
    </row>
    <row r="936" spans="1:8" x14ac:dyDescent="0.3">
      <c r="A936" s="11" t="s">
        <v>8221</v>
      </c>
      <c r="B936" s="11">
        <v>9</v>
      </c>
      <c r="C936" s="13">
        <v>1270.2222222222222</v>
      </c>
      <c r="F936" s="11" t="s">
        <v>8219</v>
      </c>
      <c r="G936" s="11">
        <v>183</v>
      </c>
      <c r="H936" s="13">
        <v>64.180327868852459</v>
      </c>
    </row>
    <row r="937" spans="1:8" x14ac:dyDescent="0.3">
      <c r="A937" s="11" t="s">
        <v>8221</v>
      </c>
      <c r="B937" s="11">
        <v>9</v>
      </c>
      <c r="C937" s="13">
        <v>88.444444444444443</v>
      </c>
      <c r="F937" s="11" t="s">
        <v>8219</v>
      </c>
      <c r="G937" s="11">
        <v>4562</v>
      </c>
      <c r="H937" s="13">
        <v>173.57781674704077</v>
      </c>
    </row>
    <row r="938" spans="1:8" x14ac:dyDescent="0.3">
      <c r="A938" s="11" t="s">
        <v>8221</v>
      </c>
      <c r="B938" s="11">
        <v>21</v>
      </c>
      <c r="C938" s="13">
        <v>56.342380952380957</v>
      </c>
      <c r="F938" s="11" t="s">
        <v>8219</v>
      </c>
      <c r="G938" s="11">
        <v>26457</v>
      </c>
      <c r="H938" s="13">
        <v>88.601680840609291</v>
      </c>
    </row>
    <row r="939" spans="1:8" x14ac:dyDescent="0.3">
      <c r="A939" s="11" t="s">
        <v>8221</v>
      </c>
      <c r="B939" s="11">
        <v>17</v>
      </c>
      <c r="C939" s="13">
        <v>53.529411764705884</v>
      </c>
      <c r="F939" s="11" t="s">
        <v>8219</v>
      </c>
      <c r="G939" s="11">
        <v>162</v>
      </c>
      <c r="H939" s="13">
        <v>50.222283950617282</v>
      </c>
    </row>
    <row r="940" spans="1:8" x14ac:dyDescent="0.3">
      <c r="A940" s="11" t="s">
        <v>8221</v>
      </c>
      <c r="B940" s="11">
        <v>1</v>
      </c>
      <c r="C940" s="13">
        <v>25</v>
      </c>
      <c r="F940" s="11" t="s">
        <v>8219</v>
      </c>
      <c r="G940" s="11">
        <v>479</v>
      </c>
      <c r="H940" s="13">
        <v>192.38876826722338</v>
      </c>
    </row>
    <row r="941" spans="1:8" x14ac:dyDescent="0.3">
      <c r="A941" s="11" t="s">
        <v>8221</v>
      </c>
      <c r="B941" s="11">
        <v>1</v>
      </c>
      <c r="C941" s="13">
        <v>50</v>
      </c>
      <c r="F941" s="11" t="s">
        <v>8219</v>
      </c>
      <c r="G941" s="11">
        <v>426</v>
      </c>
      <c r="H941" s="13">
        <v>73.416901408450698</v>
      </c>
    </row>
    <row r="942" spans="1:8" x14ac:dyDescent="0.3">
      <c r="A942" s="11" t="s">
        <v>8221</v>
      </c>
      <c r="B942" s="11">
        <v>14</v>
      </c>
      <c r="C942" s="13">
        <v>56.785714285714285</v>
      </c>
      <c r="F942" s="11" t="s">
        <v>8219</v>
      </c>
      <c r="G942" s="11">
        <v>450</v>
      </c>
      <c r="H942" s="13">
        <v>147.68495555555555</v>
      </c>
    </row>
    <row r="943" spans="1:8" x14ac:dyDescent="0.3">
      <c r="A943" s="11" t="s">
        <v>8221</v>
      </c>
      <c r="B943" s="11">
        <v>42</v>
      </c>
      <c r="C943" s="13">
        <v>40.833333333333336</v>
      </c>
      <c r="F943" s="11" t="s">
        <v>8219</v>
      </c>
      <c r="G943" s="11">
        <v>1780</v>
      </c>
      <c r="H943" s="13">
        <v>108.96848314606741</v>
      </c>
    </row>
    <row r="944" spans="1:8" x14ac:dyDescent="0.3">
      <c r="A944" s="11" t="s">
        <v>8221</v>
      </c>
      <c r="B944" s="11">
        <v>27</v>
      </c>
      <c r="C944" s="13">
        <v>65.111111111111114</v>
      </c>
      <c r="F944" s="11" t="s">
        <v>8219</v>
      </c>
      <c r="G944" s="11">
        <v>122</v>
      </c>
      <c r="H944" s="13">
        <v>23.647540983606557</v>
      </c>
    </row>
    <row r="945" spans="1:8" x14ac:dyDescent="0.3">
      <c r="A945" s="11" t="s">
        <v>8221</v>
      </c>
      <c r="B945" s="11">
        <v>5</v>
      </c>
      <c r="C945" s="13">
        <v>55.6</v>
      </c>
      <c r="F945" s="11" t="s">
        <v>8219</v>
      </c>
      <c r="G945" s="11">
        <v>95</v>
      </c>
      <c r="H945" s="13">
        <v>147.94736842105263</v>
      </c>
    </row>
    <row r="946" spans="1:8" x14ac:dyDescent="0.3">
      <c r="A946" s="11" t="s">
        <v>8221</v>
      </c>
      <c r="B946" s="11">
        <v>13</v>
      </c>
      <c r="C946" s="13">
        <v>140.53846153846155</v>
      </c>
      <c r="F946" s="11" t="s">
        <v>8219</v>
      </c>
      <c r="G946" s="11">
        <v>325</v>
      </c>
      <c r="H946" s="13">
        <v>385.03692307692307</v>
      </c>
    </row>
    <row r="947" spans="1:8" x14ac:dyDescent="0.3">
      <c r="A947" s="11" t="s">
        <v>8221</v>
      </c>
      <c r="B947" s="11">
        <v>12</v>
      </c>
      <c r="C947" s="13">
        <v>25</v>
      </c>
      <c r="F947" s="11" t="s">
        <v>8219</v>
      </c>
      <c r="G947" s="11">
        <v>353</v>
      </c>
      <c r="H947" s="13">
        <v>457.39093484419266</v>
      </c>
    </row>
    <row r="948" spans="1:8" x14ac:dyDescent="0.3">
      <c r="A948" s="11" t="s">
        <v>8221</v>
      </c>
      <c r="B948" s="11">
        <v>90</v>
      </c>
      <c r="C948" s="13">
        <v>69.533333333333331</v>
      </c>
      <c r="F948" s="11" t="s">
        <v>8219</v>
      </c>
      <c r="G948" s="11">
        <v>105</v>
      </c>
      <c r="H948" s="13">
        <v>222.99047619047619</v>
      </c>
    </row>
    <row r="949" spans="1:8" x14ac:dyDescent="0.3">
      <c r="A949" s="11" t="s">
        <v>8221</v>
      </c>
      <c r="B949" s="11">
        <v>2</v>
      </c>
      <c r="C949" s="13">
        <v>5.5</v>
      </c>
      <c r="F949" s="11" t="s">
        <v>8219</v>
      </c>
      <c r="G949" s="11">
        <v>729</v>
      </c>
      <c r="H949" s="13">
        <v>220.74074074074073</v>
      </c>
    </row>
    <row r="950" spans="1:8" x14ac:dyDescent="0.3">
      <c r="A950" s="11" t="s">
        <v>8221</v>
      </c>
      <c r="B950" s="11">
        <v>5</v>
      </c>
      <c r="C950" s="13">
        <v>237</v>
      </c>
      <c r="F950" s="11" t="s">
        <v>8219</v>
      </c>
      <c r="G950" s="11">
        <v>454</v>
      </c>
      <c r="H950" s="13">
        <v>73.503898678414089</v>
      </c>
    </row>
    <row r="951" spans="1:8" x14ac:dyDescent="0.3">
      <c r="A951" s="11" t="s">
        <v>8221</v>
      </c>
      <c r="B951" s="11">
        <v>31</v>
      </c>
      <c r="C951" s="13">
        <v>79.870967741935488</v>
      </c>
      <c r="F951" s="11" t="s">
        <v>8219</v>
      </c>
      <c r="G951" s="11">
        <v>539</v>
      </c>
      <c r="H951" s="13">
        <v>223.09647495361781</v>
      </c>
    </row>
    <row r="952" spans="1:8" x14ac:dyDescent="0.3">
      <c r="A952" s="11" t="s">
        <v>8221</v>
      </c>
      <c r="B952" s="11">
        <v>4</v>
      </c>
      <c r="C952" s="13">
        <v>10.25</v>
      </c>
      <c r="F952" s="11" t="s">
        <v>8219</v>
      </c>
      <c r="G952" s="11">
        <v>79</v>
      </c>
      <c r="H952" s="13">
        <v>47.911392405063289</v>
      </c>
    </row>
    <row r="953" spans="1:8" x14ac:dyDescent="0.3">
      <c r="A953" s="11" t="s">
        <v>8221</v>
      </c>
      <c r="B953" s="11">
        <v>29</v>
      </c>
      <c r="C953" s="13">
        <v>272.58620689655174</v>
      </c>
      <c r="F953" s="11" t="s">
        <v>8219</v>
      </c>
      <c r="G953" s="11">
        <v>94</v>
      </c>
      <c r="H953" s="13">
        <v>96.063829787234042</v>
      </c>
    </row>
    <row r="954" spans="1:8" x14ac:dyDescent="0.3">
      <c r="A954" s="11" t="s">
        <v>8221</v>
      </c>
      <c r="B954" s="11">
        <v>2</v>
      </c>
      <c r="C954" s="13">
        <v>13</v>
      </c>
      <c r="F954" s="11" t="s">
        <v>8219</v>
      </c>
      <c r="G954" s="11">
        <v>625</v>
      </c>
      <c r="H954" s="13">
        <v>118.6144</v>
      </c>
    </row>
    <row r="955" spans="1:8" x14ac:dyDescent="0.3">
      <c r="A955" s="11" t="s">
        <v>8221</v>
      </c>
      <c r="B955" s="11">
        <v>114</v>
      </c>
      <c r="C955" s="13">
        <v>58.184210526315788</v>
      </c>
      <c r="F955" s="11" t="s">
        <v>8219</v>
      </c>
      <c r="G955" s="11">
        <v>508</v>
      </c>
      <c r="H955" s="13">
        <v>118.45472440944881</v>
      </c>
    </row>
    <row r="956" spans="1:8" x14ac:dyDescent="0.3">
      <c r="A956" s="11" t="s">
        <v>8221</v>
      </c>
      <c r="B956" s="11">
        <v>1</v>
      </c>
      <c r="C956" s="13">
        <v>10</v>
      </c>
      <c r="F956" s="11" t="s">
        <v>8219</v>
      </c>
      <c r="G956" s="11">
        <v>531</v>
      </c>
      <c r="H956" s="13">
        <v>143.21468926553672</v>
      </c>
    </row>
    <row r="957" spans="1:8" x14ac:dyDescent="0.3">
      <c r="A957" s="11" t="s">
        <v>8221</v>
      </c>
      <c r="B957" s="11">
        <v>76</v>
      </c>
      <c r="C957" s="13">
        <v>70.10526315789474</v>
      </c>
      <c r="F957" s="11" t="s">
        <v>8219</v>
      </c>
      <c r="G957" s="11">
        <v>158</v>
      </c>
      <c r="H957" s="13">
        <v>282.71518987341773</v>
      </c>
    </row>
    <row r="958" spans="1:8" x14ac:dyDescent="0.3">
      <c r="A958" s="11" t="s">
        <v>8221</v>
      </c>
      <c r="B958" s="11">
        <v>9</v>
      </c>
      <c r="C958" s="13">
        <v>57.888888888888886</v>
      </c>
      <c r="F958" s="11" t="s">
        <v>8219</v>
      </c>
      <c r="G958" s="11">
        <v>508</v>
      </c>
      <c r="H958" s="13">
        <v>593.93620078740162</v>
      </c>
    </row>
    <row r="959" spans="1:8" x14ac:dyDescent="0.3">
      <c r="A959" s="11" t="s">
        <v>8221</v>
      </c>
      <c r="B959" s="11">
        <v>37</v>
      </c>
      <c r="C959" s="13">
        <v>125.27027027027027</v>
      </c>
      <c r="F959" s="11" t="s">
        <v>8219</v>
      </c>
      <c r="G959" s="11">
        <v>644</v>
      </c>
      <c r="H959" s="13">
        <v>262.15704968944101</v>
      </c>
    </row>
    <row r="960" spans="1:8" x14ac:dyDescent="0.3">
      <c r="A960" s="11" t="s">
        <v>8221</v>
      </c>
      <c r="B960" s="11">
        <v>1</v>
      </c>
      <c r="C960" s="13">
        <v>300</v>
      </c>
      <c r="F960" s="11" t="s">
        <v>8219</v>
      </c>
      <c r="G960" s="11">
        <v>848</v>
      </c>
      <c r="H960" s="13">
        <v>46.580778301886795</v>
      </c>
    </row>
    <row r="961" spans="1:8" x14ac:dyDescent="0.3">
      <c r="A961" s="11" t="s">
        <v>8221</v>
      </c>
      <c r="B961" s="11">
        <v>10</v>
      </c>
      <c r="C961" s="13">
        <v>43</v>
      </c>
      <c r="F961" s="11" t="s">
        <v>8219</v>
      </c>
      <c r="G961" s="11">
        <v>429</v>
      </c>
      <c r="H961" s="13">
        <v>70.041118881118877</v>
      </c>
    </row>
    <row r="962" spans="1:8" x14ac:dyDescent="0.3">
      <c r="A962" s="11" t="s">
        <v>8221</v>
      </c>
      <c r="B962" s="11">
        <v>1</v>
      </c>
      <c r="C962" s="13">
        <v>1</v>
      </c>
      <c r="F962" s="11" t="s">
        <v>8219</v>
      </c>
      <c r="G962" s="11">
        <v>204</v>
      </c>
      <c r="H962" s="13">
        <v>164.90686274509804</v>
      </c>
    </row>
    <row r="963" spans="1:8" x14ac:dyDescent="0.3">
      <c r="A963" s="11" t="s">
        <v>8221</v>
      </c>
      <c r="B963" s="11">
        <v>2</v>
      </c>
      <c r="C963" s="13">
        <v>775</v>
      </c>
      <c r="F963" s="11" t="s">
        <v>8219</v>
      </c>
      <c r="G963" s="11">
        <v>379</v>
      </c>
      <c r="H963" s="13">
        <v>449.26385224274406</v>
      </c>
    </row>
    <row r="964" spans="1:8" x14ac:dyDescent="0.3">
      <c r="A964" s="11" t="s">
        <v>8221</v>
      </c>
      <c r="B964" s="11">
        <v>1</v>
      </c>
      <c r="C964" s="13">
        <v>5</v>
      </c>
      <c r="F964" s="11" t="s">
        <v>8219</v>
      </c>
      <c r="G964" s="11">
        <v>271</v>
      </c>
      <c r="H964" s="13">
        <v>27.472841328413285</v>
      </c>
    </row>
    <row r="965" spans="1:8" x14ac:dyDescent="0.3">
      <c r="A965" s="11" t="s">
        <v>8221</v>
      </c>
      <c r="B965" s="11">
        <v>10</v>
      </c>
      <c r="C965" s="13">
        <v>12.8</v>
      </c>
      <c r="F965" s="11" t="s">
        <v>8219</v>
      </c>
      <c r="G965" s="11">
        <v>120</v>
      </c>
      <c r="H965" s="13">
        <v>143.97499999999999</v>
      </c>
    </row>
    <row r="966" spans="1:8" x14ac:dyDescent="0.3">
      <c r="A966" s="11" t="s">
        <v>8221</v>
      </c>
      <c r="B966" s="11">
        <v>9</v>
      </c>
      <c r="C966" s="13">
        <v>14.444444444444445</v>
      </c>
      <c r="F966" s="11" t="s">
        <v>8219</v>
      </c>
      <c r="G966" s="11">
        <v>140</v>
      </c>
      <c r="H966" s="13">
        <v>88.23571428571428</v>
      </c>
    </row>
    <row r="967" spans="1:8" x14ac:dyDescent="0.3">
      <c r="A967" s="11" t="s">
        <v>8221</v>
      </c>
      <c r="B967" s="11">
        <v>19</v>
      </c>
      <c r="C967" s="13">
        <v>356.84210526315792</v>
      </c>
      <c r="F967" s="11" t="s">
        <v>8219</v>
      </c>
      <c r="G967" s="11">
        <v>193</v>
      </c>
      <c r="H967" s="13">
        <v>36.326424870466319</v>
      </c>
    </row>
    <row r="968" spans="1:8" x14ac:dyDescent="0.3">
      <c r="A968" s="11" t="s">
        <v>8221</v>
      </c>
      <c r="B968" s="11">
        <v>4</v>
      </c>
      <c r="C968" s="13">
        <v>37.75</v>
      </c>
      <c r="F968" s="11" t="s">
        <v>8219</v>
      </c>
      <c r="G968" s="11">
        <v>180</v>
      </c>
      <c r="H968" s="13">
        <v>90.177777777777777</v>
      </c>
    </row>
    <row r="969" spans="1:8" x14ac:dyDescent="0.3">
      <c r="A969" s="11" t="s">
        <v>8221</v>
      </c>
      <c r="B969" s="11">
        <v>8</v>
      </c>
      <c r="C969" s="13">
        <v>12.75</v>
      </c>
      <c r="F969" s="11" t="s">
        <v>8219</v>
      </c>
      <c r="G969" s="11">
        <v>263</v>
      </c>
      <c r="H969" s="13">
        <v>152.62361216730039</v>
      </c>
    </row>
    <row r="970" spans="1:8" x14ac:dyDescent="0.3">
      <c r="A970" s="11" t="s">
        <v>8221</v>
      </c>
      <c r="B970" s="11">
        <v>24</v>
      </c>
      <c r="C970" s="13">
        <v>24.458333333333332</v>
      </c>
      <c r="F970" s="11" t="s">
        <v>8219</v>
      </c>
      <c r="G970" s="11">
        <v>217</v>
      </c>
      <c r="H970" s="13">
        <v>55.806451612903224</v>
      </c>
    </row>
    <row r="971" spans="1:8" x14ac:dyDescent="0.3">
      <c r="A971" s="11" t="s">
        <v>8221</v>
      </c>
      <c r="B971" s="11">
        <v>39</v>
      </c>
      <c r="C971" s="13">
        <v>53.07692307692308</v>
      </c>
      <c r="F971" s="11" t="s">
        <v>8219</v>
      </c>
      <c r="G971" s="11">
        <v>443</v>
      </c>
      <c r="H971" s="13">
        <v>227.85327313769753</v>
      </c>
    </row>
    <row r="972" spans="1:8" x14ac:dyDescent="0.3">
      <c r="A972" s="11" t="s">
        <v>8221</v>
      </c>
      <c r="B972" s="11">
        <v>6</v>
      </c>
      <c r="C972" s="13">
        <v>300</v>
      </c>
      <c r="F972" s="11" t="s">
        <v>8219</v>
      </c>
      <c r="G972" s="11">
        <v>1373</v>
      </c>
      <c r="H972" s="13">
        <v>91.82989803350327</v>
      </c>
    </row>
    <row r="973" spans="1:8" x14ac:dyDescent="0.3">
      <c r="A973" s="11" t="s">
        <v>8221</v>
      </c>
      <c r="B973" s="11">
        <v>4</v>
      </c>
      <c r="C973" s="13">
        <v>286.25</v>
      </c>
      <c r="F973" s="11" t="s">
        <v>8219</v>
      </c>
      <c r="G973" s="11">
        <v>742</v>
      </c>
      <c r="H973" s="13">
        <v>80.991037735849048</v>
      </c>
    </row>
    <row r="974" spans="1:8" x14ac:dyDescent="0.3">
      <c r="A974" s="11" t="s">
        <v>8221</v>
      </c>
      <c r="B974" s="11">
        <v>3</v>
      </c>
      <c r="C974" s="13">
        <v>36.666666666666664</v>
      </c>
      <c r="F974" s="11" t="s">
        <v>8219</v>
      </c>
      <c r="G974" s="11">
        <v>170</v>
      </c>
      <c r="H974" s="13">
        <v>278.39411764705881</v>
      </c>
    </row>
    <row r="975" spans="1:8" x14ac:dyDescent="0.3">
      <c r="A975" s="11" t="s">
        <v>8221</v>
      </c>
      <c r="B975" s="11">
        <v>53</v>
      </c>
      <c r="C975" s="13">
        <v>49.20754716981132</v>
      </c>
      <c r="F975" s="11" t="s">
        <v>8219</v>
      </c>
      <c r="G975" s="11">
        <v>242</v>
      </c>
      <c r="H975" s="13">
        <v>43.095041322314053</v>
      </c>
    </row>
    <row r="976" spans="1:8" x14ac:dyDescent="0.3">
      <c r="A976" s="11" t="s">
        <v>8221</v>
      </c>
      <c r="B976" s="11">
        <v>1</v>
      </c>
      <c r="C976" s="13">
        <v>1</v>
      </c>
      <c r="F976" s="11" t="s">
        <v>8219</v>
      </c>
      <c r="G976" s="11">
        <v>541</v>
      </c>
      <c r="H976" s="13">
        <v>326.29205175600737</v>
      </c>
    </row>
    <row r="977" spans="1:8" x14ac:dyDescent="0.3">
      <c r="A977" s="11" t="s">
        <v>8221</v>
      </c>
      <c r="B977" s="11">
        <v>2</v>
      </c>
      <c r="C977" s="13">
        <v>12.5</v>
      </c>
      <c r="F977" s="11" t="s">
        <v>8219</v>
      </c>
      <c r="G977" s="11">
        <v>121</v>
      </c>
      <c r="H977" s="13">
        <v>41.743801652892564</v>
      </c>
    </row>
    <row r="978" spans="1:8" x14ac:dyDescent="0.3">
      <c r="A978" s="11" t="s">
        <v>8221</v>
      </c>
      <c r="B978" s="11">
        <v>25</v>
      </c>
      <c r="C978" s="13">
        <v>109.04</v>
      </c>
      <c r="F978" s="11" t="s">
        <v>8219</v>
      </c>
      <c r="G978" s="11">
        <v>621</v>
      </c>
      <c r="H978" s="13">
        <v>64.020933977455712</v>
      </c>
    </row>
    <row r="979" spans="1:8" x14ac:dyDescent="0.3">
      <c r="A979" s="11" t="s">
        <v>8221</v>
      </c>
      <c r="B979" s="11">
        <v>6</v>
      </c>
      <c r="C979" s="13">
        <v>41.666666666666664</v>
      </c>
      <c r="F979" s="11" t="s">
        <v>8219</v>
      </c>
      <c r="G979" s="11">
        <v>101</v>
      </c>
      <c r="H979" s="13">
        <v>99.455445544554451</v>
      </c>
    </row>
    <row r="980" spans="1:8" x14ac:dyDescent="0.3">
      <c r="A980" s="11" t="s">
        <v>8221</v>
      </c>
      <c r="B980" s="11">
        <v>12</v>
      </c>
      <c r="C980" s="13">
        <v>22.75</v>
      </c>
      <c r="F980" s="11" t="s">
        <v>8219</v>
      </c>
      <c r="G980" s="11">
        <v>554</v>
      </c>
      <c r="H980" s="13">
        <v>138.49458483754512</v>
      </c>
    </row>
    <row r="981" spans="1:8" x14ac:dyDescent="0.3">
      <c r="A981" s="11" t="s">
        <v>8221</v>
      </c>
      <c r="B981" s="11">
        <v>36</v>
      </c>
      <c r="C981" s="13">
        <v>70.833333333333329</v>
      </c>
      <c r="F981" s="11" t="s">
        <v>8219</v>
      </c>
      <c r="G981" s="11">
        <v>666</v>
      </c>
      <c r="H981" s="13">
        <v>45.547792792792798</v>
      </c>
    </row>
    <row r="982" spans="1:8" x14ac:dyDescent="0.3">
      <c r="A982" s="11" t="s">
        <v>8221</v>
      </c>
      <c r="B982" s="11">
        <v>2</v>
      </c>
      <c r="C982" s="13">
        <v>1</v>
      </c>
      <c r="F982" s="11" t="s">
        <v>8219</v>
      </c>
      <c r="G982" s="11">
        <v>410</v>
      </c>
      <c r="H982" s="13">
        <v>10.507317073170732</v>
      </c>
    </row>
    <row r="983" spans="1:8" x14ac:dyDescent="0.3">
      <c r="A983" s="11" t="s">
        <v>8221</v>
      </c>
      <c r="B983" s="11">
        <v>1</v>
      </c>
      <c r="C983" s="13">
        <v>1</v>
      </c>
      <c r="F983" s="11" t="s">
        <v>8219</v>
      </c>
      <c r="G983" s="11">
        <v>375</v>
      </c>
      <c r="H983" s="13">
        <v>114.76533333333333</v>
      </c>
    </row>
    <row r="984" spans="1:8" x14ac:dyDescent="0.3">
      <c r="A984" s="11" t="s">
        <v>8221</v>
      </c>
      <c r="B984" s="11">
        <v>59</v>
      </c>
      <c r="C984" s="13">
        <v>147.88135593220338</v>
      </c>
      <c r="F984" s="11" t="s">
        <v>8219</v>
      </c>
      <c r="G984" s="11">
        <v>1364</v>
      </c>
      <c r="H984" s="13">
        <v>35.997067448680355</v>
      </c>
    </row>
    <row r="985" spans="1:8" x14ac:dyDescent="0.3">
      <c r="A985" s="11" t="s">
        <v>8221</v>
      </c>
      <c r="B985" s="11">
        <v>1</v>
      </c>
      <c r="C985" s="13">
        <v>100</v>
      </c>
      <c r="F985" s="11" t="s">
        <v>8219</v>
      </c>
      <c r="G985" s="11">
        <v>35</v>
      </c>
      <c r="H985" s="13">
        <v>154.17142857142858</v>
      </c>
    </row>
    <row r="986" spans="1:8" x14ac:dyDescent="0.3">
      <c r="A986" s="11" t="s">
        <v>8221</v>
      </c>
      <c r="B986" s="11">
        <v>31</v>
      </c>
      <c r="C986" s="13">
        <v>56.838709677419352</v>
      </c>
      <c r="F986" s="11" t="s">
        <v>8219</v>
      </c>
      <c r="G986" s="11">
        <v>203</v>
      </c>
      <c r="H986" s="13">
        <v>566.38916256157631</v>
      </c>
    </row>
    <row r="987" spans="1:8" x14ac:dyDescent="0.3">
      <c r="A987" s="11" t="s">
        <v>8221</v>
      </c>
      <c r="B987" s="11">
        <v>18</v>
      </c>
      <c r="C987" s="13">
        <v>176.94444444444446</v>
      </c>
      <c r="F987" s="11" t="s">
        <v>8219</v>
      </c>
      <c r="G987" s="11">
        <v>49</v>
      </c>
      <c r="H987" s="13">
        <v>120.85714285714286</v>
      </c>
    </row>
    <row r="988" spans="1:8" x14ac:dyDescent="0.3">
      <c r="A988" s="11" t="s">
        <v>8221</v>
      </c>
      <c r="B988" s="11">
        <v>10</v>
      </c>
      <c r="C988" s="13">
        <v>127.6</v>
      </c>
      <c r="F988" s="11" t="s">
        <v>8219</v>
      </c>
      <c r="G988" s="11">
        <v>5812</v>
      </c>
      <c r="H988" s="13">
        <v>86.163845492085343</v>
      </c>
    </row>
    <row r="989" spans="1:8" x14ac:dyDescent="0.3">
      <c r="A989" s="11" t="s">
        <v>8221</v>
      </c>
      <c r="B989" s="11">
        <v>14</v>
      </c>
      <c r="C989" s="13">
        <v>66.142857142857139</v>
      </c>
      <c r="F989" s="11" t="s">
        <v>8219</v>
      </c>
      <c r="G989" s="11">
        <v>1556</v>
      </c>
      <c r="H989" s="13">
        <v>51.212114395886893</v>
      </c>
    </row>
    <row r="990" spans="1:8" x14ac:dyDescent="0.3">
      <c r="A990" s="11" t="s">
        <v>8221</v>
      </c>
      <c r="B990" s="11">
        <v>2</v>
      </c>
      <c r="C990" s="13">
        <v>108</v>
      </c>
      <c r="F990" s="11" t="s">
        <v>8219</v>
      </c>
      <c r="G990" s="11">
        <v>65</v>
      </c>
      <c r="H990" s="13">
        <v>67.261538461538464</v>
      </c>
    </row>
    <row r="991" spans="1:8" x14ac:dyDescent="0.3">
      <c r="A991" s="11" t="s">
        <v>8221</v>
      </c>
      <c r="B991" s="11">
        <v>1</v>
      </c>
      <c r="C991" s="13">
        <v>1</v>
      </c>
      <c r="F991" s="11" t="s">
        <v>8219</v>
      </c>
      <c r="G991" s="11">
        <v>10</v>
      </c>
      <c r="H991" s="13">
        <v>62.8</v>
      </c>
    </row>
    <row r="992" spans="1:8" x14ac:dyDescent="0.3">
      <c r="A992" s="11" t="s">
        <v>8221</v>
      </c>
      <c r="B992" s="11">
        <v>3</v>
      </c>
      <c r="C992" s="13">
        <v>18.333333333333332</v>
      </c>
      <c r="F992" s="11" t="s">
        <v>8219</v>
      </c>
      <c r="G992" s="11">
        <v>76</v>
      </c>
      <c r="H992" s="13">
        <v>346.13118421052633</v>
      </c>
    </row>
    <row r="993" spans="1:8" x14ac:dyDescent="0.3">
      <c r="A993" s="11" t="s">
        <v>8221</v>
      </c>
      <c r="B993" s="11">
        <v>2</v>
      </c>
      <c r="C993" s="13">
        <v>7.5</v>
      </c>
      <c r="F993" s="11" t="s">
        <v>8219</v>
      </c>
      <c r="G993" s="11">
        <v>263</v>
      </c>
      <c r="H993" s="13">
        <v>244.11912547528519</v>
      </c>
    </row>
    <row r="994" spans="1:8" x14ac:dyDescent="0.3">
      <c r="A994" s="11" t="s">
        <v>8221</v>
      </c>
      <c r="B994" s="11">
        <v>12</v>
      </c>
      <c r="C994" s="13">
        <v>68.416666666666671</v>
      </c>
      <c r="F994" s="11" t="s">
        <v>8219</v>
      </c>
      <c r="G994" s="11">
        <v>1530</v>
      </c>
      <c r="H994" s="13">
        <v>259.25424836601309</v>
      </c>
    </row>
    <row r="995" spans="1:8" x14ac:dyDescent="0.3">
      <c r="A995" s="11" t="s">
        <v>8221</v>
      </c>
      <c r="B995" s="11">
        <v>1</v>
      </c>
      <c r="C995" s="13">
        <v>1</v>
      </c>
      <c r="F995" s="11" t="s">
        <v>8219</v>
      </c>
      <c r="G995" s="11">
        <v>278</v>
      </c>
      <c r="H995" s="13">
        <v>201.96402877697841</v>
      </c>
    </row>
    <row r="996" spans="1:8" x14ac:dyDescent="0.3">
      <c r="A996" s="11" t="s">
        <v>8221</v>
      </c>
      <c r="B996" s="11">
        <v>8</v>
      </c>
      <c r="C996" s="13">
        <v>60.125</v>
      </c>
      <c r="F996" s="11" t="s">
        <v>8219</v>
      </c>
      <c r="G996" s="11">
        <v>350</v>
      </c>
      <c r="H996" s="13">
        <v>226.20857142857142</v>
      </c>
    </row>
    <row r="997" spans="1:8" x14ac:dyDescent="0.3">
      <c r="A997" s="11" t="s">
        <v>8221</v>
      </c>
      <c r="B997" s="11">
        <v>2</v>
      </c>
      <c r="C997" s="13">
        <v>15</v>
      </c>
      <c r="F997" s="11" t="s">
        <v>8219</v>
      </c>
      <c r="G997" s="11">
        <v>470</v>
      </c>
      <c r="H997" s="13">
        <v>324.69</v>
      </c>
    </row>
    <row r="998" spans="1:8" x14ac:dyDescent="0.3">
      <c r="A998" s="11" t="s">
        <v>8221</v>
      </c>
      <c r="B998" s="11">
        <v>31</v>
      </c>
      <c r="C998" s="13">
        <v>60.064516129032256</v>
      </c>
      <c r="F998" s="11" t="s">
        <v>8219</v>
      </c>
      <c r="G998" s="11">
        <v>3</v>
      </c>
      <c r="H998" s="13">
        <v>205</v>
      </c>
    </row>
    <row r="999" spans="1:8" x14ac:dyDescent="0.3">
      <c r="A999" s="11" t="s">
        <v>8221</v>
      </c>
      <c r="B999" s="11">
        <v>5</v>
      </c>
      <c r="C999" s="13">
        <v>72.400000000000006</v>
      </c>
      <c r="F999" s="11" t="s">
        <v>8219</v>
      </c>
      <c r="G999" s="11">
        <v>8200</v>
      </c>
      <c r="H999" s="13">
        <v>20.465926829268295</v>
      </c>
    </row>
    <row r="1000" spans="1:8" x14ac:dyDescent="0.3">
      <c r="A1000" s="11" t="s">
        <v>8221</v>
      </c>
      <c r="B1000" s="11">
        <v>1</v>
      </c>
      <c r="C1000" s="13">
        <v>100</v>
      </c>
      <c r="F1000" s="11" t="s">
        <v>8219</v>
      </c>
      <c r="G1000" s="11">
        <v>8359</v>
      </c>
      <c r="H1000" s="13">
        <v>116.35303146309367</v>
      </c>
    </row>
    <row r="1001" spans="1:8" x14ac:dyDescent="0.3">
      <c r="A1001" s="11" t="s">
        <v>8221</v>
      </c>
      <c r="B1001" s="11">
        <v>12</v>
      </c>
      <c r="C1001" s="13">
        <v>51.666666666666664</v>
      </c>
      <c r="F1001" s="11" t="s">
        <v>8219</v>
      </c>
      <c r="G1001" s="11">
        <v>188</v>
      </c>
      <c r="H1001" s="13">
        <v>307.20212765957444</v>
      </c>
    </row>
    <row r="1002" spans="1:8" x14ac:dyDescent="0.3">
      <c r="A1002" s="11" t="s">
        <v>8221</v>
      </c>
      <c r="B1002" s="11">
        <v>4</v>
      </c>
      <c r="C1002" s="13">
        <v>32.75</v>
      </c>
      <c r="F1002" s="11" t="s">
        <v>8219</v>
      </c>
      <c r="G1002" s="11">
        <v>48</v>
      </c>
      <c r="H1002" s="13">
        <v>546.6875</v>
      </c>
    </row>
    <row r="1003" spans="1:8" x14ac:dyDescent="0.3">
      <c r="A1003" s="11" t="s">
        <v>8221</v>
      </c>
      <c r="B1003" s="11">
        <v>7</v>
      </c>
      <c r="C1003" s="13">
        <v>61</v>
      </c>
      <c r="F1003" s="11" t="s">
        <v>8219</v>
      </c>
      <c r="G1003" s="11">
        <v>607</v>
      </c>
      <c r="H1003" s="13">
        <v>47.474464579901152</v>
      </c>
    </row>
    <row r="1004" spans="1:8" x14ac:dyDescent="0.3">
      <c r="A1004" s="11" t="s">
        <v>8221</v>
      </c>
      <c r="B1004" s="11">
        <v>2</v>
      </c>
      <c r="C1004" s="13">
        <v>10</v>
      </c>
      <c r="F1004" s="11" t="s">
        <v>8219</v>
      </c>
      <c r="G1004" s="11">
        <v>50</v>
      </c>
      <c r="H1004" s="13">
        <v>101.56</v>
      </c>
    </row>
    <row r="1005" spans="1:8" x14ac:dyDescent="0.3">
      <c r="A1005" s="11" t="s">
        <v>8221</v>
      </c>
      <c r="B1005" s="11">
        <v>1</v>
      </c>
      <c r="C1005" s="13">
        <v>10</v>
      </c>
      <c r="F1005" s="11" t="s">
        <v>8219</v>
      </c>
      <c r="G1005" s="11">
        <v>55</v>
      </c>
      <c r="H1005" s="13">
        <v>72.909090909090907</v>
      </c>
    </row>
    <row r="1006" spans="1:8" x14ac:dyDescent="0.3">
      <c r="A1006" s="11" t="s">
        <v>8221</v>
      </c>
      <c r="B1006" s="11">
        <v>4</v>
      </c>
      <c r="C1006" s="13">
        <v>37.5</v>
      </c>
      <c r="F1006" s="11" t="s">
        <v>8219</v>
      </c>
      <c r="G1006" s="11">
        <v>38</v>
      </c>
      <c r="H1006" s="13">
        <v>43.710526315789473</v>
      </c>
    </row>
    <row r="1007" spans="1:8" x14ac:dyDescent="0.3">
      <c r="A1007" s="11" t="s">
        <v>8221</v>
      </c>
      <c r="B1007" s="11">
        <v>6</v>
      </c>
      <c r="C1007" s="13">
        <v>45</v>
      </c>
      <c r="F1007" s="11" t="s">
        <v>8219</v>
      </c>
      <c r="G1007" s="11">
        <v>25</v>
      </c>
      <c r="H1007" s="13">
        <v>34</v>
      </c>
    </row>
    <row r="1008" spans="1:8" x14ac:dyDescent="0.3">
      <c r="A1008" s="11" t="s">
        <v>8221</v>
      </c>
      <c r="B1008" s="11">
        <v>8</v>
      </c>
      <c r="C1008" s="13">
        <v>100.625</v>
      </c>
      <c r="F1008" s="11" t="s">
        <v>8219</v>
      </c>
      <c r="G1008" s="11">
        <v>46</v>
      </c>
      <c r="H1008" s="13">
        <v>70.652173913043484</v>
      </c>
    </row>
    <row r="1009" spans="1:8" x14ac:dyDescent="0.3">
      <c r="A1009" s="11" t="s">
        <v>8221</v>
      </c>
      <c r="B1009" s="11">
        <v>14</v>
      </c>
      <c r="C1009" s="13">
        <v>25.571428571428573</v>
      </c>
      <c r="F1009" s="11" t="s">
        <v>8219</v>
      </c>
      <c r="G1009" s="11">
        <v>83</v>
      </c>
      <c r="H1009" s="13">
        <v>89.301204819277103</v>
      </c>
    </row>
    <row r="1010" spans="1:8" x14ac:dyDescent="0.3">
      <c r="A1010" s="11" t="s">
        <v>8221</v>
      </c>
      <c r="B1010" s="11">
        <v>4</v>
      </c>
      <c r="C1010" s="13">
        <v>25</v>
      </c>
      <c r="F1010" s="11" t="s">
        <v>8219</v>
      </c>
      <c r="G1010" s="11">
        <v>35</v>
      </c>
      <c r="H1010" s="13">
        <v>115.08571428571429</v>
      </c>
    </row>
    <row r="1011" spans="1:8" x14ac:dyDescent="0.3">
      <c r="A1011" s="11" t="s">
        <v>8221</v>
      </c>
      <c r="B1011" s="11">
        <v>1</v>
      </c>
      <c r="C1011" s="13">
        <v>10</v>
      </c>
      <c r="F1011" s="11" t="s">
        <v>8219</v>
      </c>
      <c r="G1011" s="11">
        <v>25</v>
      </c>
      <c r="H1011" s="13">
        <v>62.12</v>
      </c>
    </row>
    <row r="1012" spans="1:8" x14ac:dyDescent="0.3">
      <c r="A1012" s="11" t="s">
        <v>8221</v>
      </c>
      <c r="B1012" s="11">
        <v>1</v>
      </c>
      <c r="C1012" s="13">
        <v>202</v>
      </c>
      <c r="F1012" s="11" t="s">
        <v>8219</v>
      </c>
      <c r="G1012" s="11">
        <v>75</v>
      </c>
      <c r="H1012" s="13">
        <v>46.204266666666669</v>
      </c>
    </row>
    <row r="1013" spans="1:8" x14ac:dyDescent="0.3">
      <c r="A1013" s="11" t="s">
        <v>8221</v>
      </c>
      <c r="B1013" s="11">
        <v>1</v>
      </c>
      <c r="C1013" s="13">
        <v>25</v>
      </c>
      <c r="F1013" s="11" t="s">
        <v>8219</v>
      </c>
      <c r="G1013" s="11">
        <v>62</v>
      </c>
      <c r="H1013" s="13">
        <v>48.54854838709678</v>
      </c>
    </row>
    <row r="1014" spans="1:8" x14ac:dyDescent="0.3">
      <c r="A1014" s="11" t="s">
        <v>8221</v>
      </c>
      <c r="B1014" s="11">
        <v>1</v>
      </c>
      <c r="C1014" s="13">
        <v>500</v>
      </c>
      <c r="F1014" s="11" t="s">
        <v>8219</v>
      </c>
      <c r="G1014" s="11">
        <v>160</v>
      </c>
      <c r="H1014" s="13">
        <v>57.520187499999999</v>
      </c>
    </row>
    <row r="1015" spans="1:8" x14ac:dyDescent="0.3">
      <c r="A1015" s="11" t="s">
        <v>8221</v>
      </c>
      <c r="B1015" s="11">
        <v>4</v>
      </c>
      <c r="C1015" s="13">
        <v>29</v>
      </c>
      <c r="F1015" s="11" t="s">
        <v>8219</v>
      </c>
      <c r="G1015" s="11">
        <v>246</v>
      </c>
      <c r="H1015" s="13">
        <v>88.147154471544724</v>
      </c>
    </row>
    <row r="1016" spans="1:8" x14ac:dyDescent="0.3">
      <c r="A1016" s="11" t="s">
        <v>8221</v>
      </c>
      <c r="B1016" s="11">
        <v>2</v>
      </c>
      <c r="C1016" s="13">
        <v>17.5</v>
      </c>
      <c r="F1016" s="11" t="s">
        <v>8219</v>
      </c>
      <c r="G1016" s="11">
        <v>55</v>
      </c>
      <c r="H1016" s="13">
        <v>110.49090909090908</v>
      </c>
    </row>
    <row r="1017" spans="1:8" x14ac:dyDescent="0.3">
      <c r="A1017" s="11" t="s">
        <v>8221</v>
      </c>
      <c r="B1017" s="11">
        <v>24</v>
      </c>
      <c r="C1017" s="13">
        <v>174</v>
      </c>
      <c r="F1017" s="11" t="s">
        <v>8219</v>
      </c>
      <c r="G1017" s="11">
        <v>23</v>
      </c>
      <c r="H1017" s="13">
        <v>66.826086956521735</v>
      </c>
    </row>
    <row r="1018" spans="1:8" x14ac:dyDescent="0.3">
      <c r="A1018" s="11" t="s">
        <v>8221</v>
      </c>
      <c r="B1018" s="11">
        <v>1</v>
      </c>
      <c r="C1018" s="13">
        <v>50</v>
      </c>
      <c r="F1018" s="11" t="s">
        <v>8219</v>
      </c>
      <c r="G1018" s="11">
        <v>72</v>
      </c>
      <c r="H1018" s="13">
        <v>58.597222222222221</v>
      </c>
    </row>
    <row r="1019" spans="1:8" x14ac:dyDescent="0.3">
      <c r="A1019" s="11" t="s">
        <v>8221</v>
      </c>
      <c r="B1019" s="11">
        <v>2</v>
      </c>
      <c r="C1019" s="13">
        <v>5</v>
      </c>
      <c r="F1019" s="11" t="s">
        <v>8219</v>
      </c>
      <c r="G1019" s="11">
        <v>22</v>
      </c>
      <c r="H1019" s="13">
        <v>113.63636363636364</v>
      </c>
    </row>
    <row r="1020" spans="1:8" x14ac:dyDescent="0.3">
      <c r="A1020" s="11" t="s">
        <v>8221</v>
      </c>
      <c r="B1020" s="11">
        <v>1</v>
      </c>
      <c r="C1020" s="13">
        <v>1</v>
      </c>
      <c r="F1020" s="11" t="s">
        <v>8219</v>
      </c>
      <c r="G1020" s="11">
        <v>14</v>
      </c>
      <c r="H1020" s="13">
        <v>43.571428571428569</v>
      </c>
    </row>
    <row r="1021" spans="1:8" x14ac:dyDescent="0.3">
      <c r="A1021" s="11" t="s">
        <v>8221</v>
      </c>
      <c r="B1021" s="11">
        <v>37</v>
      </c>
      <c r="C1021" s="13">
        <v>145.40540540540542</v>
      </c>
      <c r="F1021" s="11" t="s">
        <v>8219</v>
      </c>
      <c r="G1021" s="11">
        <v>38</v>
      </c>
      <c r="H1021" s="13">
        <v>78.94736842105263</v>
      </c>
    </row>
    <row r="1022" spans="1:8" x14ac:dyDescent="0.3">
      <c r="A1022" s="11" t="s">
        <v>8221</v>
      </c>
      <c r="B1022" s="11">
        <v>5</v>
      </c>
      <c r="C1022" s="13">
        <v>205</v>
      </c>
      <c r="F1022" s="11" t="s">
        <v>8219</v>
      </c>
      <c r="G1022" s="11">
        <v>32</v>
      </c>
      <c r="H1022" s="13">
        <v>188.125</v>
      </c>
    </row>
    <row r="1023" spans="1:8" x14ac:dyDescent="0.3">
      <c r="A1023" s="11" t="s">
        <v>8221</v>
      </c>
      <c r="B1023" s="11">
        <v>4</v>
      </c>
      <c r="C1023" s="13">
        <v>100.5</v>
      </c>
      <c r="F1023" s="11" t="s">
        <v>8219</v>
      </c>
      <c r="G1023" s="11">
        <v>63</v>
      </c>
      <c r="H1023" s="13">
        <v>63.031746031746032</v>
      </c>
    </row>
    <row r="1024" spans="1:8" x14ac:dyDescent="0.3">
      <c r="A1024" s="11" t="s">
        <v>8221</v>
      </c>
      <c r="B1024" s="11">
        <v>16</v>
      </c>
      <c r="C1024" s="13">
        <v>55.0625</v>
      </c>
      <c r="F1024" s="11" t="s">
        <v>8219</v>
      </c>
      <c r="G1024" s="11">
        <v>27</v>
      </c>
      <c r="H1024" s="13">
        <v>30.37037037037037</v>
      </c>
    </row>
    <row r="1025" spans="1:8" x14ac:dyDescent="0.3">
      <c r="A1025" s="11" t="s">
        <v>8221</v>
      </c>
      <c r="B1025" s="11">
        <v>9</v>
      </c>
      <c r="C1025" s="13">
        <v>47.333333333333336</v>
      </c>
      <c r="F1025" s="11" t="s">
        <v>8219</v>
      </c>
      <c r="G1025" s="11">
        <v>44</v>
      </c>
      <c r="H1025" s="13">
        <v>51.477272727272727</v>
      </c>
    </row>
    <row r="1026" spans="1:8" x14ac:dyDescent="0.3">
      <c r="A1026" s="11" t="s">
        <v>8221</v>
      </c>
      <c r="B1026" s="11">
        <v>40</v>
      </c>
      <c r="C1026" s="13">
        <v>58.95</v>
      </c>
      <c r="F1026" s="11" t="s">
        <v>8219</v>
      </c>
      <c r="G1026" s="11">
        <v>38</v>
      </c>
      <c r="H1026" s="13">
        <v>35.789473684210527</v>
      </c>
    </row>
    <row r="1027" spans="1:8" x14ac:dyDescent="0.3">
      <c r="A1027" s="11" t="s">
        <v>8221</v>
      </c>
      <c r="B1027" s="11">
        <v>2</v>
      </c>
      <c r="C1027" s="13">
        <v>1.5</v>
      </c>
      <c r="F1027" s="11" t="s">
        <v>8219</v>
      </c>
      <c r="G1027" s="11">
        <v>115</v>
      </c>
      <c r="H1027" s="13">
        <v>98.817391304347822</v>
      </c>
    </row>
    <row r="1028" spans="1:8" x14ac:dyDescent="0.3">
      <c r="A1028" s="11" t="s">
        <v>8221</v>
      </c>
      <c r="B1028" s="11">
        <v>1</v>
      </c>
      <c r="C1028" s="13">
        <v>5</v>
      </c>
      <c r="F1028" s="11" t="s">
        <v>8219</v>
      </c>
      <c r="G1028" s="11">
        <v>37</v>
      </c>
      <c r="H1028" s="13">
        <v>28</v>
      </c>
    </row>
    <row r="1029" spans="1:8" x14ac:dyDescent="0.3">
      <c r="A1029" s="11" t="s">
        <v>8221</v>
      </c>
      <c r="B1029" s="11">
        <v>9</v>
      </c>
      <c r="C1029" s="13">
        <v>50.555555555555557</v>
      </c>
      <c r="F1029" s="11" t="s">
        <v>8219</v>
      </c>
      <c r="G1029" s="11">
        <v>99</v>
      </c>
      <c r="H1029" s="13">
        <v>51.313131313131315</v>
      </c>
    </row>
    <row r="1030" spans="1:8" x14ac:dyDescent="0.3">
      <c r="A1030" s="11" t="s">
        <v>8221</v>
      </c>
      <c r="B1030" s="11">
        <v>34</v>
      </c>
      <c r="C1030" s="13">
        <v>25.647058823529413</v>
      </c>
      <c r="F1030" s="11" t="s">
        <v>8219</v>
      </c>
      <c r="G1030" s="11">
        <v>44</v>
      </c>
      <c r="H1030" s="13">
        <v>53.522727272727273</v>
      </c>
    </row>
    <row r="1031" spans="1:8" x14ac:dyDescent="0.3">
      <c r="A1031" s="11" t="s">
        <v>8221</v>
      </c>
      <c r="B1031" s="11">
        <v>23</v>
      </c>
      <c r="C1031" s="13">
        <v>47.695652173913047</v>
      </c>
      <c r="F1031" s="11" t="s">
        <v>8219</v>
      </c>
      <c r="G1031" s="11">
        <v>58</v>
      </c>
      <c r="H1031" s="13">
        <v>37.149310344827583</v>
      </c>
    </row>
    <row r="1032" spans="1:8" x14ac:dyDescent="0.3">
      <c r="A1032" s="11" t="s">
        <v>8221</v>
      </c>
      <c r="B1032" s="11">
        <v>19</v>
      </c>
      <c r="C1032" s="13">
        <v>56.05263157894737</v>
      </c>
      <c r="F1032" s="11" t="s">
        <v>8219</v>
      </c>
      <c r="G1032" s="11">
        <v>191</v>
      </c>
      <c r="H1032" s="13">
        <v>89.895287958115176</v>
      </c>
    </row>
    <row r="1033" spans="1:8" x14ac:dyDescent="0.3">
      <c r="A1033" s="11" t="s">
        <v>8221</v>
      </c>
      <c r="B1033" s="11">
        <v>50</v>
      </c>
      <c r="C1033" s="13">
        <v>81.319999999999993</v>
      </c>
      <c r="F1033" s="11" t="s">
        <v>8219</v>
      </c>
      <c r="G1033" s="11">
        <v>40</v>
      </c>
      <c r="H1033" s="13">
        <v>106.52500000000001</v>
      </c>
    </row>
    <row r="1034" spans="1:8" x14ac:dyDescent="0.3">
      <c r="A1034" s="11" t="s">
        <v>8221</v>
      </c>
      <c r="B1034" s="11">
        <v>12</v>
      </c>
      <c r="C1034" s="13">
        <v>70.166666666666671</v>
      </c>
      <c r="F1034" s="11" t="s">
        <v>8219</v>
      </c>
      <c r="G1034" s="11">
        <v>38</v>
      </c>
      <c r="H1034" s="13">
        <v>52.815789473684212</v>
      </c>
    </row>
    <row r="1035" spans="1:8" x14ac:dyDescent="0.3">
      <c r="A1035" s="11" t="s">
        <v>8221</v>
      </c>
      <c r="B1035" s="11">
        <v>8</v>
      </c>
      <c r="C1035" s="13">
        <v>23.625</v>
      </c>
      <c r="F1035" s="11" t="s">
        <v>8219</v>
      </c>
      <c r="G1035" s="11">
        <v>39</v>
      </c>
      <c r="H1035" s="13">
        <v>54.615384615384613</v>
      </c>
    </row>
    <row r="1036" spans="1:8" x14ac:dyDescent="0.3">
      <c r="A1036" s="11" t="s">
        <v>8221</v>
      </c>
      <c r="B1036" s="11">
        <v>9</v>
      </c>
      <c r="C1036" s="13">
        <v>188.55555555555554</v>
      </c>
      <c r="F1036" s="11" t="s">
        <v>8219</v>
      </c>
      <c r="G1036" s="11">
        <v>11</v>
      </c>
      <c r="H1036" s="13">
        <v>27.272727272727273</v>
      </c>
    </row>
    <row r="1037" spans="1:8" x14ac:dyDescent="0.3">
      <c r="A1037" s="11" t="s">
        <v>8221</v>
      </c>
      <c r="B1037" s="11">
        <v>43</v>
      </c>
      <c r="C1037" s="13">
        <v>49.511627906976742</v>
      </c>
      <c r="F1037" s="11" t="s">
        <v>8219</v>
      </c>
      <c r="G1037" s="11">
        <v>107</v>
      </c>
      <c r="H1037" s="13">
        <v>68.598130841121488</v>
      </c>
    </row>
    <row r="1038" spans="1:8" x14ac:dyDescent="0.3">
      <c r="A1038" s="11" t="s">
        <v>8221</v>
      </c>
      <c r="B1038" s="11">
        <v>28</v>
      </c>
      <c r="C1038" s="13">
        <v>75.464285714285708</v>
      </c>
      <c r="F1038" s="11" t="s">
        <v>8219</v>
      </c>
      <c r="G1038" s="11">
        <v>147</v>
      </c>
      <c r="H1038" s="13">
        <v>35.612244897959187</v>
      </c>
    </row>
    <row r="1039" spans="1:8" x14ac:dyDescent="0.3">
      <c r="A1039" s="11" t="s">
        <v>8221</v>
      </c>
      <c r="B1039" s="11">
        <v>4</v>
      </c>
      <c r="C1039" s="13">
        <v>9.5</v>
      </c>
      <c r="F1039" s="11" t="s">
        <v>8219</v>
      </c>
      <c r="G1039" s="11">
        <v>36</v>
      </c>
      <c r="H1039" s="13">
        <v>94.027777777777771</v>
      </c>
    </row>
    <row r="1040" spans="1:8" x14ac:dyDescent="0.3">
      <c r="A1040" s="11" t="s">
        <v>8221</v>
      </c>
      <c r="B1040" s="11">
        <v>24</v>
      </c>
      <c r="C1040" s="13">
        <v>35.5</v>
      </c>
      <c r="F1040" s="11" t="s">
        <v>8219</v>
      </c>
      <c r="G1040" s="11">
        <v>92</v>
      </c>
      <c r="H1040" s="13">
        <v>526.45652173913038</v>
      </c>
    </row>
    <row r="1041" spans="1:8" x14ac:dyDescent="0.3">
      <c r="A1041" s="11" t="s">
        <v>8221</v>
      </c>
      <c r="B1041" s="11">
        <v>2</v>
      </c>
      <c r="C1041" s="13">
        <v>10</v>
      </c>
      <c r="F1041" s="11" t="s">
        <v>8219</v>
      </c>
      <c r="G1041" s="11">
        <v>35</v>
      </c>
      <c r="H1041" s="13">
        <v>50.657142857142858</v>
      </c>
    </row>
    <row r="1042" spans="1:8" x14ac:dyDescent="0.3">
      <c r="A1042" s="11" t="s">
        <v>8221</v>
      </c>
      <c r="B1042" s="11">
        <v>2</v>
      </c>
      <c r="C1042" s="13">
        <v>13</v>
      </c>
      <c r="F1042" s="11" t="s">
        <v>8219</v>
      </c>
      <c r="G1042" s="11">
        <v>17</v>
      </c>
      <c r="H1042" s="13">
        <v>79.182941176470578</v>
      </c>
    </row>
    <row r="1043" spans="1:8" x14ac:dyDescent="0.3">
      <c r="A1043" s="11" t="s">
        <v>8221</v>
      </c>
      <c r="B1043" s="11">
        <v>20</v>
      </c>
      <c r="C1043" s="13">
        <v>89.4</v>
      </c>
      <c r="F1043" s="11" t="s">
        <v>8219</v>
      </c>
      <c r="G1043" s="11">
        <v>22</v>
      </c>
      <c r="H1043" s="13">
        <v>91.590909090909093</v>
      </c>
    </row>
    <row r="1044" spans="1:8" x14ac:dyDescent="0.3">
      <c r="A1044" s="11" t="s">
        <v>8221</v>
      </c>
      <c r="B1044" s="11">
        <v>1</v>
      </c>
      <c r="C1044" s="13">
        <v>25</v>
      </c>
      <c r="F1044" s="11" t="s">
        <v>8219</v>
      </c>
      <c r="G1044" s="11">
        <v>69</v>
      </c>
      <c r="H1044" s="13">
        <v>116.96275362318841</v>
      </c>
    </row>
    <row r="1045" spans="1:8" x14ac:dyDescent="0.3">
      <c r="A1045" s="11" t="s">
        <v>8221</v>
      </c>
      <c r="B1045" s="11">
        <v>1</v>
      </c>
      <c r="C1045" s="13">
        <v>1</v>
      </c>
      <c r="F1045" s="11" t="s">
        <v>8219</v>
      </c>
      <c r="G1045" s="11">
        <v>13</v>
      </c>
      <c r="H1045" s="13">
        <v>35.615384615384613</v>
      </c>
    </row>
    <row r="1046" spans="1:8" x14ac:dyDescent="0.3">
      <c r="A1046" s="11" t="s">
        <v>8221</v>
      </c>
      <c r="B1046" s="11">
        <v>4</v>
      </c>
      <c r="C1046" s="13">
        <v>65</v>
      </c>
      <c r="F1046" s="11" t="s">
        <v>8219</v>
      </c>
      <c r="G1046" s="11">
        <v>58</v>
      </c>
      <c r="H1046" s="13">
        <v>87.103448275862064</v>
      </c>
    </row>
    <row r="1047" spans="1:8" x14ac:dyDescent="0.3">
      <c r="A1047" s="11" t="s">
        <v>8221</v>
      </c>
      <c r="B1047" s="11">
        <v>1</v>
      </c>
      <c r="C1047" s="13">
        <v>10</v>
      </c>
      <c r="F1047" s="11" t="s">
        <v>8219</v>
      </c>
      <c r="G1047" s="11">
        <v>44</v>
      </c>
      <c r="H1047" s="13">
        <v>75.11363636363636</v>
      </c>
    </row>
    <row r="1048" spans="1:8" x14ac:dyDescent="0.3">
      <c r="A1048" s="11" t="s">
        <v>8221</v>
      </c>
      <c r="B1048" s="11">
        <v>1</v>
      </c>
      <c r="C1048" s="13">
        <v>1</v>
      </c>
      <c r="F1048" s="11" t="s">
        <v>8219</v>
      </c>
      <c r="G1048" s="11">
        <v>83</v>
      </c>
      <c r="H1048" s="13">
        <v>68.01204819277109</v>
      </c>
    </row>
    <row r="1049" spans="1:8" x14ac:dyDescent="0.3">
      <c r="A1049" s="11" t="s">
        <v>8221</v>
      </c>
      <c r="B1049" s="11">
        <v>13</v>
      </c>
      <c r="C1049" s="13">
        <v>81.538461538461533</v>
      </c>
      <c r="F1049" s="11" t="s">
        <v>8219</v>
      </c>
      <c r="G1049" s="11">
        <v>117</v>
      </c>
      <c r="H1049" s="13">
        <v>29.623931623931625</v>
      </c>
    </row>
    <row r="1050" spans="1:8" x14ac:dyDescent="0.3">
      <c r="A1050" s="11" t="s">
        <v>8221</v>
      </c>
      <c r="B1050" s="11">
        <v>1</v>
      </c>
      <c r="C1050" s="13">
        <v>100</v>
      </c>
      <c r="F1050" s="11" t="s">
        <v>8219</v>
      </c>
      <c r="G1050" s="11">
        <v>32</v>
      </c>
      <c r="H1050" s="13">
        <v>91.625</v>
      </c>
    </row>
    <row r="1051" spans="1:8" x14ac:dyDescent="0.3">
      <c r="A1051" s="11" t="s">
        <v>8221</v>
      </c>
      <c r="B1051" s="11">
        <v>1</v>
      </c>
      <c r="C1051" s="13">
        <v>1</v>
      </c>
      <c r="F1051" s="11" t="s">
        <v>8219</v>
      </c>
      <c r="G1051" s="11">
        <v>8</v>
      </c>
      <c r="H1051" s="13">
        <v>22.5</v>
      </c>
    </row>
    <row r="1052" spans="1:8" x14ac:dyDescent="0.3">
      <c r="A1052" s="11" t="s">
        <v>8221</v>
      </c>
      <c r="B1052" s="11">
        <v>3</v>
      </c>
      <c r="C1052" s="13">
        <v>20</v>
      </c>
      <c r="F1052" s="11" t="s">
        <v>8219</v>
      </c>
      <c r="G1052" s="11">
        <v>340</v>
      </c>
      <c r="H1052" s="13">
        <v>64.366735294117646</v>
      </c>
    </row>
    <row r="1053" spans="1:8" x14ac:dyDescent="0.3">
      <c r="A1053" s="11" t="s">
        <v>8221</v>
      </c>
      <c r="B1053" s="11">
        <v>14</v>
      </c>
      <c r="C1053" s="13">
        <v>46.428571428571431</v>
      </c>
      <c r="F1053" s="11" t="s">
        <v>8219</v>
      </c>
      <c r="G1053" s="11">
        <v>7</v>
      </c>
      <c r="H1053" s="13">
        <v>21.857142857142858</v>
      </c>
    </row>
    <row r="1054" spans="1:8" x14ac:dyDescent="0.3">
      <c r="A1054" s="11" t="s">
        <v>8221</v>
      </c>
      <c r="B1054" s="11">
        <v>2</v>
      </c>
      <c r="C1054" s="13">
        <v>5.5</v>
      </c>
      <c r="F1054" s="11" t="s">
        <v>8219</v>
      </c>
      <c r="G1054" s="11">
        <v>19</v>
      </c>
      <c r="H1054" s="13">
        <v>33.315789473684212</v>
      </c>
    </row>
    <row r="1055" spans="1:8" x14ac:dyDescent="0.3">
      <c r="A1055" s="11" t="s">
        <v>8221</v>
      </c>
      <c r="B1055" s="11">
        <v>5</v>
      </c>
      <c r="C1055" s="13">
        <v>50.2</v>
      </c>
      <c r="F1055" s="11" t="s">
        <v>8219</v>
      </c>
      <c r="G1055" s="11">
        <v>47</v>
      </c>
      <c r="H1055" s="13">
        <v>90.276595744680847</v>
      </c>
    </row>
    <row r="1056" spans="1:8" x14ac:dyDescent="0.3">
      <c r="A1056" s="11" t="s">
        <v>8221</v>
      </c>
      <c r="B1056" s="11">
        <v>14</v>
      </c>
      <c r="C1056" s="13">
        <v>38.714285714285715</v>
      </c>
      <c r="F1056" s="11" t="s">
        <v>8219</v>
      </c>
      <c r="G1056" s="11">
        <v>13</v>
      </c>
      <c r="H1056" s="13">
        <v>76.92307692307692</v>
      </c>
    </row>
    <row r="1057" spans="1:8" x14ac:dyDescent="0.3">
      <c r="A1057" s="11" t="s">
        <v>8221</v>
      </c>
      <c r="B1057" s="11">
        <v>9</v>
      </c>
      <c r="C1057" s="13">
        <v>13.111111111111111</v>
      </c>
      <c r="F1057" s="11" t="s">
        <v>8219</v>
      </c>
      <c r="G1057" s="11">
        <v>90</v>
      </c>
      <c r="H1057" s="13">
        <v>59.233333333333334</v>
      </c>
    </row>
    <row r="1058" spans="1:8" x14ac:dyDescent="0.3">
      <c r="A1058" s="11" t="s">
        <v>8221</v>
      </c>
      <c r="B1058" s="11">
        <v>8</v>
      </c>
      <c r="C1058" s="13">
        <v>315.5</v>
      </c>
      <c r="F1058" s="11" t="s">
        <v>8219</v>
      </c>
      <c r="G1058" s="11">
        <v>63</v>
      </c>
      <c r="H1058" s="13">
        <v>65.38095238095238</v>
      </c>
    </row>
    <row r="1059" spans="1:8" x14ac:dyDescent="0.3">
      <c r="A1059" s="11" t="s">
        <v>8221</v>
      </c>
      <c r="B1059" s="11">
        <v>7</v>
      </c>
      <c r="C1059" s="13">
        <v>37.142857142857146</v>
      </c>
      <c r="F1059" s="11" t="s">
        <v>8219</v>
      </c>
      <c r="G1059" s="11">
        <v>26</v>
      </c>
      <c r="H1059" s="13">
        <v>67.307692307692307</v>
      </c>
    </row>
    <row r="1060" spans="1:8" x14ac:dyDescent="0.3">
      <c r="A1060" s="11" t="s">
        <v>8221</v>
      </c>
      <c r="B1060" s="11">
        <v>84</v>
      </c>
      <c r="C1060" s="13">
        <v>128.27380952380952</v>
      </c>
      <c r="F1060" s="11" t="s">
        <v>8219</v>
      </c>
      <c r="G1060" s="11">
        <v>71</v>
      </c>
      <c r="H1060" s="13">
        <v>88.74647887323944</v>
      </c>
    </row>
    <row r="1061" spans="1:8" x14ac:dyDescent="0.3">
      <c r="A1061" s="11" t="s">
        <v>8221</v>
      </c>
      <c r="B1061" s="11">
        <v>11</v>
      </c>
      <c r="C1061" s="13">
        <v>47.272727272727273</v>
      </c>
      <c r="F1061" s="11" t="s">
        <v>8219</v>
      </c>
      <c r="G1061" s="11">
        <v>38</v>
      </c>
      <c r="H1061" s="13">
        <v>65.868421052631575</v>
      </c>
    </row>
    <row r="1062" spans="1:8" x14ac:dyDescent="0.3">
      <c r="A1062" s="11" t="s">
        <v>8221</v>
      </c>
      <c r="B1062" s="11">
        <v>1</v>
      </c>
      <c r="C1062" s="13">
        <v>50</v>
      </c>
      <c r="F1062" s="11" t="s">
        <v>8219</v>
      </c>
      <c r="G1062" s="11">
        <v>859</v>
      </c>
      <c r="H1062" s="13">
        <v>40.349243306169967</v>
      </c>
    </row>
    <row r="1063" spans="1:8" x14ac:dyDescent="0.3">
      <c r="A1063" s="11" t="s">
        <v>8221</v>
      </c>
      <c r="B1063" s="11">
        <v>4</v>
      </c>
      <c r="C1063" s="13">
        <v>42.5</v>
      </c>
      <c r="F1063" s="11" t="s">
        <v>8219</v>
      </c>
      <c r="G1063" s="11">
        <v>21</v>
      </c>
      <c r="H1063" s="13">
        <v>76.857142857142861</v>
      </c>
    </row>
    <row r="1064" spans="1:8" x14ac:dyDescent="0.3">
      <c r="A1064" s="11" t="s">
        <v>8221</v>
      </c>
      <c r="B1064" s="11">
        <v>10</v>
      </c>
      <c r="C1064" s="13">
        <v>44</v>
      </c>
      <c r="F1064" s="11" t="s">
        <v>8219</v>
      </c>
      <c r="G1064" s="11">
        <v>78</v>
      </c>
      <c r="H1064" s="13">
        <v>68.707820512820518</v>
      </c>
    </row>
    <row r="1065" spans="1:8" x14ac:dyDescent="0.3">
      <c r="A1065" s="11" t="s">
        <v>8221</v>
      </c>
      <c r="B1065" s="11">
        <v>16</v>
      </c>
      <c r="C1065" s="13">
        <v>50.875</v>
      </c>
      <c r="F1065" s="11" t="s">
        <v>8219</v>
      </c>
      <c r="G1065" s="11">
        <v>53</v>
      </c>
      <c r="H1065" s="13">
        <v>57.773584905660378</v>
      </c>
    </row>
    <row r="1066" spans="1:8" x14ac:dyDescent="0.3">
      <c r="A1066" s="11" t="s">
        <v>8221</v>
      </c>
      <c r="B1066" s="11">
        <v>2</v>
      </c>
      <c r="C1066" s="13">
        <v>62.5</v>
      </c>
      <c r="F1066" s="11" t="s">
        <v>8219</v>
      </c>
      <c r="G1066" s="11">
        <v>356</v>
      </c>
      <c r="H1066" s="13">
        <v>44.171348314606739</v>
      </c>
    </row>
    <row r="1067" spans="1:8" x14ac:dyDescent="0.3">
      <c r="A1067" s="11" t="s">
        <v>8221</v>
      </c>
      <c r="B1067" s="11">
        <v>5</v>
      </c>
      <c r="C1067" s="13">
        <v>27</v>
      </c>
      <c r="F1067" s="11" t="s">
        <v>8219</v>
      </c>
      <c r="G1067" s="11">
        <v>279</v>
      </c>
      <c r="H1067" s="13">
        <v>31.566308243727597</v>
      </c>
    </row>
    <row r="1068" spans="1:8" x14ac:dyDescent="0.3">
      <c r="A1068" s="11" t="s">
        <v>8221</v>
      </c>
      <c r="B1068" s="11">
        <v>1</v>
      </c>
      <c r="C1068" s="13">
        <v>25</v>
      </c>
      <c r="F1068" s="11" t="s">
        <v>8219</v>
      </c>
      <c r="G1068" s="11">
        <v>266</v>
      </c>
      <c r="H1068" s="13">
        <v>107.04511278195488</v>
      </c>
    </row>
    <row r="1069" spans="1:8" x14ac:dyDescent="0.3">
      <c r="A1069" s="11" t="s">
        <v>8221</v>
      </c>
      <c r="B1069" s="11">
        <v>31</v>
      </c>
      <c r="C1069" s="13">
        <v>47.258064516129032</v>
      </c>
      <c r="F1069" s="11" t="s">
        <v>8219</v>
      </c>
      <c r="G1069" s="11">
        <v>623</v>
      </c>
      <c r="H1069" s="13">
        <v>149.03451043338683</v>
      </c>
    </row>
    <row r="1070" spans="1:8" x14ac:dyDescent="0.3">
      <c r="A1070" s="11" t="s">
        <v>8221</v>
      </c>
      <c r="B1070" s="11">
        <v>2</v>
      </c>
      <c r="C1070" s="13">
        <v>1.5</v>
      </c>
      <c r="F1070" s="11" t="s">
        <v>8219</v>
      </c>
      <c r="G1070" s="11">
        <v>392</v>
      </c>
      <c r="H1070" s="13">
        <v>55.956632653061227</v>
      </c>
    </row>
    <row r="1071" spans="1:8" x14ac:dyDescent="0.3">
      <c r="A1071" s="11" t="s">
        <v>8221</v>
      </c>
      <c r="B1071" s="11">
        <v>7</v>
      </c>
      <c r="C1071" s="13">
        <v>24.714285714285715</v>
      </c>
      <c r="F1071" s="11" t="s">
        <v>8219</v>
      </c>
      <c r="G1071" s="11">
        <v>3562</v>
      </c>
      <c r="H1071" s="13">
        <v>56.970381807973048</v>
      </c>
    </row>
    <row r="1072" spans="1:8" x14ac:dyDescent="0.3">
      <c r="A1072" s="11" t="s">
        <v>8221</v>
      </c>
      <c r="B1072" s="11">
        <v>16</v>
      </c>
      <c r="C1072" s="13">
        <v>63.125</v>
      </c>
      <c r="F1072" s="11" t="s">
        <v>8219</v>
      </c>
      <c r="G1072" s="11">
        <v>514</v>
      </c>
      <c r="H1072" s="13">
        <v>44.056420233463037</v>
      </c>
    </row>
    <row r="1073" spans="1:8" x14ac:dyDescent="0.3">
      <c r="A1073" s="11" t="s">
        <v>8221</v>
      </c>
      <c r="B1073" s="11">
        <v>4</v>
      </c>
      <c r="C1073" s="13">
        <v>38.25</v>
      </c>
      <c r="F1073" s="11" t="s">
        <v>8219</v>
      </c>
      <c r="G1073" s="11">
        <v>88</v>
      </c>
      <c r="H1073" s="13">
        <v>68.625</v>
      </c>
    </row>
    <row r="1074" spans="1:8" x14ac:dyDescent="0.3">
      <c r="A1074" s="11" t="s">
        <v>8221</v>
      </c>
      <c r="B1074" s="11">
        <v>4</v>
      </c>
      <c r="C1074" s="13">
        <v>16.25</v>
      </c>
      <c r="F1074" s="11" t="s">
        <v>8219</v>
      </c>
      <c r="G1074" s="11">
        <v>537</v>
      </c>
      <c r="H1074" s="13">
        <v>65.318435754189949</v>
      </c>
    </row>
    <row r="1075" spans="1:8" x14ac:dyDescent="0.3">
      <c r="A1075" s="11" t="s">
        <v>8221</v>
      </c>
      <c r="B1075" s="11">
        <v>4</v>
      </c>
      <c r="C1075" s="13">
        <v>33.75</v>
      </c>
      <c r="F1075" s="11" t="s">
        <v>8219</v>
      </c>
      <c r="G1075" s="11">
        <v>25</v>
      </c>
      <c r="H1075" s="13">
        <v>35.92</v>
      </c>
    </row>
    <row r="1076" spans="1:8" x14ac:dyDescent="0.3">
      <c r="A1076" s="11" t="s">
        <v>8221</v>
      </c>
      <c r="B1076" s="11">
        <v>3</v>
      </c>
      <c r="C1076" s="13">
        <v>61.666666666666664</v>
      </c>
      <c r="F1076" s="11" t="s">
        <v>8219</v>
      </c>
      <c r="G1076" s="11">
        <v>3238</v>
      </c>
      <c r="H1076" s="13">
        <v>40.070667078443485</v>
      </c>
    </row>
    <row r="1077" spans="1:8" x14ac:dyDescent="0.3">
      <c r="A1077" s="11" t="s">
        <v>8221</v>
      </c>
      <c r="B1077" s="11">
        <v>36</v>
      </c>
      <c r="C1077" s="13">
        <v>83.138888888888886</v>
      </c>
      <c r="F1077" s="11" t="s">
        <v>8219</v>
      </c>
      <c r="G1077" s="11">
        <v>897</v>
      </c>
      <c r="H1077" s="13">
        <v>75.647714604236342</v>
      </c>
    </row>
    <row r="1078" spans="1:8" x14ac:dyDescent="0.3">
      <c r="A1078" s="11" t="s">
        <v>8221</v>
      </c>
      <c r="B1078" s="11">
        <v>1</v>
      </c>
      <c r="C1078" s="13">
        <v>1</v>
      </c>
      <c r="F1078" s="11" t="s">
        <v>8219</v>
      </c>
      <c r="G1078" s="11">
        <v>878</v>
      </c>
      <c r="H1078" s="13">
        <v>61.203872437357631</v>
      </c>
    </row>
    <row r="1079" spans="1:8" x14ac:dyDescent="0.3">
      <c r="A1079" s="11" t="s">
        <v>8221</v>
      </c>
      <c r="B1079" s="11">
        <v>7</v>
      </c>
      <c r="C1079" s="13">
        <v>142.85714285714286</v>
      </c>
      <c r="F1079" s="11" t="s">
        <v>8219</v>
      </c>
      <c r="G1079" s="11">
        <v>115</v>
      </c>
      <c r="H1079" s="13">
        <v>48.130434782608695</v>
      </c>
    </row>
    <row r="1080" spans="1:8" x14ac:dyDescent="0.3">
      <c r="A1080" s="11" t="s">
        <v>8221</v>
      </c>
      <c r="B1080" s="11">
        <v>27</v>
      </c>
      <c r="C1080" s="13">
        <v>33.666666666666664</v>
      </c>
      <c r="F1080" s="11" t="s">
        <v>8219</v>
      </c>
      <c r="G1080" s="11">
        <v>234</v>
      </c>
      <c r="H1080" s="13">
        <v>68.106837606837601</v>
      </c>
    </row>
    <row r="1081" spans="1:8" x14ac:dyDescent="0.3">
      <c r="A1081" s="11" t="s">
        <v>8221</v>
      </c>
      <c r="B1081" s="11">
        <v>1</v>
      </c>
      <c r="C1081" s="13">
        <v>5</v>
      </c>
      <c r="F1081" s="11" t="s">
        <v>8219</v>
      </c>
      <c r="G1081" s="11">
        <v>4330</v>
      </c>
      <c r="H1081" s="13">
        <v>65.891300230946882</v>
      </c>
    </row>
    <row r="1082" spans="1:8" x14ac:dyDescent="0.3">
      <c r="A1082" s="11" t="s">
        <v>8221</v>
      </c>
      <c r="B1082" s="11">
        <v>1</v>
      </c>
      <c r="C1082" s="13">
        <v>10</v>
      </c>
      <c r="F1082" s="11" t="s">
        <v>8219</v>
      </c>
      <c r="G1082" s="11">
        <v>651</v>
      </c>
      <c r="H1082" s="13">
        <v>81.654377880184327</v>
      </c>
    </row>
    <row r="1083" spans="1:8" x14ac:dyDescent="0.3">
      <c r="A1083" s="11" t="s">
        <v>8221</v>
      </c>
      <c r="B1083" s="11">
        <v>3</v>
      </c>
      <c r="C1083" s="13">
        <v>40</v>
      </c>
      <c r="F1083" s="11" t="s">
        <v>8219</v>
      </c>
      <c r="G1083" s="11">
        <v>251</v>
      </c>
      <c r="H1083" s="13">
        <v>52.701195219123505</v>
      </c>
    </row>
    <row r="1084" spans="1:8" x14ac:dyDescent="0.3">
      <c r="A1084" s="11" t="s">
        <v>8221</v>
      </c>
      <c r="B1084" s="11">
        <v>3</v>
      </c>
      <c r="C1084" s="13">
        <v>30</v>
      </c>
      <c r="F1084" s="11" t="s">
        <v>8219</v>
      </c>
      <c r="G1084" s="11">
        <v>263</v>
      </c>
      <c r="H1084" s="13">
        <v>41.228136882129277</v>
      </c>
    </row>
    <row r="1085" spans="1:8" x14ac:dyDescent="0.3">
      <c r="A1085" s="11" t="s">
        <v>8221</v>
      </c>
      <c r="B1085" s="11">
        <v>3</v>
      </c>
      <c r="C1085" s="13">
        <v>45</v>
      </c>
      <c r="F1085" s="11" t="s">
        <v>8219</v>
      </c>
      <c r="G1085" s="11">
        <v>28</v>
      </c>
      <c r="H1085" s="13">
        <v>15.035357142857142</v>
      </c>
    </row>
    <row r="1086" spans="1:8" x14ac:dyDescent="0.3">
      <c r="A1086" s="11" t="s">
        <v>8221</v>
      </c>
      <c r="B1086" s="11">
        <v>6</v>
      </c>
      <c r="C1086" s="13">
        <v>10.166666666666666</v>
      </c>
      <c r="F1086" s="11" t="s">
        <v>8219</v>
      </c>
      <c r="G1086" s="11">
        <v>721</v>
      </c>
      <c r="H1086" s="13">
        <v>39.066920943134534</v>
      </c>
    </row>
    <row r="1087" spans="1:8" x14ac:dyDescent="0.3">
      <c r="A1087" s="11" t="s">
        <v>8221</v>
      </c>
      <c r="B1087" s="11">
        <v>17</v>
      </c>
      <c r="C1087" s="13">
        <v>81.411764705882348</v>
      </c>
      <c r="F1087" s="11" t="s">
        <v>8219</v>
      </c>
      <c r="G1087" s="11">
        <v>50</v>
      </c>
      <c r="H1087" s="13">
        <v>43.82</v>
      </c>
    </row>
    <row r="1088" spans="1:8" x14ac:dyDescent="0.3">
      <c r="A1088" s="11" t="s">
        <v>8221</v>
      </c>
      <c r="B1088" s="11">
        <v>40</v>
      </c>
      <c r="C1088" s="13">
        <v>57.25</v>
      </c>
      <c r="F1088" s="11" t="s">
        <v>8219</v>
      </c>
      <c r="G1088" s="11">
        <v>73</v>
      </c>
      <c r="H1088" s="13">
        <v>27.301369863013697</v>
      </c>
    </row>
    <row r="1089" spans="1:8" x14ac:dyDescent="0.3">
      <c r="A1089" s="11" t="s">
        <v>8221</v>
      </c>
      <c r="B1089" s="11">
        <v>3</v>
      </c>
      <c r="C1089" s="13">
        <v>5</v>
      </c>
      <c r="F1089" s="11" t="s">
        <v>8219</v>
      </c>
      <c r="G1089" s="11">
        <v>27</v>
      </c>
      <c r="H1089" s="13">
        <v>42.222222222222221</v>
      </c>
    </row>
    <row r="1090" spans="1:8" x14ac:dyDescent="0.3">
      <c r="A1090" s="11" t="s">
        <v>8221</v>
      </c>
      <c r="B1090" s="11">
        <v>1</v>
      </c>
      <c r="C1090" s="13">
        <v>15</v>
      </c>
      <c r="F1090" s="11" t="s">
        <v>8219</v>
      </c>
      <c r="G1090" s="11">
        <v>34</v>
      </c>
      <c r="H1090" s="13">
        <v>33.235294117647058</v>
      </c>
    </row>
    <row r="1091" spans="1:8" x14ac:dyDescent="0.3">
      <c r="A1091" s="11" t="s">
        <v>8221</v>
      </c>
      <c r="B1091" s="11">
        <v>2</v>
      </c>
      <c r="C1091" s="13">
        <v>12.5</v>
      </c>
      <c r="F1091" s="11" t="s">
        <v>8219</v>
      </c>
      <c r="G1091" s="11">
        <v>7</v>
      </c>
      <c r="H1091" s="13">
        <v>285.71428571428572</v>
      </c>
    </row>
    <row r="1092" spans="1:8" x14ac:dyDescent="0.3">
      <c r="A1092" s="11" t="s">
        <v>8221</v>
      </c>
      <c r="B1092" s="11">
        <v>7</v>
      </c>
      <c r="C1092" s="13">
        <v>93</v>
      </c>
      <c r="F1092" s="11" t="s">
        <v>8219</v>
      </c>
      <c r="G1092" s="11">
        <v>24</v>
      </c>
      <c r="H1092" s="13">
        <v>42.333333333333336</v>
      </c>
    </row>
    <row r="1093" spans="1:8" x14ac:dyDescent="0.3">
      <c r="A1093" s="11" t="s">
        <v>8221</v>
      </c>
      <c r="B1093" s="11">
        <v>14</v>
      </c>
      <c r="C1093" s="13">
        <v>32.357142857142854</v>
      </c>
      <c r="F1093" s="11" t="s">
        <v>8219</v>
      </c>
      <c r="G1093" s="11">
        <v>15</v>
      </c>
      <c r="H1093" s="13">
        <v>50.266666666666666</v>
      </c>
    </row>
    <row r="1094" spans="1:8" x14ac:dyDescent="0.3">
      <c r="A1094" s="11" t="s">
        <v>8221</v>
      </c>
      <c r="B1094" s="11">
        <v>1</v>
      </c>
      <c r="C1094" s="13">
        <v>1</v>
      </c>
      <c r="F1094" s="11" t="s">
        <v>8219</v>
      </c>
      <c r="G1094" s="11">
        <v>72</v>
      </c>
      <c r="H1094" s="13">
        <v>61.902777777777779</v>
      </c>
    </row>
    <row r="1095" spans="1:8" x14ac:dyDescent="0.3">
      <c r="A1095" s="11" t="s">
        <v>8221</v>
      </c>
      <c r="B1095" s="11">
        <v>12</v>
      </c>
      <c r="C1095" s="13">
        <v>91.833333333333329</v>
      </c>
      <c r="F1095" s="11" t="s">
        <v>8219</v>
      </c>
      <c r="G1095" s="11">
        <v>120</v>
      </c>
      <c r="H1095" s="13">
        <v>40.75</v>
      </c>
    </row>
    <row r="1096" spans="1:8" x14ac:dyDescent="0.3">
      <c r="A1096" s="11" t="s">
        <v>8221</v>
      </c>
      <c r="B1096" s="11">
        <v>12</v>
      </c>
      <c r="C1096" s="13">
        <v>45.833333333333336</v>
      </c>
      <c r="F1096" s="11" t="s">
        <v>8219</v>
      </c>
      <c r="G1096" s="11">
        <v>123</v>
      </c>
      <c r="H1096" s="13">
        <v>55.796747967479675</v>
      </c>
    </row>
    <row r="1097" spans="1:8" x14ac:dyDescent="0.3">
      <c r="A1097" s="11" t="s">
        <v>8221</v>
      </c>
      <c r="B1097" s="11">
        <v>23</v>
      </c>
      <c r="C1097" s="13">
        <v>57.173913043478258</v>
      </c>
      <c r="F1097" s="11" t="s">
        <v>8219</v>
      </c>
      <c r="G1097" s="11">
        <v>1</v>
      </c>
      <c r="H1097" s="13">
        <v>10</v>
      </c>
    </row>
    <row r="1098" spans="1:8" x14ac:dyDescent="0.3">
      <c r="A1098" s="11" t="s">
        <v>8221</v>
      </c>
      <c r="B1098" s="11">
        <v>10</v>
      </c>
      <c r="C1098" s="13">
        <v>248.5</v>
      </c>
      <c r="F1098" s="11" t="s">
        <v>8219</v>
      </c>
      <c r="G1098" s="11">
        <v>24</v>
      </c>
      <c r="H1098" s="13">
        <v>73.125416666666666</v>
      </c>
    </row>
    <row r="1099" spans="1:8" x14ac:dyDescent="0.3">
      <c r="A1099" s="11" t="s">
        <v>8221</v>
      </c>
      <c r="B1099" s="11">
        <v>5</v>
      </c>
      <c r="C1099" s="13">
        <v>79.400000000000006</v>
      </c>
      <c r="F1099" s="11" t="s">
        <v>8219</v>
      </c>
      <c r="G1099" s="11">
        <v>33</v>
      </c>
      <c r="H1099" s="13">
        <v>26.060606060606062</v>
      </c>
    </row>
    <row r="1100" spans="1:8" x14ac:dyDescent="0.3">
      <c r="A1100" s="11" t="s">
        <v>8221</v>
      </c>
      <c r="B1100" s="11">
        <v>1</v>
      </c>
      <c r="C1100" s="13">
        <v>5</v>
      </c>
      <c r="F1100" s="11" t="s">
        <v>8219</v>
      </c>
      <c r="G1100" s="11">
        <v>14</v>
      </c>
      <c r="H1100" s="13">
        <v>22.642857142857142</v>
      </c>
    </row>
    <row r="1101" spans="1:8" x14ac:dyDescent="0.3">
      <c r="A1101" s="11" t="s">
        <v>8221</v>
      </c>
      <c r="B1101" s="11">
        <v>2</v>
      </c>
      <c r="C1101" s="13">
        <v>5.5</v>
      </c>
      <c r="F1101" s="11" t="s">
        <v>8219</v>
      </c>
      <c r="G1101" s="11">
        <v>9</v>
      </c>
      <c r="H1101" s="13">
        <v>47.222222222222221</v>
      </c>
    </row>
    <row r="1102" spans="1:8" x14ac:dyDescent="0.3">
      <c r="A1102" s="11" t="s">
        <v>8221</v>
      </c>
      <c r="B1102" s="11">
        <v>2</v>
      </c>
      <c r="C1102" s="13">
        <v>25</v>
      </c>
      <c r="F1102" s="11" t="s">
        <v>8219</v>
      </c>
      <c r="G1102" s="11">
        <v>76</v>
      </c>
      <c r="H1102" s="13">
        <v>32.324473684210524</v>
      </c>
    </row>
    <row r="1103" spans="1:8" x14ac:dyDescent="0.3">
      <c r="A1103" s="11" t="s">
        <v>8221</v>
      </c>
      <c r="B1103" s="11">
        <v>13</v>
      </c>
      <c r="C1103" s="13">
        <v>137.07692307692307</v>
      </c>
      <c r="F1103" s="11" t="s">
        <v>8219</v>
      </c>
      <c r="G1103" s="11">
        <v>19</v>
      </c>
      <c r="H1103" s="13">
        <v>53.421052631578945</v>
      </c>
    </row>
    <row r="1104" spans="1:8" x14ac:dyDescent="0.3">
      <c r="A1104" s="11" t="s">
        <v>8221</v>
      </c>
      <c r="B1104" s="11">
        <v>1</v>
      </c>
      <c r="C1104" s="13">
        <v>5</v>
      </c>
      <c r="F1104" s="11" t="s">
        <v>8219</v>
      </c>
      <c r="G1104" s="11">
        <v>69</v>
      </c>
      <c r="H1104" s="13">
        <v>51.304347826086953</v>
      </c>
    </row>
    <row r="1105" spans="1:8" x14ac:dyDescent="0.3">
      <c r="A1105" s="11" t="s">
        <v>8221</v>
      </c>
      <c r="B1105" s="11">
        <v>5</v>
      </c>
      <c r="C1105" s="13">
        <v>39</v>
      </c>
      <c r="F1105" s="11" t="s">
        <v>8219</v>
      </c>
      <c r="G1105" s="11">
        <v>218</v>
      </c>
      <c r="H1105" s="13">
        <v>37.197247706422019</v>
      </c>
    </row>
    <row r="1106" spans="1:8" x14ac:dyDescent="0.3">
      <c r="A1106" s="11" t="s">
        <v>8221</v>
      </c>
      <c r="B1106" s="11">
        <v>2</v>
      </c>
      <c r="C1106" s="13">
        <v>50.5</v>
      </c>
      <c r="F1106" s="11" t="s">
        <v>8219</v>
      </c>
      <c r="G1106" s="11">
        <v>30</v>
      </c>
      <c r="H1106" s="13">
        <v>27.1</v>
      </c>
    </row>
    <row r="1107" spans="1:8" x14ac:dyDescent="0.3">
      <c r="A1107" s="11" t="s">
        <v>8221</v>
      </c>
      <c r="B1107" s="11">
        <v>32</v>
      </c>
      <c r="C1107" s="13">
        <v>49.28125</v>
      </c>
      <c r="F1107" s="11" t="s">
        <v>8219</v>
      </c>
      <c r="G1107" s="11">
        <v>100</v>
      </c>
      <c r="H1107" s="13">
        <v>206.31</v>
      </c>
    </row>
    <row r="1108" spans="1:8" x14ac:dyDescent="0.3">
      <c r="A1108" s="11" t="s">
        <v>8221</v>
      </c>
      <c r="B1108" s="11">
        <v>1</v>
      </c>
      <c r="C1108" s="13">
        <v>25</v>
      </c>
      <c r="F1108" s="11" t="s">
        <v>8219</v>
      </c>
      <c r="G1108" s="11">
        <v>296</v>
      </c>
      <c r="H1108" s="13">
        <v>82.145270270270274</v>
      </c>
    </row>
    <row r="1109" spans="1:8" x14ac:dyDescent="0.3">
      <c r="A1109" s="11" t="s">
        <v>8221</v>
      </c>
      <c r="B1109" s="11">
        <v>1</v>
      </c>
      <c r="C1109" s="13">
        <v>1</v>
      </c>
      <c r="F1109" s="11" t="s">
        <v>8219</v>
      </c>
      <c r="G1109" s="11">
        <v>1204</v>
      </c>
      <c r="H1109" s="13">
        <v>164.79651993355483</v>
      </c>
    </row>
    <row r="1110" spans="1:8" x14ac:dyDescent="0.3">
      <c r="A1110" s="11" t="s">
        <v>8221</v>
      </c>
      <c r="B1110" s="11">
        <v>1</v>
      </c>
      <c r="C1110" s="13">
        <v>25</v>
      </c>
      <c r="F1110" s="11" t="s">
        <v>8219</v>
      </c>
      <c r="G1110" s="11">
        <v>321</v>
      </c>
      <c r="H1110" s="13">
        <v>60.820280373831778</v>
      </c>
    </row>
    <row r="1111" spans="1:8" x14ac:dyDescent="0.3">
      <c r="A1111" s="11" t="s">
        <v>8221</v>
      </c>
      <c r="B1111" s="11">
        <v>8</v>
      </c>
      <c r="C1111" s="13">
        <v>53.125</v>
      </c>
      <c r="F1111" s="11" t="s">
        <v>8219</v>
      </c>
      <c r="G1111" s="11">
        <v>301</v>
      </c>
      <c r="H1111" s="13">
        <v>67.970099667774093</v>
      </c>
    </row>
    <row r="1112" spans="1:8" x14ac:dyDescent="0.3">
      <c r="A1112" s="11" t="s">
        <v>8221</v>
      </c>
      <c r="B1112" s="11">
        <v>1</v>
      </c>
      <c r="C1112" s="13">
        <v>7</v>
      </c>
      <c r="F1112" s="11" t="s">
        <v>8219</v>
      </c>
      <c r="G1112" s="11">
        <v>144</v>
      </c>
      <c r="H1112" s="13">
        <v>81.561805555555551</v>
      </c>
    </row>
    <row r="1113" spans="1:8" x14ac:dyDescent="0.3">
      <c r="A1113" s="11" t="s">
        <v>8221</v>
      </c>
      <c r="B1113" s="11">
        <v>16</v>
      </c>
      <c r="C1113" s="13">
        <v>40.0625</v>
      </c>
      <c r="F1113" s="11" t="s">
        <v>8219</v>
      </c>
      <c r="G1113" s="11">
        <v>539</v>
      </c>
      <c r="H1113" s="13">
        <v>25.42547309833024</v>
      </c>
    </row>
    <row r="1114" spans="1:8" x14ac:dyDescent="0.3">
      <c r="A1114" s="11" t="s">
        <v>8221</v>
      </c>
      <c r="B1114" s="11">
        <v>12</v>
      </c>
      <c r="C1114" s="13">
        <v>24.333333333333332</v>
      </c>
      <c r="F1114" s="11" t="s">
        <v>8219</v>
      </c>
      <c r="G1114" s="11">
        <v>498</v>
      </c>
      <c r="H1114" s="13">
        <v>21.497991967871485</v>
      </c>
    </row>
    <row r="1115" spans="1:8" x14ac:dyDescent="0.3">
      <c r="A1115" s="11" t="s">
        <v>8221</v>
      </c>
      <c r="B1115" s="11">
        <v>4</v>
      </c>
      <c r="C1115" s="13">
        <v>11.25</v>
      </c>
      <c r="F1115" s="11" t="s">
        <v>8219</v>
      </c>
      <c r="G1115" s="11">
        <v>1113</v>
      </c>
      <c r="H1115" s="13">
        <v>27.226630727762803</v>
      </c>
    </row>
    <row r="1116" spans="1:8" x14ac:dyDescent="0.3">
      <c r="A1116" s="11" t="s">
        <v>8221</v>
      </c>
      <c r="B1116" s="11">
        <v>2</v>
      </c>
      <c r="C1116" s="13">
        <v>10.5</v>
      </c>
      <c r="F1116" s="11" t="s">
        <v>8219</v>
      </c>
      <c r="G1116" s="11">
        <v>988</v>
      </c>
      <c r="H1116" s="13">
        <v>25.091093117408906</v>
      </c>
    </row>
    <row r="1117" spans="1:8" x14ac:dyDescent="0.3">
      <c r="A1117" s="11" t="s">
        <v>8221</v>
      </c>
      <c r="B1117" s="11">
        <v>3</v>
      </c>
      <c r="C1117" s="13">
        <v>15</v>
      </c>
      <c r="F1117" s="11" t="s">
        <v>8219</v>
      </c>
      <c r="G1117" s="11">
        <v>391</v>
      </c>
      <c r="H1117" s="13">
        <v>21.230179028132991</v>
      </c>
    </row>
    <row r="1118" spans="1:8" x14ac:dyDescent="0.3">
      <c r="A1118" s="11" t="s">
        <v>8221</v>
      </c>
      <c r="B1118" s="11">
        <v>3</v>
      </c>
      <c r="C1118" s="13">
        <v>42</v>
      </c>
      <c r="F1118" s="11" t="s">
        <v>8219</v>
      </c>
      <c r="G1118" s="11">
        <v>28</v>
      </c>
      <c r="H1118" s="13">
        <v>41.607142857142854</v>
      </c>
    </row>
    <row r="1119" spans="1:8" x14ac:dyDescent="0.3">
      <c r="A1119" s="11" t="s">
        <v>8221</v>
      </c>
      <c r="B1119" s="11">
        <v>4</v>
      </c>
      <c r="C1119" s="13">
        <v>71.25</v>
      </c>
      <c r="F1119" s="11" t="s">
        <v>8219</v>
      </c>
      <c r="G1119" s="11">
        <v>147</v>
      </c>
      <c r="H1119" s="13">
        <v>135.58503401360545</v>
      </c>
    </row>
    <row r="1120" spans="1:8" x14ac:dyDescent="0.3">
      <c r="A1120" s="11" t="s">
        <v>8221</v>
      </c>
      <c r="B1120" s="11">
        <v>2</v>
      </c>
      <c r="C1120" s="13">
        <v>22.5</v>
      </c>
      <c r="F1120" s="11" t="s">
        <v>8219</v>
      </c>
      <c r="G1120" s="11">
        <v>680</v>
      </c>
      <c r="H1120" s="13">
        <v>22.116176470588236</v>
      </c>
    </row>
    <row r="1121" spans="1:8" x14ac:dyDescent="0.3">
      <c r="A1121" s="11" t="s">
        <v>8221</v>
      </c>
      <c r="B1121" s="11">
        <v>10</v>
      </c>
      <c r="C1121" s="13">
        <v>41</v>
      </c>
      <c r="F1121" s="11" t="s">
        <v>8219</v>
      </c>
      <c r="G1121" s="11">
        <v>983</v>
      </c>
      <c r="H1121" s="13">
        <v>64.625635808748726</v>
      </c>
    </row>
    <row r="1122" spans="1:8" x14ac:dyDescent="0.3">
      <c r="A1122" s="11" t="s">
        <v>8221</v>
      </c>
      <c r="B1122" s="11">
        <v>11</v>
      </c>
      <c r="C1122" s="13">
        <v>47.909090909090907</v>
      </c>
      <c r="F1122" s="11" t="s">
        <v>8219</v>
      </c>
      <c r="G1122" s="11">
        <v>79</v>
      </c>
      <c r="H1122" s="13">
        <v>69.569620253164558</v>
      </c>
    </row>
    <row r="1123" spans="1:8" x14ac:dyDescent="0.3">
      <c r="A1123" s="11" t="s">
        <v>8221</v>
      </c>
      <c r="B1123" s="11">
        <v>6</v>
      </c>
      <c r="C1123" s="13">
        <v>35.166666666666664</v>
      </c>
      <c r="F1123" s="11" t="s">
        <v>8219</v>
      </c>
      <c r="G1123" s="11">
        <v>426</v>
      </c>
      <c r="H1123" s="13">
        <v>75.133028169014082</v>
      </c>
    </row>
    <row r="1124" spans="1:8" x14ac:dyDescent="0.3">
      <c r="A1124" s="11" t="s">
        <v>8221</v>
      </c>
      <c r="B1124" s="11">
        <v>2</v>
      </c>
      <c r="C1124" s="13">
        <v>5.5</v>
      </c>
      <c r="F1124" s="11" t="s">
        <v>8219</v>
      </c>
      <c r="G1124" s="11">
        <v>96</v>
      </c>
      <c r="H1124" s="13">
        <v>140.97916666666666</v>
      </c>
    </row>
    <row r="1125" spans="1:8" x14ac:dyDescent="0.3">
      <c r="A1125" s="11" t="s">
        <v>8221</v>
      </c>
      <c r="B1125" s="11">
        <v>6</v>
      </c>
      <c r="C1125" s="13">
        <v>22.666666666666668</v>
      </c>
      <c r="F1125" s="11" t="s">
        <v>8219</v>
      </c>
      <c r="G1125" s="11">
        <v>163</v>
      </c>
      <c r="H1125" s="13">
        <v>49.472392638036808</v>
      </c>
    </row>
    <row r="1126" spans="1:8" x14ac:dyDescent="0.3">
      <c r="A1126" s="11" t="s">
        <v>8221</v>
      </c>
      <c r="B1126" s="11">
        <v>8</v>
      </c>
      <c r="C1126" s="13">
        <v>26.375</v>
      </c>
      <c r="F1126" s="11" t="s">
        <v>8219</v>
      </c>
      <c r="G1126" s="11">
        <v>2525</v>
      </c>
      <c r="H1126" s="13">
        <v>53.865251485148519</v>
      </c>
    </row>
    <row r="1127" spans="1:8" x14ac:dyDescent="0.3">
      <c r="A1127" s="11" t="s">
        <v>8221</v>
      </c>
      <c r="B1127" s="11">
        <v>37</v>
      </c>
      <c r="C1127" s="13">
        <v>105.54054054054055</v>
      </c>
      <c r="F1127" s="11" t="s">
        <v>8219</v>
      </c>
      <c r="G1127" s="11">
        <v>2035</v>
      </c>
      <c r="H1127" s="13">
        <v>4.5712530712530715</v>
      </c>
    </row>
    <row r="1128" spans="1:8" x14ac:dyDescent="0.3">
      <c r="A1128" s="11" t="s">
        <v>8221</v>
      </c>
      <c r="B1128" s="11">
        <v>11</v>
      </c>
      <c r="C1128" s="13">
        <v>29.09090909090909</v>
      </c>
      <c r="F1128" s="11" t="s">
        <v>8219</v>
      </c>
      <c r="G1128" s="11">
        <v>290</v>
      </c>
      <c r="H1128" s="13">
        <v>65.00344827586207</v>
      </c>
    </row>
    <row r="1129" spans="1:8" x14ac:dyDescent="0.3">
      <c r="A1129" s="11" t="s">
        <v>8221</v>
      </c>
      <c r="B1129" s="11">
        <v>10</v>
      </c>
      <c r="C1129" s="13">
        <v>62</v>
      </c>
      <c r="F1129" s="11" t="s">
        <v>8219</v>
      </c>
      <c r="G1129" s="11">
        <v>1980</v>
      </c>
      <c r="H1129" s="13">
        <v>53.475252525252522</v>
      </c>
    </row>
    <row r="1130" spans="1:8" x14ac:dyDescent="0.3">
      <c r="A1130" s="11" t="s">
        <v>8221</v>
      </c>
      <c r="B1130" s="11">
        <v>6</v>
      </c>
      <c r="C1130" s="13">
        <v>217.5</v>
      </c>
      <c r="F1130" s="11" t="s">
        <v>8219</v>
      </c>
      <c r="G1130" s="11">
        <v>57</v>
      </c>
      <c r="H1130" s="13">
        <v>43.912280701754383</v>
      </c>
    </row>
    <row r="1131" spans="1:8" x14ac:dyDescent="0.3">
      <c r="A1131" s="11" t="s">
        <v>8221</v>
      </c>
      <c r="B1131" s="11">
        <v>8</v>
      </c>
      <c r="C1131" s="13">
        <v>26.75</v>
      </c>
      <c r="F1131" s="11" t="s">
        <v>8219</v>
      </c>
      <c r="G1131" s="11">
        <v>380</v>
      </c>
      <c r="H1131" s="13">
        <v>50.852631578947367</v>
      </c>
    </row>
    <row r="1132" spans="1:8" x14ac:dyDescent="0.3">
      <c r="A1132" s="11" t="s">
        <v>8221</v>
      </c>
      <c r="B1132" s="11">
        <v>6</v>
      </c>
      <c r="C1132" s="13">
        <v>18.333333333333332</v>
      </c>
      <c r="F1132" s="11" t="s">
        <v>8219</v>
      </c>
      <c r="G1132" s="11">
        <v>128</v>
      </c>
      <c r="H1132" s="13">
        <v>58.6328125</v>
      </c>
    </row>
    <row r="1133" spans="1:8" x14ac:dyDescent="0.3">
      <c r="A1133" s="11" t="s">
        <v>8221</v>
      </c>
      <c r="B1133" s="11">
        <v>7</v>
      </c>
      <c r="C1133" s="13">
        <v>64.285714285714292</v>
      </c>
      <c r="F1133" s="11" t="s">
        <v>8219</v>
      </c>
      <c r="G1133" s="11">
        <v>180</v>
      </c>
      <c r="H1133" s="13">
        <v>32.81666666666667</v>
      </c>
    </row>
    <row r="1134" spans="1:8" x14ac:dyDescent="0.3">
      <c r="A1134" s="11" t="s">
        <v>8221</v>
      </c>
      <c r="B1134" s="11">
        <v>7</v>
      </c>
      <c r="C1134" s="13">
        <v>175</v>
      </c>
      <c r="F1134" s="11" t="s">
        <v>8219</v>
      </c>
      <c r="G1134" s="11">
        <v>571</v>
      </c>
      <c r="H1134" s="13">
        <v>426.93169877408059</v>
      </c>
    </row>
    <row r="1135" spans="1:8" x14ac:dyDescent="0.3">
      <c r="A1135" s="11" t="s">
        <v>8221</v>
      </c>
      <c r="B1135" s="11">
        <v>5</v>
      </c>
      <c r="C1135" s="13">
        <v>34</v>
      </c>
      <c r="F1135" s="11" t="s">
        <v>8219</v>
      </c>
      <c r="G1135" s="11">
        <v>480</v>
      </c>
      <c r="H1135" s="13">
        <v>23.808729166666669</v>
      </c>
    </row>
    <row r="1136" spans="1:8" x14ac:dyDescent="0.3">
      <c r="A1136" s="11" t="s">
        <v>8221</v>
      </c>
      <c r="B1136" s="11">
        <v>46</v>
      </c>
      <c r="C1136" s="13">
        <v>84.282608695652172</v>
      </c>
      <c r="F1136" s="11" t="s">
        <v>8219</v>
      </c>
      <c r="G1136" s="11">
        <v>249</v>
      </c>
      <c r="H1136" s="13">
        <v>98.413654618473899</v>
      </c>
    </row>
    <row r="1137" spans="1:8" x14ac:dyDescent="0.3">
      <c r="A1137" s="11" t="s">
        <v>8221</v>
      </c>
      <c r="B1137" s="11">
        <v>10</v>
      </c>
      <c r="C1137" s="13">
        <v>9.5</v>
      </c>
      <c r="F1137" s="11" t="s">
        <v>8219</v>
      </c>
      <c r="G1137" s="11">
        <v>84</v>
      </c>
      <c r="H1137" s="13">
        <v>107.32142857142857</v>
      </c>
    </row>
    <row r="1138" spans="1:8" x14ac:dyDescent="0.3">
      <c r="A1138" s="11" t="s">
        <v>8221</v>
      </c>
      <c r="B1138" s="11">
        <v>19</v>
      </c>
      <c r="C1138" s="13">
        <v>33.736842105263158</v>
      </c>
      <c r="F1138" s="11" t="s">
        <v>8219</v>
      </c>
      <c r="G1138" s="11">
        <v>197</v>
      </c>
      <c r="H1138" s="13">
        <v>11.67005076142132</v>
      </c>
    </row>
    <row r="1139" spans="1:8" x14ac:dyDescent="0.3">
      <c r="A1139" s="11" t="s">
        <v>8221</v>
      </c>
      <c r="B1139" s="11">
        <v>13</v>
      </c>
      <c r="C1139" s="13">
        <v>37.53846153846154</v>
      </c>
      <c r="F1139" s="11" t="s">
        <v>8219</v>
      </c>
      <c r="G1139" s="11">
        <v>271</v>
      </c>
      <c r="H1139" s="13">
        <v>41.782287822878232</v>
      </c>
    </row>
    <row r="1140" spans="1:8" x14ac:dyDescent="0.3">
      <c r="A1140" s="11" t="s">
        <v>8221</v>
      </c>
      <c r="B1140" s="11">
        <v>13</v>
      </c>
      <c r="C1140" s="13">
        <v>11.615384615384615</v>
      </c>
      <c r="F1140" s="11" t="s">
        <v>8219</v>
      </c>
      <c r="G1140" s="11">
        <v>50</v>
      </c>
      <c r="H1140" s="13">
        <v>21.38</v>
      </c>
    </row>
    <row r="1141" spans="1:8" x14ac:dyDescent="0.3">
      <c r="A1141" s="11" t="s">
        <v>8221</v>
      </c>
      <c r="B1141" s="11">
        <v>4</v>
      </c>
      <c r="C1141" s="13">
        <v>8</v>
      </c>
      <c r="F1141" s="11" t="s">
        <v>8219</v>
      </c>
      <c r="G1141" s="11">
        <v>169</v>
      </c>
      <c r="H1141" s="13">
        <v>94.103550295857985</v>
      </c>
    </row>
    <row r="1142" spans="1:8" x14ac:dyDescent="0.3">
      <c r="A1142" s="11" t="s">
        <v>8221</v>
      </c>
      <c r="B1142" s="11">
        <v>3</v>
      </c>
      <c r="C1142" s="13">
        <v>23</v>
      </c>
      <c r="F1142" s="11" t="s">
        <v>8219</v>
      </c>
      <c r="G1142" s="11">
        <v>205</v>
      </c>
      <c r="H1142" s="13">
        <v>15.721951219512196</v>
      </c>
    </row>
    <row r="1143" spans="1:8" x14ac:dyDescent="0.3">
      <c r="A1143" s="11" t="s">
        <v>8221</v>
      </c>
      <c r="B1143" s="11">
        <v>1</v>
      </c>
      <c r="C1143" s="13">
        <v>100</v>
      </c>
      <c r="F1143" s="11" t="s">
        <v>8219</v>
      </c>
      <c r="G1143" s="11">
        <v>206</v>
      </c>
      <c r="H1143" s="13">
        <v>90.635922330097088</v>
      </c>
    </row>
    <row r="1144" spans="1:8" x14ac:dyDescent="0.3">
      <c r="A1144" s="11" t="s">
        <v>8221</v>
      </c>
      <c r="B1144" s="11">
        <v>9</v>
      </c>
      <c r="C1144" s="13">
        <v>60.111111111111114</v>
      </c>
      <c r="F1144" s="11" t="s">
        <v>8219</v>
      </c>
      <c r="G1144" s="11">
        <v>84</v>
      </c>
      <c r="H1144" s="13">
        <v>97.297619047619051</v>
      </c>
    </row>
    <row r="1145" spans="1:8" x14ac:dyDescent="0.3">
      <c r="A1145" s="11" t="s">
        <v>8221</v>
      </c>
      <c r="B1145" s="11">
        <v>1</v>
      </c>
      <c r="C1145" s="13">
        <v>3</v>
      </c>
      <c r="F1145" s="11" t="s">
        <v>8219</v>
      </c>
      <c r="G1145" s="11">
        <v>210</v>
      </c>
      <c r="H1145" s="13">
        <v>37.11904761904762</v>
      </c>
    </row>
    <row r="1146" spans="1:8" x14ac:dyDescent="0.3">
      <c r="A1146" s="11" t="s">
        <v>8221</v>
      </c>
      <c r="B1146" s="11">
        <v>1</v>
      </c>
      <c r="C1146" s="13">
        <v>5</v>
      </c>
      <c r="F1146" s="11" t="s">
        <v>8219</v>
      </c>
      <c r="G1146" s="11">
        <v>181</v>
      </c>
      <c r="H1146" s="13">
        <v>28.104972375690608</v>
      </c>
    </row>
    <row r="1147" spans="1:8" x14ac:dyDescent="0.3">
      <c r="A1147" s="11" t="s">
        <v>8221</v>
      </c>
      <c r="B1147" s="11">
        <v>4</v>
      </c>
      <c r="C1147" s="13">
        <v>17.5</v>
      </c>
      <c r="F1147" s="11" t="s">
        <v>8219</v>
      </c>
      <c r="G1147" s="11">
        <v>60</v>
      </c>
      <c r="H1147" s="13">
        <v>144.43333333333334</v>
      </c>
    </row>
    <row r="1148" spans="1:8" x14ac:dyDescent="0.3">
      <c r="A1148" s="11" t="s">
        <v>8221</v>
      </c>
      <c r="B1148" s="11">
        <v>17</v>
      </c>
      <c r="C1148" s="13">
        <v>29.235294117647058</v>
      </c>
      <c r="F1148" s="11" t="s">
        <v>8219</v>
      </c>
      <c r="G1148" s="11">
        <v>445</v>
      </c>
      <c r="H1148" s="13">
        <v>24.274157303370785</v>
      </c>
    </row>
    <row r="1149" spans="1:8" x14ac:dyDescent="0.3">
      <c r="A1149" s="11" t="s">
        <v>8221</v>
      </c>
      <c r="B1149" s="11">
        <v>12</v>
      </c>
      <c r="C1149" s="13">
        <v>59.583333333333336</v>
      </c>
      <c r="F1149" s="11" t="s">
        <v>8219</v>
      </c>
      <c r="G1149" s="11">
        <v>17</v>
      </c>
      <c r="H1149" s="13">
        <v>35.117647058823529</v>
      </c>
    </row>
    <row r="1150" spans="1:8" x14ac:dyDescent="0.3">
      <c r="A1150" s="11" t="s">
        <v>8221</v>
      </c>
      <c r="B1150" s="11">
        <v>14</v>
      </c>
      <c r="C1150" s="13">
        <v>82.571428571428569</v>
      </c>
      <c r="F1150" s="11" t="s">
        <v>8219</v>
      </c>
      <c r="G1150" s="11">
        <v>194</v>
      </c>
      <c r="H1150" s="13">
        <v>24.762886597938145</v>
      </c>
    </row>
    <row r="1151" spans="1:8" x14ac:dyDescent="0.3">
      <c r="A1151" s="11" t="s">
        <v>8221</v>
      </c>
      <c r="B1151" s="11">
        <v>1</v>
      </c>
      <c r="C1151" s="13">
        <v>10</v>
      </c>
      <c r="F1151" s="11" t="s">
        <v>8219</v>
      </c>
      <c r="G1151" s="11">
        <v>404</v>
      </c>
      <c r="H1151" s="13">
        <v>188.37871287128712</v>
      </c>
    </row>
    <row r="1152" spans="1:8" x14ac:dyDescent="0.3">
      <c r="A1152" s="11" t="s">
        <v>8221</v>
      </c>
      <c r="B1152" s="11">
        <v>14</v>
      </c>
      <c r="C1152" s="13">
        <v>32.357142857142854</v>
      </c>
      <c r="F1152" s="11" t="s">
        <v>8219</v>
      </c>
      <c r="G1152" s="11">
        <v>194</v>
      </c>
      <c r="H1152" s="13">
        <v>148.08247422680412</v>
      </c>
    </row>
    <row r="1153" spans="1:8" x14ac:dyDescent="0.3">
      <c r="A1153" s="11" t="s">
        <v>8221</v>
      </c>
      <c r="B1153" s="11">
        <v>4</v>
      </c>
      <c r="C1153" s="13">
        <v>5.75</v>
      </c>
      <c r="F1153" s="11" t="s">
        <v>8219</v>
      </c>
      <c r="G1153" s="11">
        <v>902</v>
      </c>
      <c r="H1153" s="13">
        <v>49.934589800443462</v>
      </c>
    </row>
    <row r="1154" spans="1:8" x14ac:dyDescent="0.3">
      <c r="A1154" s="11" t="s">
        <v>8221</v>
      </c>
      <c r="B1154" s="11">
        <v>2</v>
      </c>
      <c r="C1154" s="13">
        <v>100.5</v>
      </c>
      <c r="F1154" s="11" t="s">
        <v>8219</v>
      </c>
      <c r="G1154" s="11">
        <v>1670</v>
      </c>
      <c r="H1154" s="13">
        <v>107.82155688622754</v>
      </c>
    </row>
    <row r="1155" spans="1:8" x14ac:dyDescent="0.3">
      <c r="A1155" s="11" t="s">
        <v>8221</v>
      </c>
      <c r="B1155" s="11">
        <v>1</v>
      </c>
      <c r="C1155" s="13">
        <v>1</v>
      </c>
      <c r="F1155" s="11" t="s">
        <v>8219</v>
      </c>
      <c r="G1155" s="11">
        <v>1328</v>
      </c>
      <c r="H1155" s="13">
        <v>42.63403614457831</v>
      </c>
    </row>
    <row r="1156" spans="1:8" x14ac:dyDescent="0.3">
      <c r="A1156" s="11" t="s">
        <v>8221</v>
      </c>
      <c r="B1156" s="11">
        <v>2</v>
      </c>
      <c r="C1156" s="13">
        <v>20</v>
      </c>
      <c r="F1156" s="11" t="s">
        <v>8219</v>
      </c>
      <c r="G1156" s="11">
        <v>944</v>
      </c>
      <c r="H1156" s="13">
        <v>14.370762711864407</v>
      </c>
    </row>
    <row r="1157" spans="1:8" x14ac:dyDescent="0.3">
      <c r="A1157" s="11" t="s">
        <v>8221</v>
      </c>
      <c r="B1157" s="11">
        <v>1</v>
      </c>
      <c r="C1157" s="13">
        <v>2</v>
      </c>
      <c r="F1157" s="11" t="s">
        <v>8219</v>
      </c>
      <c r="G1157" s="11">
        <v>147</v>
      </c>
      <c r="H1157" s="13">
        <v>37.476190476190474</v>
      </c>
    </row>
    <row r="1158" spans="1:8" x14ac:dyDescent="0.3">
      <c r="A1158" s="11" t="s">
        <v>8221</v>
      </c>
      <c r="B1158" s="11">
        <v>1</v>
      </c>
      <c r="C1158" s="13">
        <v>5</v>
      </c>
      <c r="F1158" s="11" t="s">
        <v>8219</v>
      </c>
      <c r="G1158" s="11">
        <v>99</v>
      </c>
      <c r="H1158" s="13">
        <v>30.202020202020201</v>
      </c>
    </row>
    <row r="1159" spans="1:8" x14ac:dyDescent="0.3">
      <c r="A1159" s="11" t="s">
        <v>8221</v>
      </c>
      <c r="B1159" s="11">
        <v>4</v>
      </c>
      <c r="C1159" s="13">
        <v>15</v>
      </c>
      <c r="F1159" s="11" t="s">
        <v>8219</v>
      </c>
      <c r="G1159" s="11">
        <v>79</v>
      </c>
      <c r="H1159" s="13">
        <v>33.550632911392405</v>
      </c>
    </row>
    <row r="1160" spans="1:8" x14ac:dyDescent="0.3">
      <c r="A1160" s="11" t="s">
        <v>8221</v>
      </c>
      <c r="B1160" s="11">
        <v>3</v>
      </c>
      <c r="C1160" s="13">
        <v>25</v>
      </c>
      <c r="F1160" s="11" t="s">
        <v>8219</v>
      </c>
      <c r="G1160" s="11">
        <v>75</v>
      </c>
      <c r="H1160" s="13">
        <v>64.74666666666667</v>
      </c>
    </row>
    <row r="1161" spans="1:8" x14ac:dyDescent="0.3">
      <c r="A1161" s="11" t="s">
        <v>8221</v>
      </c>
      <c r="B1161" s="11">
        <v>38</v>
      </c>
      <c r="C1161" s="13">
        <v>45.842105263157897</v>
      </c>
      <c r="F1161" s="11" t="s">
        <v>8219</v>
      </c>
      <c r="G1161" s="11">
        <v>207</v>
      </c>
      <c r="H1161" s="13">
        <v>57.932367149758456</v>
      </c>
    </row>
    <row r="1162" spans="1:8" x14ac:dyDescent="0.3">
      <c r="A1162" s="11" t="s">
        <v>8221</v>
      </c>
      <c r="B1162" s="11">
        <v>4</v>
      </c>
      <c r="C1162" s="13">
        <v>4.75</v>
      </c>
      <c r="F1162" s="11" t="s">
        <v>8219</v>
      </c>
      <c r="G1162" s="11">
        <v>102</v>
      </c>
      <c r="H1162" s="13">
        <v>53.078431372549019</v>
      </c>
    </row>
    <row r="1163" spans="1:8" x14ac:dyDescent="0.3">
      <c r="A1163" s="11" t="s">
        <v>8221</v>
      </c>
      <c r="B1163" s="11">
        <v>2</v>
      </c>
      <c r="C1163" s="13">
        <v>13</v>
      </c>
      <c r="F1163" s="11" t="s">
        <v>8219</v>
      </c>
      <c r="G1163" s="11">
        <v>32</v>
      </c>
      <c r="H1163" s="13">
        <v>48.0625</v>
      </c>
    </row>
    <row r="1164" spans="1:8" x14ac:dyDescent="0.3">
      <c r="A1164" s="11" t="s">
        <v>8221</v>
      </c>
      <c r="B1164" s="11">
        <v>1</v>
      </c>
      <c r="C1164" s="13">
        <v>1</v>
      </c>
      <c r="F1164" s="11" t="s">
        <v>8219</v>
      </c>
      <c r="G1164" s="11">
        <v>480</v>
      </c>
      <c r="H1164" s="13">
        <v>82.396874999999994</v>
      </c>
    </row>
    <row r="1165" spans="1:8" x14ac:dyDescent="0.3">
      <c r="A1165" s="11" t="s">
        <v>8221</v>
      </c>
      <c r="B1165" s="11">
        <v>7</v>
      </c>
      <c r="C1165" s="13">
        <v>10</v>
      </c>
      <c r="F1165" s="11" t="s">
        <v>8219</v>
      </c>
      <c r="G1165" s="11">
        <v>11</v>
      </c>
      <c r="H1165" s="13">
        <v>50.454545454545453</v>
      </c>
    </row>
    <row r="1166" spans="1:8" x14ac:dyDescent="0.3">
      <c r="A1166" s="11" t="s">
        <v>8221</v>
      </c>
      <c r="B1166" s="11">
        <v>2</v>
      </c>
      <c r="C1166" s="13">
        <v>52.5</v>
      </c>
      <c r="F1166" s="11" t="s">
        <v>8219</v>
      </c>
      <c r="G1166" s="11">
        <v>12</v>
      </c>
      <c r="H1166" s="13">
        <v>115.83333333333333</v>
      </c>
    </row>
    <row r="1167" spans="1:8" x14ac:dyDescent="0.3">
      <c r="A1167" s="11" t="s">
        <v>8221</v>
      </c>
      <c r="B1167" s="11">
        <v>4</v>
      </c>
      <c r="C1167" s="13">
        <v>32.5</v>
      </c>
      <c r="F1167" s="11" t="s">
        <v>8219</v>
      </c>
      <c r="G1167" s="11">
        <v>48</v>
      </c>
      <c r="H1167" s="13">
        <v>63.03458333333333</v>
      </c>
    </row>
    <row r="1168" spans="1:8" x14ac:dyDescent="0.3">
      <c r="A1168" s="11" t="s">
        <v>8221</v>
      </c>
      <c r="B1168" s="11">
        <v>4</v>
      </c>
      <c r="C1168" s="13">
        <v>7.25</v>
      </c>
      <c r="F1168" s="11" t="s">
        <v>8219</v>
      </c>
      <c r="G1168" s="11">
        <v>59</v>
      </c>
      <c r="H1168" s="13">
        <v>108.02152542372882</v>
      </c>
    </row>
    <row r="1169" spans="1:8" x14ac:dyDescent="0.3">
      <c r="A1169" s="11" t="s">
        <v>8221</v>
      </c>
      <c r="B1169" s="11">
        <v>3</v>
      </c>
      <c r="C1169" s="13">
        <v>33.333333333333336</v>
      </c>
      <c r="F1169" s="11" t="s">
        <v>8219</v>
      </c>
      <c r="G1169" s="11">
        <v>79</v>
      </c>
      <c r="H1169" s="13">
        <v>46.088607594936711</v>
      </c>
    </row>
    <row r="1170" spans="1:8" x14ac:dyDescent="0.3">
      <c r="A1170" s="11" t="s">
        <v>8221</v>
      </c>
      <c r="B1170" s="11">
        <v>2</v>
      </c>
      <c r="C1170" s="13">
        <v>62.5</v>
      </c>
      <c r="F1170" s="11" t="s">
        <v>8219</v>
      </c>
      <c r="G1170" s="11">
        <v>14</v>
      </c>
      <c r="H1170" s="13">
        <v>107.21428571428571</v>
      </c>
    </row>
    <row r="1171" spans="1:8" x14ac:dyDescent="0.3">
      <c r="A1171" s="11" t="s">
        <v>8221</v>
      </c>
      <c r="B1171" s="11">
        <v>197</v>
      </c>
      <c r="C1171" s="13">
        <v>63.558375634517766</v>
      </c>
      <c r="F1171" s="11" t="s">
        <v>8219</v>
      </c>
      <c r="G1171" s="11">
        <v>106</v>
      </c>
      <c r="H1171" s="13">
        <v>50.9338679245283</v>
      </c>
    </row>
    <row r="1172" spans="1:8" x14ac:dyDescent="0.3">
      <c r="A1172" s="11" t="s">
        <v>8221</v>
      </c>
      <c r="B1172" s="11">
        <v>1</v>
      </c>
      <c r="C1172" s="13">
        <v>10</v>
      </c>
      <c r="F1172" s="11" t="s">
        <v>8219</v>
      </c>
      <c r="G1172" s="11">
        <v>25</v>
      </c>
      <c r="H1172" s="13">
        <v>40.04</v>
      </c>
    </row>
    <row r="1173" spans="1:8" x14ac:dyDescent="0.3">
      <c r="A1173" s="11" t="s">
        <v>8221</v>
      </c>
      <c r="B1173" s="11">
        <v>4</v>
      </c>
      <c r="C1173" s="13">
        <v>62.5</v>
      </c>
      <c r="F1173" s="11" t="s">
        <v>8219</v>
      </c>
      <c r="G1173" s="11">
        <v>25</v>
      </c>
      <c r="H1173" s="13">
        <v>64.44</v>
      </c>
    </row>
    <row r="1174" spans="1:8" x14ac:dyDescent="0.3">
      <c r="A1174" s="11" t="s">
        <v>8221</v>
      </c>
      <c r="B1174" s="11">
        <v>7</v>
      </c>
      <c r="C1174" s="13">
        <v>30.714285714285715</v>
      </c>
      <c r="F1174" s="11" t="s">
        <v>8219</v>
      </c>
      <c r="G1174" s="11">
        <v>29</v>
      </c>
      <c r="H1174" s="13">
        <v>53.827586206896555</v>
      </c>
    </row>
    <row r="1175" spans="1:8" x14ac:dyDescent="0.3">
      <c r="A1175" s="11" t="s">
        <v>8221</v>
      </c>
      <c r="B1175" s="11">
        <v>11</v>
      </c>
      <c r="C1175" s="13">
        <v>51</v>
      </c>
      <c r="F1175" s="11" t="s">
        <v>8219</v>
      </c>
      <c r="G1175" s="11">
        <v>43</v>
      </c>
      <c r="H1175" s="13">
        <v>100.46511627906976</v>
      </c>
    </row>
    <row r="1176" spans="1:8" x14ac:dyDescent="0.3">
      <c r="A1176" s="11" t="s">
        <v>8221</v>
      </c>
      <c r="B1176" s="11">
        <v>6</v>
      </c>
      <c r="C1176" s="13">
        <v>66.666666666666671</v>
      </c>
      <c r="F1176" s="11" t="s">
        <v>8219</v>
      </c>
      <c r="G1176" s="11">
        <v>46</v>
      </c>
      <c r="H1176" s="13">
        <v>46.630652173913049</v>
      </c>
    </row>
    <row r="1177" spans="1:8" x14ac:dyDescent="0.3">
      <c r="A1177" s="11" t="s">
        <v>8221</v>
      </c>
      <c r="B1177" s="11">
        <v>7</v>
      </c>
      <c r="C1177" s="13">
        <v>59</v>
      </c>
      <c r="F1177" s="11" t="s">
        <v>8219</v>
      </c>
      <c r="G1177" s="11">
        <v>27</v>
      </c>
      <c r="H1177" s="13">
        <v>34.074074074074076</v>
      </c>
    </row>
    <row r="1178" spans="1:8" x14ac:dyDescent="0.3">
      <c r="A1178" s="11" t="s">
        <v>8221</v>
      </c>
      <c r="B1178" s="11">
        <v>94</v>
      </c>
      <c r="C1178" s="13">
        <v>65.340319148936175</v>
      </c>
      <c r="F1178" s="11" t="s">
        <v>8219</v>
      </c>
      <c r="G1178" s="11">
        <v>112</v>
      </c>
      <c r="H1178" s="13">
        <v>65.214642857142863</v>
      </c>
    </row>
    <row r="1179" spans="1:8" x14ac:dyDescent="0.3">
      <c r="A1179" s="11" t="s">
        <v>8221</v>
      </c>
      <c r="B1179" s="11">
        <v>2</v>
      </c>
      <c r="C1179" s="13">
        <v>100</v>
      </c>
      <c r="F1179" s="11" t="s">
        <v>8219</v>
      </c>
      <c r="G1179" s="11">
        <v>34</v>
      </c>
      <c r="H1179" s="13">
        <v>44.205882352941174</v>
      </c>
    </row>
    <row r="1180" spans="1:8" x14ac:dyDescent="0.3">
      <c r="A1180" s="11" t="s">
        <v>8221</v>
      </c>
      <c r="B1180" s="11">
        <v>25</v>
      </c>
      <c r="C1180" s="13">
        <v>147.4</v>
      </c>
      <c r="F1180" s="11" t="s">
        <v>8219</v>
      </c>
      <c r="G1180" s="11">
        <v>145</v>
      </c>
      <c r="H1180" s="13">
        <v>71.965517241379317</v>
      </c>
    </row>
    <row r="1181" spans="1:8" x14ac:dyDescent="0.3">
      <c r="A1181" s="11" t="s">
        <v>8221</v>
      </c>
      <c r="B1181" s="11">
        <v>17</v>
      </c>
      <c r="C1181" s="13">
        <v>166.05882352941177</v>
      </c>
      <c r="F1181" s="11" t="s">
        <v>8219</v>
      </c>
      <c r="G1181" s="11">
        <v>19</v>
      </c>
      <c r="H1181" s="13">
        <v>52.94736842105263</v>
      </c>
    </row>
    <row r="1182" spans="1:8" x14ac:dyDescent="0.3">
      <c r="A1182" s="11" t="s">
        <v>8221</v>
      </c>
      <c r="B1182" s="11">
        <v>2</v>
      </c>
      <c r="C1182" s="13">
        <v>40</v>
      </c>
      <c r="F1182" s="11" t="s">
        <v>8219</v>
      </c>
      <c r="G1182" s="11">
        <v>288</v>
      </c>
      <c r="H1182" s="13">
        <v>109.45138888888889</v>
      </c>
    </row>
    <row r="1183" spans="1:8" x14ac:dyDescent="0.3">
      <c r="A1183" s="11" t="s">
        <v>8221</v>
      </c>
      <c r="B1183" s="11">
        <v>4</v>
      </c>
      <c r="C1183" s="13">
        <v>75.25</v>
      </c>
      <c r="F1183" s="11" t="s">
        <v>8219</v>
      </c>
      <c r="G1183" s="11">
        <v>14</v>
      </c>
      <c r="H1183" s="13">
        <v>75.035714285714292</v>
      </c>
    </row>
    <row r="1184" spans="1:8" x14ac:dyDescent="0.3">
      <c r="A1184" s="11" t="s">
        <v>8221</v>
      </c>
      <c r="B1184" s="11">
        <v>5</v>
      </c>
      <c r="C1184" s="13">
        <v>60</v>
      </c>
      <c r="F1184" s="11" t="s">
        <v>8219</v>
      </c>
      <c r="G1184" s="11">
        <v>7</v>
      </c>
      <c r="H1184" s="13">
        <v>115.71428571428571</v>
      </c>
    </row>
    <row r="1185" spans="1:8" x14ac:dyDescent="0.3">
      <c r="A1185" s="11" t="s">
        <v>8221</v>
      </c>
      <c r="B1185" s="11">
        <v>2</v>
      </c>
      <c r="C1185" s="13">
        <v>1250</v>
      </c>
      <c r="F1185" s="11" t="s">
        <v>8219</v>
      </c>
      <c r="G1185" s="11">
        <v>211</v>
      </c>
      <c r="H1185" s="13">
        <v>31.659810426540286</v>
      </c>
    </row>
    <row r="1186" spans="1:8" x14ac:dyDescent="0.3">
      <c r="A1186" s="11" t="s">
        <v>8221</v>
      </c>
      <c r="B1186" s="11">
        <v>2</v>
      </c>
      <c r="C1186" s="13">
        <v>10.5</v>
      </c>
      <c r="F1186" s="11" t="s">
        <v>8219</v>
      </c>
      <c r="G1186" s="11">
        <v>85</v>
      </c>
      <c r="H1186" s="13">
        <v>46.176470588235297</v>
      </c>
    </row>
    <row r="1187" spans="1:8" x14ac:dyDescent="0.3">
      <c r="A1187" s="11" t="s">
        <v>8221</v>
      </c>
      <c r="B1187" s="11">
        <v>3</v>
      </c>
      <c r="C1187" s="13">
        <v>7</v>
      </c>
      <c r="F1187" s="11" t="s">
        <v>8219</v>
      </c>
      <c r="G1187" s="11">
        <v>103</v>
      </c>
      <c r="H1187" s="13">
        <v>68.481650485436887</v>
      </c>
    </row>
    <row r="1188" spans="1:8" x14ac:dyDescent="0.3">
      <c r="A1188" s="11" t="s">
        <v>8221</v>
      </c>
      <c r="B1188" s="11">
        <v>4</v>
      </c>
      <c r="C1188" s="13">
        <v>56.25</v>
      </c>
      <c r="F1188" s="11" t="s">
        <v>8219</v>
      </c>
      <c r="G1188" s="11">
        <v>113</v>
      </c>
      <c r="H1188" s="13">
        <v>53.469203539823013</v>
      </c>
    </row>
    <row r="1189" spans="1:8" x14ac:dyDescent="0.3">
      <c r="A1189" s="11" t="s">
        <v>8221</v>
      </c>
      <c r="B1189" s="11">
        <v>1</v>
      </c>
      <c r="C1189" s="13">
        <v>1</v>
      </c>
      <c r="F1189" s="11" t="s">
        <v>8219</v>
      </c>
      <c r="G1189" s="11">
        <v>167</v>
      </c>
      <c r="H1189" s="13">
        <v>109.10778443113773</v>
      </c>
    </row>
    <row r="1190" spans="1:8" x14ac:dyDescent="0.3">
      <c r="A1190" s="11" t="s">
        <v>8221</v>
      </c>
      <c r="B1190" s="11">
        <v>12</v>
      </c>
      <c r="C1190" s="13">
        <v>38.333333333333336</v>
      </c>
      <c r="F1190" s="11" t="s">
        <v>8219</v>
      </c>
      <c r="G1190" s="11">
        <v>73</v>
      </c>
      <c r="H1190" s="13">
        <v>51.185616438356163</v>
      </c>
    </row>
    <row r="1191" spans="1:8" x14ac:dyDescent="0.3">
      <c r="A1191" s="11" t="s">
        <v>8221</v>
      </c>
      <c r="B1191" s="11">
        <v>4</v>
      </c>
      <c r="C1191" s="13">
        <v>27.5</v>
      </c>
      <c r="F1191" s="11" t="s">
        <v>8219</v>
      </c>
      <c r="G1191" s="11">
        <v>75</v>
      </c>
      <c r="H1191" s="13">
        <v>27.936800000000002</v>
      </c>
    </row>
    <row r="1192" spans="1:8" x14ac:dyDescent="0.3">
      <c r="A1192" s="11" t="s">
        <v>8221</v>
      </c>
      <c r="B1192" s="11">
        <v>91</v>
      </c>
      <c r="C1192" s="13">
        <v>32.978021978021978</v>
      </c>
      <c r="F1192" s="11" t="s">
        <v>8219</v>
      </c>
      <c r="G1192" s="11">
        <v>614</v>
      </c>
      <c r="H1192" s="13">
        <v>82.496921824104234</v>
      </c>
    </row>
    <row r="1193" spans="1:8" x14ac:dyDescent="0.3">
      <c r="A1193" s="11" t="s">
        <v>8221</v>
      </c>
      <c r="B1193" s="11">
        <v>1</v>
      </c>
      <c r="C1193" s="13">
        <v>16</v>
      </c>
      <c r="F1193" s="11" t="s">
        <v>8219</v>
      </c>
      <c r="G1193" s="11">
        <v>107</v>
      </c>
      <c r="H1193" s="13">
        <v>59.817476635514019</v>
      </c>
    </row>
    <row r="1194" spans="1:8" x14ac:dyDescent="0.3">
      <c r="A1194" s="11" t="s">
        <v>8221</v>
      </c>
      <c r="B1194" s="11">
        <v>1</v>
      </c>
      <c r="C1194" s="13">
        <v>1</v>
      </c>
      <c r="F1194" s="11" t="s">
        <v>8219</v>
      </c>
      <c r="G1194" s="11">
        <v>1224</v>
      </c>
      <c r="H1194" s="13">
        <v>64.816470588235291</v>
      </c>
    </row>
    <row r="1195" spans="1:8" x14ac:dyDescent="0.3">
      <c r="A1195" s="11" t="s">
        <v>8221</v>
      </c>
      <c r="B1195" s="11">
        <v>13</v>
      </c>
      <c r="C1195" s="13">
        <v>86.615384615384613</v>
      </c>
      <c r="F1195" s="11" t="s">
        <v>8219</v>
      </c>
      <c r="G1195" s="11">
        <v>104</v>
      </c>
      <c r="H1195" s="13">
        <v>90.09615384615384</v>
      </c>
    </row>
    <row r="1196" spans="1:8" x14ac:dyDescent="0.3">
      <c r="A1196" s="11" t="s">
        <v>8221</v>
      </c>
      <c r="B1196" s="11">
        <v>2</v>
      </c>
      <c r="C1196" s="13">
        <v>55</v>
      </c>
      <c r="F1196" s="11" t="s">
        <v>8219</v>
      </c>
      <c r="G1196" s="11">
        <v>79</v>
      </c>
      <c r="H1196" s="13">
        <v>40.962025316455694</v>
      </c>
    </row>
    <row r="1197" spans="1:8" x14ac:dyDescent="0.3">
      <c r="A1197" s="11" t="s">
        <v>8221</v>
      </c>
      <c r="B1197" s="11">
        <v>21</v>
      </c>
      <c r="C1197" s="13">
        <v>41.952380952380949</v>
      </c>
      <c r="F1197" s="11" t="s">
        <v>8219</v>
      </c>
      <c r="G1197" s="11">
        <v>157</v>
      </c>
      <c r="H1197" s="13">
        <v>56.000127388535034</v>
      </c>
    </row>
    <row r="1198" spans="1:8" x14ac:dyDescent="0.3">
      <c r="A1198" s="11" t="s">
        <v>8221</v>
      </c>
      <c r="B1198" s="11">
        <v>9</v>
      </c>
      <c r="C1198" s="13">
        <v>88.333333333333329</v>
      </c>
      <c r="F1198" s="11" t="s">
        <v>8219</v>
      </c>
      <c r="G1198" s="11">
        <v>50</v>
      </c>
      <c r="H1198" s="13">
        <v>37.672800000000002</v>
      </c>
    </row>
    <row r="1199" spans="1:8" x14ac:dyDescent="0.3">
      <c r="A1199" s="11" t="s">
        <v>8221</v>
      </c>
      <c r="B1199" s="11">
        <v>6</v>
      </c>
      <c r="C1199" s="13">
        <v>129.16666666666666</v>
      </c>
      <c r="F1199" s="11" t="s">
        <v>8219</v>
      </c>
      <c r="G1199" s="11">
        <v>64</v>
      </c>
      <c r="H1199" s="13">
        <v>40.078125</v>
      </c>
    </row>
    <row r="1200" spans="1:8" x14ac:dyDescent="0.3">
      <c r="A1200" s="11" t="s">
        <v>8221</v>
      </c>
      <c r="B1200" s="11">
        <v>4</v>
      </c>
      <c r="C1200" s="13">
        <v>23.75</v>
      </c>
      <c r="F1200" s="11" t="s">
        <v>8219</v>
      </c>
      <c r="G1200" s="11">
        <v>200</v>
      </c>
      <c r="H1200" s="13">
        <v>78.031999999999996</v>
      </c>
    </row>
    <row r="1201" spans="1:8" x14ac:dyDescent="0.3">
      <c r="A1201" s="11" t="s">
        <v>8221</v>
      </c>
      <c r="B1201" s="11">
        <v>7</v>
      </c>
      <c r="C1201" s="13">
        <v>35.714285714285715</v>
      </c>
      <c r="F1201" s="11" t="s">
        <v>8219</v>
      </c>
      <c r="G1201" s="11">
        <v>22</v>
      </c>
      <c r="H1201" s="13">
        <v>18.90909090909091</v>
      </c>
    </row>
    <row r="1202" spans="1:8" x14ac:dyDescent="0.3">
      <c r="A1202" s="11" t="s">
        <v>8221</v>
      </c>
      <c r="B1202" s="11">
        <v>5</v>
      </c>
      <c r="C1202" s="13">
        <v>57</v>
      </c>
      <c r="F1202" s="11" t="s">
        <v>8219</v>
      </c>
      <c r="G1202" s="11">
        <v>163</v>
      </c>
      <c r="H1202" s="13">
        <v>37.134969325153371</v>
      </c>
    </row>
    <row r="1203" spans="1:8" x14ac:dyDescent="0.3">
      <c r="A1203" s="11" t="s">
        <v>8221</v>
      </c>
      <c r="B1203" s="11">
        <v>3</v>
      </c>
      <c r="C1203" s="13">
        <v>163.33333333333334</v>
      </c>
      <c r="F1203" s="11" t="s">
        <v>8219</v>
      </c>
      <c r="G1203" s="11">
        <v>77</v>
      </c>
      <c r="H1203" s="13">
        <v>41.961038961038959</v>
      </c>
    </row>
    <row r="1204" spans="1:8" x14ac:dyDescent="0.3">
      <c r="A1204" s="11" t="s">
        <v>8221</v>
      </c>
      <c r="B1204" s="11">
        <v>9</v>
      </c>
      <c r="C1204" s="13">
        <v>15</v>
      </c>
      <c r="F1204" s="11" t="s">
        <v>8219</v>
      </c>
      <c r="G1204" s="11">
        <v>89</v>
      </c>
      <c r="H1204" s="13">
        <v>61.044943820224717</v>
      </c>
    </row>
    <row r="1205" spans="1:8" x14ac:dyDescent="0.3">
      <c r="A1205" s="11" t="s">
        <v>8221</v>
      </c>
      <c r="B1205" s="11">
        <v>6</v>
      </c>
      <c r="C1205" s="13">
        <v>64.166666666666671</v>
      </c>
      <c r="F1205" s="11" t="s">
        <v>8219</v>
      </c>
      <c r="G1205" s="11">
        <v>3355</v>
      </c>
      <c r="H1205" s="13">
        <v>54.883162444113267</v>
      </c>
    </row>
    <row r="1206" spans="1:8" x14ac:dyDescent="0.3">
      <c r="A1206" s="11" t="s">
        <v>8221</v>
      </c>
      <c r="B1206" s="11">
        <v>4</v>
      </c>
      <c r="C1206" s="13">
        <v>6.75</v>
      </c>
      <c r="F1206" s="11" t="s">
        <v>8219</v>
      </c>
      <c r="G1206" s="11">
        <v>537</v>
      </c>
      <c r="H1206" s="13">
        <v>47.383612662942269</v>
      </c>
    </row>
    <row r="1207" spans="1:8" x14ac:dyDescent="0.3">
      <c r="A1207" s="11" t="s">
        <v>8221</v>
      </c>
      <c r="B1207" s="11">
        <v>1</v>
      </c>
      <c r="C1207" s="13">
        <v>25</v>
      </c>
      <c r="F1207" s="11" t="s">
        <v>8219</v>
      </c>
      <c r="G1207" s="11">
        <v>125</v>
      </c>
      <c r="H1207" s="13">
        <v>211.84</v>
      </c>
    </row>
    <row r="1208" spans="1:8" x14ac:dyDescent="0.3">
      <c r="A1208" s="11" t="s">
        <v>8221</v>
      </c>
      <c r="B1208" s="11">
        <v>17</v>
      </c>
      <c r="C1208" s="13">
        <v>179.11764705882354</v>
      </c>
      <c r="F1208" s="11" t="s">
        <v>8219</v>
      </c>
      <c r="G1208" s="11">
        <v>163</v>
      </c>
      <c r="H1208" s="13">
        <v>219.92638036809817</v>
      </c>
    </row>
    <row r="1209" spans="1:8" x14ac:dyDescent="0.3">
      <c r="A1209" s="11" t="s">
        <v>8221</v>
      </c>
      <c r="B1209" s="11">
        <v>1</v>
      </c>
      <c r="C1209" s="13">
        <v>34.950000000000003</v>
      </c>
      <c r="F1209" s="11" t="s">
        <v>8219</v>
      </c>
      <c r="G1209" s="11">
        <v>283</v>
      </c>
      <c r="H1209" s="13">
        <v>40.795406360424032</v>
      </c>
    </row>
    <row r="1210" spans="1:8" x14ac:dyDescent="0.3">
      <c r="A1210" s="11" t="s">
        <v>8221</v>
      </c>
      <c r="B1210" s="11">
        <v>13</v>
      </c>
      <c r="C1210" s="13">
        <v>33.07692307692308</v>
      </c>
      <c r="F1210" s="11" t="s">
        <v>8219</v>
      </c>
      <c r="G1210" s="11">
        <v>352</v>
      </c>
      <c r="H1210" s="13">
        <v>75.502840909090907</v>
      </c>
    </row>
    <row r="1211" spans="1:8" x14ac:dyDescent="0.3">
      <c r="A1211" s="11" t="s">
        <v>8221</v>
      </c>
      <c r="B1211" s="11">
        <v>6</v>
      </c>
      <c r="C1211" s="13">
        <v>27.5</v>
      </c>
      <c r="F1211" s="11" t="s">
        <v>8219</v>
      </c>
      <c r="G1211" s="11">
        <v>94</v>
      </c>
      <c r="H1211" s="13">
        <v>13.542553191489361</v>
      </c>
    </row>
    <row r="1212" spans="1:8" x14ac:dyDescent="0.3">
      <c r="A1212" s="11" t="s">
        <v>8221</v>
      </c>
      <c r="B1212" s="11">
        <v>2</v>
      </c>
      <c r="C1212" s="13">
        <v>2</v>
      </c>
      <c r="F1212" s="11" t="s">
        <v>8219</v>
      </c>
      <c r="G1212" s="11">
        <v>67</v>
      </c>
      <c r="H1212" s="13">
        <v>60.865671641791046</v>
      </c>
    </row>
    <row r="1213" spans="1:8" x14ac:dyDescent="0.3">
      <c r="A1213" s="11" t="s">
        <v>8221</v>
      </c>
      <c r="B1213" s="11">
        <v>2</v>
      </c>
      <c r="C1213" s="13">
        <v>18.5</v>
      </c>
      <c r="F1213" s="11" t="s">
        <v>8219</v>
      </c>
      <c r="G1213" s="11">
        <v>221</v>
      </c>
      <c r="H1213" s="13">
        <v>115.69230769230769</v>
      </c>
    </row>
    <row r="1214" spans="1:8" x14ac:dyDescent="0.3">
      <c r="A1214" s="11" t="s">
        <v>8221</v>
      </c>
      <c r="B1214" s="11">
        <v>21</v>
      </c>
      <c r="C1214" s="13">
        <v>35</v>
      </c>
      <c r="F1214" s="11" t="s">
        <v>8219</v>
      </c>
      <c r="G1214" s="11">
        <v>2165</v>
      </c>
      <c r="H1214" s="13">
        <v>48.104623556581984</v>
      </c>
    </row>
    <row r="1215" spans="1:8" x14ac:dyDescent="0.3">
      <c r="A1215" s="11" t="s">
        <v>8221</v>
      </c>
      <c r="B1215" s="11">
        <v>13</v>
      </c>
      <c r="C1215" s="13">
        <v>44.307692307692307</v>
      </c>
      <c r="F1215" s="11" t="s">
        <v>8219</v>
      </c>
      <c r="G1215" s="11">
        <v>179</v>
      </c>
      <c r="H1215" s="13">
        <v>74.184357541899445</v>
      </c>
    </row>
    <row r="1216" spans="1:8" x14ac:dyDescent="0.3">
      <c r="A1216" s="11" t="s">
        <v>8221</v>
      </c>
      <c r="B1216" s="11">
        <v>6</v>
      </c>
      <c r="C1216" s="13">
        <v>222.5</v>
      </c>
      <c r="F1216" s="11" t="s">
        <v>8219</v>
      </c>
      <c r="G1216" s="11">
        <v>123</v>
      </c>
      <c r="H1216" s="13">
        <v>123.34552845528455</v>
      </c>
    </row>
    <row r="1217" spans="1:8" x14ac:dyDescent="0.3">
      <c r="A1217" s="11" t="s">
        <v>8221</v>
      </c>
      <c r="B1217" s="11">
        <v>1</v>
      </c>
      <c r="C1217" s="13">
        <v>5</v>
      </c>
      <c r="F1217" s="11" t="s">
        <v>8219</v>
      </c>
      <c r="G1217" s="11">
        <v>1104</v>
      </c>
      <c r="H1217" s="13">
        <v>66.623188405797094</v>
      </c>
    </row>
    <row r="1218" spans="1:8" x14ac:dyDescent="0.3">
      <c r="A1218" s="11" t="s">
        <v>8221</v>
      </c>
      <c r="B1218" s="11">
        <v>12</v>
      </c>
      <c r="C1218" s="13">
        <v>29.166666666666668</v>
      </c>
      <c r="F1218" s="11" t="s">
        <v>8219</v>
      </c>
      <c r="G1218" s="11">
        <v>403</v>
      </c>
      <c r="H1218" s="13">
        <v>104.99007444168734</v>
      </c>
    </row>
    <row r="1219" spans="1:8" x14ac:dyDescent="0.3">
      <c r="A1219" s="11" t="s">
        <v>8221</v>
      </c>
      <c r="B1219" s="11">
        <v>2</v>
      </c>
      <c r="C1219" s="13">
        <v>1.5</v>
      </c>
      <c r="F1219" s="11" t="s">
        <v>8219</v>
      </c>
      <c r="G1219" s="11">
        <v>109</v>
      </c>
      <c r="H1219" s="13">
        <v>74.22935779816514</v>
      </c>
    </row>
    <row r="1220" spans="1:8" x14ac:dyDescent="0.3">
      <c r="A1220" s="11" t="s">
        <v>8221</v>
      </c>
      <c r="B1220" s="11">
        <v>6</v>
      </c>
      <c r="C1220" s="13">
        <v>126.5</v>
      </c>
      <c r="F1220" s="11" t="s">
        <v>8219</v>
      </c>
      <c r="G1220" s="11">
        <v>372</v>
      </c>
      <c r="H1220" s="13">
        <v>81.252688172043008</v>
      </c>
    </row>
    <row r="1221" spans="1:8" x14ac:dyDescent="0.3">
      <c r="A1221" s="11" t="s">
        <v>8221</v>
      </c>
      <c r="B1221" s="11">
        <v>1</v>
      </c>
      <c r="C1221" s="13">
        <v>10</v>
      </c>
      <c r="F1221" s="11" t="s">
        <v>8219</v>
      </c>
      <c r="G1221" s="11">
        <v>311</v>
      </c>
      <c r="H1221" s="13">
        <v>130.23469453376205</v>
      </c>
    </row>
    <row r="1222" spans="1:8" x14ac:dyDescent="0.3">
      <c r="A1222" s="11" t="s">
        <v>8221</v>
      </c>
      <c r="B1222" s="11">
        <v>1</v>
      </c>
      <c r="C1222" s="13">
        <v>10</v>
      </c>
      <c r="F1222" s="11" t="s">
        <v>8219</v>
      </c>
      <c r="G1222" s="11">
        <v>61</v>
      </c>
      <c r="H1222" s="13">
        <v>53.409836065573771</v>
      </c>
    </row>
    <row r="1223" spans="1:8" x14ac:dyDescent="0.3">
      <c r="A1223" s="11" t="s">
        <v>8221</v>
      </c>
      <c r="B1223" s="11">
        <v>5</v>
      </c>
      <c r="C1223" s="13">
        <v>9.4</v>
      </c>
      <c r="F1223" s="11" t="s">
        <v>8219</v>
      </c>
      <c r="G1223" s="11">
        <v>115</v>
      </c>
      <c r="H1223" s="13">
        <v>75.130434782608702</v>
      </c>
    </row>
    <row r="1224" spans="1:8" x14ac:dyDescent="0.3">
      <c r="A1224" s="11" t="s">
        <v>8221</v>
      </c>
      <c r="B1224" s="11">
        <v>3</v>
      </c>
      <c r="C1224" s="13">
        <v>72</v>
      </c>
      <c r="F1224" s="11" t="s">
        <v>8219</v>
      </c>
      <c r="G1224" s="11">
        <v>111</v>
      </c>
      <c r="H1224" s="13">
        <v>75.666666666666671</v>
      </c>
    </row>
    <row r="1225" spans="1:8" x14ac:dyDescent="0.3">
      <c r="A1225" s="11" t="s">
        <v>8221</v>
      </c>
      <c r="B1225" s="11">
        <v>8</v>
      </c>
      <c r="C1225" s="13">
        <v>30</v>
      </c>
      <c r="F1225" s="11" t="s">
        <v>8219</v>
      </c>
      <c r="G1225" s="11">
        <v>337</v>
      </c>
      <c r="H1225" s="13">
        <v>31.691394658753708</v>
      </c>
    </row>
    <row r="1226" spans="1:8" x14ac:dyDescent="0.3">
      <c r="A1226" s="11" t="s">
        <v>8221</v>
      </c>
      <c r="B1226" s="11">
        <v>3</v>
      </c>
      <c r="C1226" s="13">
        <v>10.666666666666666</v>
      </c>
      <c r="F1226" s="11" t="s">
        <v>8219</v>
      </c>
      <c r="G1226" s="11">
        <v>9</v>
      </c>
      <c r="H1226" s="13">
        <v>47.777777777777779</v>
      </c>
    </row>
    <row r="1227" spans="1:8" x14ac:dyDescent="0.3">
      <c r="A1227" s="11" t="s">
        <v>8221</v>
      </c>
      <c r="B1227" s="11">
        <v>8</v>
      </c>
      <c r="C1227" s="13">
        <v>25.5</v>
      </c>
      <c r="F1227" s="11" t="s">
        <v>8219</v>
      </c>
      <c r="G1227" s="11">
        <v>120</v>
      </c>
      <c r="H1227" s="13">
        <v>90</v>
      </c>
    </row>
    <row r="1228" spans="1:8" x14ac:dyDescent="0.3">
      <c r="A1228" s="11" t="s">
        <v>8221</v>
      </c>
      <c r="B1228" s="11">
        <v>1</v>
      </c>
      <c r="C1228" s="13">
        <v>20</v>
      </c>
      <c r="F1228" s="11" t="s">
        <v>8219</v>
      </c>
      <c r="G1228" s="11">
        <v>102</v>
      </c>
      <c r="H1228" s="13">
        <v>149.31401960784314</v>
      </c>
    </row>
    <row r="1229" spans="1:8" x14ac:dyDescent="0.3">
      <c r="A1229" s="11" t="s">
        <v>8221</v>
      </c>
      <c r="B1229" s="11">
        <v>4</v>
      </c>
      <c r="C1229" s="13">
        <v>15</v>
      </c>
      <c r="F1229" s="11" t="s">
        <v>8219</v>
      </c>
      <c r="G1229" s="11">
        <v>186</v>
      </c>
      <c r="H1229" s="13">
        <v>62.06989247311828</v>
      </c>
    </row>
    <row r="1230" spans="1:8" x14ac:dyDescent="0.3">
      <c r="A1230" s="11" t="s">
        <v>8221</v>
      </c>
      <c r="B1230" s="11">
        <v>8</v>
      </c>
      <c r="C1230" s="13">
        <v>91.25</v>
      </c>
      <c r="F1230" s="11" t="s">
        <v>8219</v>
      </c>
      <c r="G1230" s="11">
        <v>15</v>
      </c>
      <c r="H1230" s="13">
        <v>53.4</v>
      </c>
    </row>
    <row r="1231" spans="1:8" x14ac:dyDescent="0.3">
      <c r="A1231" s="11" t="s">
        <v>8221</v>
      </c>
      <c r="B1231" s="11">
        <v>1</v>
      </c>
      <c r="C1231" s="13">
        <v>800</v>
      </c>
      <c r="F1231" s="11" t="s">
        <v>8219</v>
      </c>
      <c r="G1231" s="11">
        <v>67</v>
      </c>
      <c r="H1231" s="13">
        <v>69.268656716417908</v>
      </c>
    </row>
    <row r="1232" spans="1:8" x14ac:dyDescent="0.3">
      <c r="A1232" s="11" t="s">
        <v>8221</v>
      </c>
      <c r="B1232" s="11">
        <v>5</v>
      </c>
      <c r="C1232" s="13">
        <v>80</v>
      </c>
      <c r="F1232" s="11" t="s">
        <v>8219</v>
      </c>
      <c r="G1232" s="11">
        <v>130</v>
      </c>
      <c r="H1232" s="13">
        <v>271.50769230769231</v>
      </c>
    </row>
    <row r="1233" spans="1:8" x14ac:dyDescent="0.3">
      <c r="A1233" s="11" t="s">
        <v>8221</v>
      </c>
      <c r="B1233" s="11">
        <v>1</v>
      </c>
      <c r="C1233" s="13">
        <v>50</v>
      </c>
      <c r="F1233" s="11" t="s">
        <v>8219</v>
      </c>
      <c r="G1233" s="11">
        <v>16</v>
      </c>
      <c r="H1233" s="13">
        <v>34.125</v>
      </c>
    </row>
    <row r="1234" spans="1:8" x14ac:dyDescent="0.3">
      <c r="A1234" s="11" t="s">
        <v>8221</v>
      </c>
      <c r="B1234" s="11">
        <v>6</v>
      </c>
      <c r="C1234" s="13">
        <v>22.833333333333332</v>
      </c>
      <c r="F1234" s="11" t="s">
        <v>8219</v>
      </c>
      <c r="G1234" s="11">
        <v>67</v>
      </c>
      <c r="H1234" s="13">
        <v>40.492537313432834</v>
      </c>
    </row>
    <row r="1235" spans="1:8" x14ac:dyDescent="0.3">
      <c r="A1235" s="11" t="s">
        <v>8221</v>
      </c>
      <c r="B1235" s="11">
        <v>6</v>
      </c>
      <c r="C1235" s="13">
        <v>16.666666666666668</v>
      </c>
      <c r="F1235" s="11" t="s">
        <v>8219</v>
      </c>
      <c r="G1235" s="11">
        <v>124</v>
      </c>
      <c r="H1235" s="13">
        <v>189.75806451612902</v>
      </c>
    </row>
    <row r="1236" spans="1:8" x14ac:dyDescent="0.3">
      <c r="A1236" s="11" t="s">
        <v>8221</v>
      </c>
      <c r="B1236" s="11">
        <v>14</v>
      </c>
      <c r="C1236" s="13">
        <v>45.785714285714285</v>
      </c>
      <c r="F1236" s="11" t="s">
        <v>8219</v>
      </c>
      <c r="G1236" s="11">
        <v>80</v>
      </c>
      <c r="H1236" s="13">
        <v>68.862499999999997</v>
      </c>
    </row>
    <row r="1237" spans="1:8" x14ac:dyDescent="0.3">
      <c r="A1237" s="11" t="s">
        <v>8221</v>
      </c>
      <c r="B1237" s="11">
        <v>6</v>
      </c>
      <c r="C1237" s="13">
        <v>383.33333333333331</v>
      </c>
      <c r="F1237" s="11" t="s">
        <v>8219</v>
      </c>
      <c r="G1237" s="11">
        <v>282</v>
      </c>
      <c r="H1237" s="13">
        <v>108.77659574468085</v>
      </c>
    </row>
    <row r="1238" spans="1:8" x14ac:dyDescent="0.3">
      <c r="A1238" s="11" t="s">
        <v>8221</v>
      </c>
      <c r="B1238" s="11">
        <v>33</v>
      </c>
      <c r="C1238" s="13">
        <v>106.96969696969697</v>
      </c>
      <c r="F1238" s="11" t="s">
        <v>8219</v>
      </c>
      <c r="G1238" s="11">
        <v>68</v>
      </c>
      <c r="H1238" s="13">
        <v>125.98529411764706</v>
      </c>
    </row>
    <row r="1239" spans="1:8" x14ac:dyDescent="0.3">
      <c r="A1239" s="11" t="s">
        <v>8221</v>
      </c>
      <c r="B1239" s="11">
        <v>4</v>
      </c>
      <c r="C1239" s="13">
        <v>10.25</v>
      </c>
      <c r="F1239" s="11" t="s">
        <v>8219</v>
      </c>
      <c r="G1239" s="11">
        <v>86</v>
      </c>
      <c r="H1239" s="13">
        <v>90.523255813953483</v>
      </c>
    </row>
    <row r="1240" spans="1:8" x14ac:dyDescent="0.3">
      <c r="A1240" s="11" t="s">
        <v>8221</v>
      </c>
      <c r="B1240" s="11">
        <v>1</v>
      </c>
      <c r="C1240" s="13">
        <v>59</v>
      </c>
      <c r="F1240" s="11" t="s">
        <v>8219</v>
      </c>
      <c r="G1240" s="11">
        <v>115</v>
      </c>
      <c r="H1240" s="13">
        <v>28.880434782608695</v>
      </c>
    </row>
    <row r="1241" spans="1:8" x14ac:dyDescent="0.3">
      <c r="A1241" s="11" t="s">
        <v>8221</v>
      </c>
      <c r="B1241" s="11">
        <v>6</v>
      </c>
      <c r="C1241" s="13">
        <v>14.333333333333334</v>
      </c>
      <c r="F1241" s="11" t="s">
        <v>8219</v>
      </c>
      <c r="G1241" s="11">
        <v>75</v>
      </c>
      <c r="H1241" s="13">
        <v>31</v>
      </c>
    </row>
    <row r="1242" spans="1:8" x14ac:dyDescent="0.3">
      <c r="A1242" s="11" t="s">
        <v>8221</v>
      </c>
      <c r="B1242" s="11">
        <v>6</v>
      </c>
      <c r="C1242" s="13">
        <v>15.666666666666666</v>
      </c>
      <c r="F1242" s="11" t="s">
        <v>8219</v>
      </c>
      <c r="G1242" s="11">
        <v>43</v>
      </c>
      <c r="H1242" s="13">
        <v>51.674418604651166</v>
      </c>
    </row>
    <row r="1243" spans="1:8" x14ac:dyDescent="0.3">
      <c r="A1243" s="11" t="s">
        <v>8221</v>
      </c>
      <c r="B1243" s="11">
        <v>1</v>
      </c>
      <c r="C1243" s="13">
        <v>1</v>
      </c>
      <c r="F1243" s="11" t="s">
        <v>8219</v>
      </c>
      <c r="G1243" s="11">
        <v>48</v>
      </c>
      <c r="H1243" s="13">
        <v>26.270833333333332</v>
      </c>
    </row>
    <row r="1244" spans="1:8" x14ac:dyDescent="0.3">
      <c r="A1244" s="11" t="s">
        <v>8221</v>
      </c>
      <c r="B1244" s="11">
        <v>3</v>
      </c>
      <c r="C1244" s="13">
        <v>1</v>
      </c>
      <c r="F1244" s="11" t="s">
        <v>8219</v>
      </c>
      <c r="G1244" s="11">
        <v>52</v>
      </c>
      <c r="H1244" s="13">
        <v>48.07692307692308</v>
      </c>
    </row>
    <row r="1245" spans="1:8" x14ac:dyDescent="0.3">
      <c r="C1245" s="13"/>
      <c r="F1245" s="11" t="s">
        <v>8219</v>
      </c>
      <c r="G1245" s="11">
        <v>43</v>
      </c>
      <c r="H1245" s="13">
        <v>27.558139534883722</v>
      </c>
    </row>
    <row r="1246" spans="1:8" x14ac:dyDescent="0.3">
      <c r="C1246" s="13"/>
      <c r="F1246" s="11" t="s">
        <v>8219</v>
      </c>
      <c r="G1246" s="11">
        <v>58</v>
      </c>
      <c r="H1246" s="13">
        <v>36.97137931034483</v>
      </c>
    </row>
    <row r="1247" spans="1:8" x14ac:dyDescent="0.3">
      <c r="C1247" s="13"/>
      <c r="F1247" s="11" t="s">
        <v>8219</v>
      </c>
      <c r="G1247" s="11">
        <v>47</v>
      </c>
      <c r="H1247" s="13">
        <v>29.021276595744681</v>
      </c>
    </row>
    <row r="1248" spans="1:8" x14ac:dyDescent="0.3">
      <c r="C1248" s="13"/>
      <c r="F1248" s="11" t="s">
        <v>8219</v>
      </c>
      <c r="G1248" s="11">
        <v>36</v>
      </c>
      <c r="H1248" s="13">
        <v>28.65666666666667</v>
      </c>
    </row>
    <row r="1249" spans="3:8" x14ac:dyDescent="0.3">
      <c r="C1249" s="13"/>
      <c r="F1249" s="11" t="s">
        <v>8219</v>
      </c>
      <c r="G1249" s="11">
        <v>17</v>
      </c>
      <c r="H1249" s="13">
        <v>37.647058823529413</v>
      </c>
    </row>
    <row r="1250" spans="3:8" x14ac:dyDescent="0.3">
      <c r="C1250" s="13"/>
      <c r="F1250" s="11" t="s">
        <v>8219</v>
      </c>
      <c r="G1250" s="11">
        <v>104</v>
      </c>
      <c r="H1250" s="13">
        <v>97.904038461538462</v>
      </c>
    </row>
    <row r="1251" spans="3:8" x14ac:dyDescent="0.3">
      <c r="C1251" s="13"/>
      <c r="F1251" s="11" t="s">
        <v>8219</v>
      </c>
      <c r="G1251" s="11">
        <v>47</v>
      </c>
      <c r="H1251" s="13">
        <v>42.553191489361701</v>
      </c>
    </row>
    <row r="1252" spans="3:8" x14ac:dyDescent="0.3">
      <c r="C1252" s="13"/>
      <c r="F1252" s="11" t="s">
        <v>8219</v>
      </c>
      <c r="G1252" s="11">
        <v>38</v>
      </c>
      <c r="H1252" s="13">
        <v>131.58368421052631</v>
      </c>
    </row>
    <row r="1253" spans="3:8" x14ac:dyDescent="0.3">
      <c r="C1253" s="13"/>
      <c r="F1253" s="11" t="s">
        <v>8219</v>
      </c>
      <c r="G1253" s="11">
        <v>81</v>
      </c>
      <c r="H1253" s="13">
        <v>32.320987654320987</v>
      </c>
    </row>
    <row r="1254" spans="3:8" x14ac:dyDescent="0.3">
      <c r="C1254" s="13"/>
      <c r="F1254" s="11" t="s">
        <v>8219</v>
      </c>
      <c r="G1254" s="11">
        <v>55</v>
      </c>
      <c r="H1254" s="13">
        <v>61.103999999999999</v>
      </c>
    </row>
    <row r="1255" spans="3:8" x14ac:dyDescent="0.3">
      <c r="C1255" s="13"/>
      <c r="F1255" s="11" t="s">
        <v>8219</v>
      </c>
      <c r="G1255" s="11">
        <v>41</v>
      </c>
      <c r="H1255" s="13">
        <v>31.341463414634145</v>
      </c>
    </row>
    <row r="1256" spans="3:8" x14ac:dyDescent="0.3">
      <c r="C1256" s="13"/>
      <c r="F1256" s="11" t="s">
        <v>8219</v>
      </c>
      <c r="G1256" s="11">
        <v>79</v>
      </c>
      <c r="H1256" s="13">
        <v>129.1139240506329</v>
      </c>
    </row>
    <row r="1257" spans="3:8" x14ac:dyDescent="0.3">
      <c r="C1257" s="13"/>
      <c r="F1257" s="11" t="s">
        <v>8219</v>
      </c>
      <c r="G1257" s="11">
        <v>16</v>
      </c>
      <c r="H1257" s="13">
        <v>25.020624999999999</v>
      </c>
    </row>
    <row r="1258" spans="3:8" x14ac:dyDescent="0.3">
      <c r="C1258" s="13"/>
      <c r="F1258" s="11" t="s">
        <v>8219</v>
      </c>
      <c r="G1258" s="11">
        <v>8</v>
      </c>
      <c r="H1258" s="13">
        <v>250</v>
      </c>
    </row>
    <row r="1259" spans="3:8" x14ac:dyDescent="0.3">
      <c r="C1259" s="13"/>
      <c r="F1259" s="11" t="s">
        <v>8219</v>
      </c>
      <c r="G1259" s="11">
        <v>95</v>
      </c>
      <c r="H1259" s="13">
        <v>47.541473684210523</v>
      </c>
    </row>
    <row r="1260" spans="3:8" x14ac:dyDescent="0.3">
      <c r="C1260" s="13"/>
      <c r="F1260" s="11" t="s">
        <v>8219</v>
      </c>
      <c r="G1260" s="11">
        <v>25</v>
      </c>
      <c r="H1260" s="13">
        <v>40.04</v>
      </c>
    </row>
    <row r="1261" spans="3:8" x14ac:dyDescent="0.3">
      <c r="C1261" s="13"/>
      <c r="F1261" s="11" t="s">
        <v>8219</v>
      </c>
      <c r="G1261" s="11">
        <v>19</v>
      </c>
      <c r="H1261" s="13">
        <v>65.84210526315789</v>
      </c>
    </row>
    <row r="1262" spans="3:8" x14ac:dyDescent="0.3">
      <c r="C1262" s="13"/>
      <c r="F1262" s="11" t="s">
        <v>8219</v>
      </c>
      <c r="G1262" s="11">
        <v>90</v>
      </c>
      <c r="H1262" s="13">
        <v>46.401222222222216</v>
      </c>
    </row>
    <row r="1263" spans="3:8" x14ac:dyDescent="0.3">
      <c r="C1263" s="13"/>
      <c r="F1263" s="11" t="s">
        <v>8219</v>
      </c>
      <c r="G1263" s="11">
        <v>41</v>
      </c>
      <c r="H1263" s="13">
        <v>50.365853658536587</v>
      </c>
    </row>
    <row r="1264" spans="3:8" x14ac:dyDescent="0.3">
      <c r="C1264" s="13"/>
      <c r="F1264" s="11" t="s">
        <v>8219</v>
      </c>
      <c r="G1264" s="11">
        <v>30</v>
      </c>
      <c r="H1264" s="13">
        <v>26.566666666666666</v>
      </c>
    </row>
    <row r="1265" spans="3:8" x14ac:dyDescent="0.3">
      <c r="C1265" s="13"/>
      <c r="F1265" s="11" t="s">
        <v>8219</v>
      </c>
      <c r="G1265" s="11">
        <v>38</v>
      </c>
      <c r="H1265" s="13">
        <v>39.493684210526318</v>
      </c>
    </row>
    <row r="1266" spans="3:8" x14ac:dyDescent="0.3">
      <c r="C1266" s="13"/>
      <c r="F1266" s="11" t="s">
        <v>8219</v>
      </c>
      <c r="G1266" s="11">
        <v>65</v>
      </c>
      <c r="H1266" s="13">
        <v>49.246153846153845</v>
      </c>
    </row>
    <row r="1267" spans="3:8" x14ac:dyDescent="0.3">
      <c r="C1267" s="13"/>
      <c r="F1267" s="11" t="s">
        <v>8219</v>
      </c>
      <c r="G1267" s="11">
        <v>75</v>
      </c>
      <c r="H1267" s="13">
        <v>62.38</v>
      </c>
    </row>
    <row r="1268" spans="3:8" x14ac:dyDescent="0.3">
      <c r="C1268" s="13"/>
      <c r="F1268" s="11" t="s">
        <v>8219</v>
      </c>
      <c r="G1268" s="11">
        <v>16</v>
      </c>
      <c r="H1268" s="13">
        <v>37.9375</v>
      </c>
    </row>
    <row r="1269" spans="3:8" x14ac:dyDescent="0.3">
      <c r="C1269" s="13"/>
      <c r="F1269" s="11" t="s">
        <v>8219</v>
      </c>
      <c r="G1269" s="11">
        <v>10</v>
      </c>
      <c r="H1269" s="13">
        <v>51.6</v>
      </c>
    </row>
    <row r="1270" spans="3:8" x14ac:dyDescent="0.3">
      <c r="C1270" s="13"/>
      <c r="F1270" s="11" t="s">
        <v>8219</v>
      </c>
      <c r="G1270" s="11">
        <v>27</v>
      </c>
      <c r="H1270" s="13">
        <v>27.777777777777779</v>
      </c>
    </row>
    <row r="1271" spans="3:8" x14ac:dyDescent="0.3">
      <c r="C1271" s="13"/>
      <c r="F1271" s="11" t="s">
        <v>8219</v>
      </c>
      <c r="G1271" s="11">
        <v>259</v>
      </c>
      <c r="H1271" s="13">
        <v>99.382239382239376</v>
      </c>
    </row>
    <row r="1272" spans="3:8" x14ac:dyDescent="0.3">
      <c r="C1272" s="13"/>
      <c r="F1272" s="11" t="s">
        <v>8219</v>
      </c>
      <c r="G1272" s="11">
        <v>39</v>
      </c>
      <c r="H1272" s="13">
        <v>38.848205128205123</v>
      </c>
    </row>
    <row r="1273" spans="3:8" x14ac:dyDescent="0.3">
      <c r="C1273" s="13"/>
      <c r="F1273" s="11" t="s">
        <v>8219</v>
      </c>
      <c r="G1273" s="11">
        <v>42</v>
      </c>
      <c r="H1273" s="13">
        <v>45.548809523809524</v>
      </c>
    </row>
    <row r="1274" spans="3:8" x14ac:dyDescent="0.3">
      <c r="C1274" s="13"/>
      <c r="F1274" s="11" t="s">
        <v>8219</v>
      </c>
      <c r="G1274" s="11">
        <v>10</v>
      </c>
      <c r="H1274" s="13">
        <v>600</v>
      </c>
    </row>
    <row r="1275" spans="3:8" x14ac:dyDescent="0.3">
      <c r="C1275" s="13"/>
      <c r="F1275" s="11" t="s">
        <v>8219</v>
      </c>
      <c r="G1275" s="11">
        <v>56</v>
      </c>
      <c r="H1275" s="13">
        <v>80.551071428571419</v>
      </c>
    </row>
    <row r="1276" spans="3:8" x14ac:dyDescent="0.3">
      <c r="C1276" s="13"/>
      <c r="F1276" s="11" t="s">
        <v>8219</v>
      </c>
      <c r="G1276" s="11">
        <v>20</v>
      </c>
      <c r="H1276" s="13">
        <v>52.8</v>
      </c>
    </row>
    <row r="1277" spans="3:8" x14ac:dyDescent="0.3">
      <c r="C1277" s="13"/>
      <c r="F1277" s="11" t="s">
        <v>8219</v>
      </c>
      <c r="G1277" s="11">
        <v>170</v>
      </c>
      <c r="H1277" s="13">
        <v>47.676470588235297</v>
      </c>
    </row>
    <row r="1278" spans="3:8" x14ac:dyDescent="0.3">
      <c r="C1278" s="13"/>
      <c r="F1278" s="11" t="s">
        <v>8219</v>
      </c>
      <c r="G1278" s="11">
        <v>29</v>
      </c>
      <c r="H1278" s="13">
        <v>23.448275862068964</v>
      </c>
    </row>
    <row r="1279" spans="3:8" x14ac:dyDescent="0.3">
      <c r="C1279" s="13"/>
      <c r="F1279" s="11" t="s">
        <v>8219</v>
      </c>
      <c r="G1279" s="11">
        <v>132</v>
      </c>
      <c r="H1279" s="13">
        <v>103.68174242424243</v>
      </c>
    </row>
    <row r="1280" spans="3:8" x14ac:dyDescent="0.3">
      <c r="C1280" s="13"/>
      <c r="F1280" s="11" t="s">
        <v>8219</v>
      </c>
      <c r="G1280" s="11">
        <v>27</v>
      </c>
      <c r="H1280" s="13">
        <v>185.18518518518519</v>
      </c>
    </row>
    <row r="1281" spans="3:8" x14ac:dyDescent="0.3">
      <c r="C1281" s="13"/>
      <c r="F1281" s="11" t="s">
        <v>8219</v>
      </c>
      <c r="G1281" s="11">
        <v>26</v>
      </c>
      <c r="H1281" s="13">
        <v>54.153846153846153</v>
      </c>
    </row>
    <row r="1282" spans="3:8" x14ac:dyDescent="0.3">
      <c r="C1282" s="13"/>
      <c r="F1282" s="11" t="s">
        <v>8219</v>
      </c>
      <c r="G1282" s="11">
        <v>43</v>
      </c>
      <c r="H1282" s="13">
        <v>177.2093023255814</v>
      </c>
    </row>
    <row r="1283" spans="3:8" x14ac:dyDescent="0.3">
      <c r="C1283" s="13"/>
      <c r="F1283" s="11" t="s">
        <v>8219</v>
      </c>
      <c r="G1283" s="11">
        <v>80</v>
      </c>
      <c r="H1283" s="13">
        <v>100.325</v>
      </c>
    </row>
    <row r="1284" spans="3:8" x14ac:dyDescent="0.3">
      <c r="C1284" s="13"/>
      <c r="F1284" s="11" t="s">
        <v>8219</v>
      </c>
      <c r="G1284" s="11">
        <v>33</v>
      </c>
      <c r="H1284" s="13">
        <v>136.90909090909091</v>
      </c>
    </row>
    <row r="1285" spans="3:8" x14ac:dyDescent="0.3">
      <c r="C1285" s="13"/>
      <c r="F1285" s="11" t="s">
        <v>8219</v>
      </c>
      <c r="G1285" s="11">
        <v>71</v>
      </c>
      <c r="H1285" s="13">
        <v>57.535211267605632</v>
      </c>
    </row>
    <row r="1286" spans="3:8" x14ac:dyDescent="0.3">
      <c r="C1286" s="13"/>
      <c r="F1286" s="11" t="s">
        <v>8219</v>
      </c>
      <c r="G1286" s="11">
        <v>81</v>
      </c>
      <c r="H1286" s="13">
        <v>52.962839506172834</v>
      </c>
    </row>
    <row r="1287" spans="3:8" x14ac:dyDescent="0.3">
      <c r="C1287" s="13"/>
      <c r="F1287" s="11" t="s">
        <v>8219</v>
      </c>
      <c r="G1287" s="11">
        <v>76</v>
      </c>
      <c r="H1287" s="13">
        <v>82.328947368421055</v>
      </c>
    </row>
    <row r="1288" spans="3:8" x14ac:dyDescent="0.3">
      <c r="C1288" s="13"/>
      <c r="F1288" s="11" t="s">
        <v>8219</v>
      </c>
      <c r="G1288" s="11">
        <v>48</v>
      </c>
      <c r="H1288" s="13">
        <v>135.41666666666666</v>
      </c>
    </row>
    <row r="1289" spans="3:8" x14ac:dyDescent="0.3">
      <c r="C1289" s="13"/>
      <c r="F1289" s="11" t="s">
        <v>8219</v>
      </c>
      <c r="G1289" s="11">
        <v>61</v>
      </c>
      <c r="H1289" s="13">
        <v>74.06557377049181</v>
      </c>
    </row>
    <row r="1290" spans="3:8" x14ac:dyDescent="0.3">
      <c r="C1290" s="13"/>
      <c r="F1290" s="11" t="s">
        <v>8219</v>
      </c>
      <c r="G1290" s="11">
        <v>60</v>
      </c>
      <c r="H1290" s="13">
        <v>84.083333333333329</v>
      </c>
    </row>
    <row r="1291" spans="3:8" x14ac:dyDescent="0.3">
      <c r="C1291" s="13"/>
      <c r="F1291" s="11" t="s">
        <v>8219</v>
      </c>
      <c r="G1291" s="11">
        <v>136</v>
      </c>
      <c r="H1291" s="13">
        <v>61.029411764705884</v>
      </c>
    </row>
    <row r="1292" spans="3:8" x14ac:dyDescent="0.3">
      <c r="C1292" s="13"/>
      <c r="F1292" s="11" t="s">
        <v>8219</v>
      </c>
      <c r="G1292" s="11">
        <v>14</v>
      </c>
      <c r="H1292" s="13">
        <v>150</v>
      </c>
    </row>
    <row r="1293" spans="3:8" x14ac:dyDescent="0.3">
      <c r="C1293" s="13"/>
      <c r="F1293" s="11" t="s">
        <v>8219</v>
      </c>
      <c r="G1293" s="11">
        <v>78</v>
      </c>
      <c r="H1293" s="13">
        <v>266.08974358974359</v>
      </c>
    </row>
    <row r="1294" spans="3:8" x14ac:dyDescent="0.3">
      <c r="C1294" s="13"/>
      <c r="F1294" s="11" t="s">
        <v>8219</v>
      </c>
      <c r="G1294" s="11">
        <v>4</v>
      </c>
      <c r="H1294" s="13">
        <v>7.25</v>
      </c>
    </row>
    <row r="1295" spans="3:8" x14ac:dyDescent="0.3">
      <c r="C1295" s="13"/>
      <c r="F1295" s="11" t="s">
        <v>8219</v>
      </c>
      <c r="G1295" s="11">
        <v>11</v>
      </c>
      <c r="H1295" s="13">
        <v>100</v>
      </c>
    </row>
    <row r="1296" spans="3:8" x14ac:dyDescent="0.3">
      <c r="C1296" s="13"/>
      <c r="F1296" s="11" t="s">
        <v>8219</v>
      </c>
      <c r="G1296" s="11">
        <v>185</v>
      </c>
      <c r="H1296" s="13">
        <v>109.96308108108107</v>
      </c>
    </row>
    <row r="1297" spans="3:8" x14ac:dyDescent="0.3">
      <c r="C1297" s="13"/>
      <c r="F1297" s="11" t="s">
        <v>8219</v>
      </c>
      <c r="G1297" s="11">
        <v>59</v>
      </c>
      <c r="H1297" s="13">
        <v>169.91525423728814</v>
      </c>
    </row>
    <row r="1298" spans="3:8" x14ac:dyDescent="0.3">
      <c r="C1298" s="13"/>
      <c r="F1298" s="11" t="s">
        <v>8219</v>
      </c>
      <c r="G1298" s="11">
        <v>27</v>
      </c>
      <c r="H1298" s="13">
        <v>95.740740740740748</v>
      </c>
    </row>
    <row r="1299" spans="3:8" x14ac:dyDescent="0.3">
      <c r="C1299" s="13"/>
      <c r="F1299" s="11" t="s">
        <v>8219</v>
      </c>
      <c r="G1299" s="11">
        <v>63</v>
      </c>
      <c r="H1299" s="13">
        <v>59.460317460317462</v>
      </c>
    </row>
    <row r="1300" spans="3:8" x14ac:dyDescent="0.3">
      <c r="C1300" s="13"/>
      <c r="F1300" s="11" t="s">
        <v>8219</v>
      </c>
      <c r="G1300" s="11">
        <v>13</v>
      </c>
      <c r="H1300" s="13">
        <v>55.769230769230766</v>
      </c>
    </row>
    <row r="1301" spans="3:8" x14ac:dyDescent="0.3">
      <c r="C1301" s="13"/>
      <c r="F1301" s="11" t="s">
        <v>8219</v>
      </c>
      <c r="G1301" s="11">
        <v>13</v>
      </c>
      <c r="H1301" s="13">
        <v>30.076923076923077</v>
      </c>
    </row>
    <row r="1302" spans="3:8" x14ac:dyDescent="0.3">
      <c r="C1302" s="13"/>
      <c r="F1302" s="11" t="s">
        <v>8219</v>
      </c>
      <c r="G1302" s="11">
        <v>57</v>
      </c>
      <c r="H1302" s="13">
        <v>88.438596491228068</v>
      </c>
    </row>
    <row r="1303" spans="3:8" x14ac:dyDescent="0.3">
      <c r="C1303" s="13"/>
      <c r="F1303" s="11" t="s">
        <v>8219</v>
      </c>
      <c r="G1303" s="11">
        <v>61</v>
      </c>
      <c r="H1303" s="13">
        <v>64.032786885245898</v>
      </c>
    </row>
    <row r="1304" spans="3:8" x14ac:dyDescent="0.3">
      <c r="C1304" s="13"/>
      <c r="F1304" s="11" t="s">
        <v>8219</v>
      </c>
      <c r="G1304" s="11">
        <v>65</v>
      </c>
      <c r="H1304" s="13">
        <v>60.153846153846153</v>
      </c>
    </row>
    <row r="1305" spans="3:8" x14ac:dyDescent="0.3">
      <c r="C1305" s="13"/>
      <c r="F1305" s="11" t="s">
        <v>8219</v>
      </c>
      <c r="G1305" s="11">
        <v>134</v>
      </c>
      <c r="H1305" s="13">
        <v>49.194029850746269</v>
      </c>
    </row>
    <row r="1306" spans="3:8" x14ac:dyDescent="0.3">
      <c r="C1306" s="13"/>
      <c r="F1306" s="11" t="s">
        <v>8219</v>
      </c>
      <c r="G1306" s="11">
        <v>37</v>
      </c>
      <c r="H1306" s="13">
        <v>165.16216216216216</v>
      </c>
    </row>
    <row r="1307" spans="3:8" x14ac:dyDescent="0.3">
      <c r="C1307" s="13"/>
      <c r="F1307" s="11" t="s">
        <v>8219</v>
      </c>
      <c r="G1307" s="11">
        <v>37</v>
      </c>
      <c r="H1307" s="13">
        <v>43.621621621621621</v>
      </c>
    </row>
    <row r="1308" spans="3:8" x14ac:dyDescent="0.3">
      <c r="C1308" s="13"/>
      <c r="F1308" s="11" t="s">
        <v>8219</v>
      </c>
      <c r="G1308" s="11">
        <v>150</v>
      </c>
      <c r="H1308" s="13">
        <v>43.7</v>
      </c>
    </row>
    <row r="1309" spans="3:8" x14ac:dyDescent="0.3">
      <c r="C1309" s="13"/>
      <c r="F1309" s="11" t="s">
        <v>8219</v>
      </c>
      <c r="G1309" s="11">
        <v>56</v>
      </c>
      <c r="H1309" s="13">
        <v>67.419642857142861</v>
      </c>
    </row>
    <row r="1310" spans="3:8" x14ac:dyDescent="0.3">
      <c r="C1310" s="13"/>
      <c r="F1310" s="11" t="s">
        <v>8219</v>
      </c>
      <c r="G1310" s="11">
        <v>18</v>
      </c>
      <c r="H1310" s="13">
        <v>177.5</v>
      </c>
    </row>
    <row r="1311" spans="3:8" x14ac:dyDescent="0.3">
      <c r="C1311" s="13"/>
      <c r="F1311" s="11" t="s">
        <v>8219</v>
      </c>
      <c r="G1311" s="11">
        <v>60</v>
      </c>
      <c r="H1311" s="13">
        <v>38.883333333333333</v>
      </c>
    </row>
    <row r="1312" spans="3:8" x14ac:dyDescent="0.3">
      <c r="C1312" s="13"/>
      <c r="F1312" s="11" t="s">
        <v>8219</v>
      </c>
      <c r="G1312" s="11">
        <v>67</v>
      </c>
      <c r="H1312" s="13">
        <v>54.985074626865675</v>
      </c>
    </row>
    <row r="1313" spans="3:8" x14ac:dyDescent="0.3">
      <c r="C1313" s="13"/>
      <c r="F1313" s="11" t="s">
        <v>8219</v>
      </c>
      <c r="G1313" s="11">
        <v>35</v>
      </c>
      <c r="H1313" s="13">
        <v>61.342857142857142</v>
      </c>
    </row>
    <row r="1314" spans="3:8" x14ac:dyDescent="0.3">
      <c r="C1314" s="13"/>
      <c r="F1314" s="11" t="s">
        <v>8219</v>
      </c>
      <c r="G1314" s="11">
        <v>34</v>
      </c>
      <c r="H1314" s="13">
        <v>23.117647058823529</v>
      </c>
    </row>
    <row r="1315" spans="3:8" x14ac:dyDescent="0.3">
      <c r="C1315" s="13"/>
      <c r="F1315" s="11" t="s">
        <v>8219</v>
      </c>
      <c r="G1315" s="11">
        <v>36</v>
      </c>
      <c r="H1315" s="13">
        <v>29.611111111111111</v>
      </c>
    </row>
    <row r="1316" spans="3:8" x14ac:dyDescent="0.3">
      <c r="C1316" s="13"/>
      <c r="F1316" s="11" t="s">
        <v>8219</v>
      </c>
      <c r="G1316" s="11">
        <v>18</v>
      </c>
      <c r="H1316" s="13">
        <v>75.611111111111114</v>
      </c>
    </row>
    <row r="1317" spans="3:8" x14ac:dyDescent="0.3">
      <c r="C1317" s="13"/>
      <c r="F1317" s="11" t="s">
        <v>8219</v>
      </c>
      <c r="G1317" s="11">
        <v>25</v>
      </c>
      <c r="H1317" s="13">
        <v>35.6</v>
      </c>
    </row>
    <row r="1318" spans="3:8" x14ac:dyDescent="0.3">
      <c r="C1318" s="13"/>
      <c r="F1318" s="11" t="s">
        <v>8219</v>
      </c>
      <c r="G1318" s="11">
        <v>21</v>
      </c>
      <c r="H1318" s="13">
        <v>143</v>
      </c>
    </row>
    <row r="1319" spans="3:8" x14ac:dyDescent="0.3">
      <c r="C1319" s="13"/>
      <c r="F1319" s="11" t="s">
        <v>8219</v>
      </c>
      <c r="G1319" s="11">
        <v>151</v>
      </c>
      <c r="H1319" s="13">
        <v>21.900662251655628</v>
      </c>
    </row>
    <row r="1320" spans="3:8" x14ac:dyDescent="0.3">
      <c r="C1320" s="13"/>
      <c r="F1320" s="11" t="s">
        <v>8219</v>
      </c>
      <c r="G1320" s="11">
        <v>489</v>
      </c>
      <c r="H1320" s="13">
        <v>80.022494887525568</v>
      </c>
    </row>
    <row r="1321" spans="3:8" x14ac:dyDescent="0.3">
      <c r="C1321" s="13"/>
      <c r="F1321" s="11" t="s">
        <v>8219</v>
      </c>
      <c r="G1321" s="11">
        <v>50</v>
      </c>
      <c r="H1321" s="13">
        <v>35.520000000000003</v>
      </c>
    </row>
    <row r="1322" spans="3:8" x14ac:dyDescent="0.3">
      <c r="C1322" s="13"/>
      <c r="F1322" s="11" t="s">
        <v>8219</v>
      </c>
      <c r="G1322" s="11">
        <v>321</v>
      </c>
      <c r="H1322" s="13">
        <v>64.933333333333323</v>
      </c>
    </row>
    <row r="1323" spans="3:8" x14ac:dyDescent="0.3">
      <c r="C1323" s="13"/>
      <c r="F1323" s="11" t="s">
        <v>8219</v>
      </c>
      <c r="G1323" s="11">
        <v>1762</v>
      </c>
      <c r="H1323" s="13">
        <v>60.965703745743475</v>
      </c>
    </row>
    <row r="1324" spans="3:8" x14ac:dyDescent="0.3">
      <c r="C1324" s="13"/>
      <c r="F1324" s="11" t="s">
        <v>8219</v>
      </c>
      <c r="G1324" s="11">
        <v>385</v>
      </c>
      <c r="H1324" s="13">
        <v>31.444155844155844</v>
      </c>
    </row>
    <row r="1325" spans="3:8" x14ac:dyDescent="0.3">
      <c r="C1325" s="13"/>
      <c r="F1325" s="11" t="s">
        <v>8219</v>
      </c>
      <c r="G1325" s="11">
        <v>398</v>
      </c>
      <c r="H1325" s="13">
        <v>81.949748743718587</v>
      </c>
    </row>
    <row r="1326" spans="3:8" x14ac:dyDescent="0.3">
      <c r="C1326" s="13"/>
      <c r="F1326" s="11" t="s">
        <v>8219</v>
      </c>
      <c r="G1326" s="11">
        <v>304</v>
      </c>
      <c r="H1326" s="13">
        <v>58.92763157894737</v>
      </c>
    </row>
    <row r="1327" spans="3:8" x14ac:dyDescent="0.3">
      <c r="C1327" s="13"/>
      <c r="F1327" s="11" t="s">
        <v>8219</v>
      </c>
      <c r="G1327" s="11">
        <v>676</v>
      </c>
      <c r="H1327" s="13">
        <v>157.29347633136095</v>
      </c>
    </row>
    <row r="1328" spans="3:8" x14ac:dyDescent="0.3">
      <c r="C1328" s="13"/>
      <c r="F1328" s="11" t="s">
        <v>8219</v>
      </c>
      <c r="G1328" s="11">
        <v>577</v>
      </c>
      <c r="H1328" s="13">
        <v>55.758509532062391</v>
      </c>
    </row>
    <row r="1329" spans="3:8" x14ac:dyDescent="0.3">
      <c r="C1329" s="13"/>
      <c r="F1329" s="11" t="s">
        <v>8219</v>
      </c>
      <c r="G1329" s="11">
        <v>3663</v>
      </c>
      <c r="H1329" s="13">
        <v>83.802893802893806</v>
      </c>
    </row>
    <row r="1330" spans="3:8" x14ac:dyDescent="0.3">
      <c r="C1330" s="13"/>
      <c r="F1330" s="11" t="s">
        <v>8219</v>
      </c>
      <c r="G1330" s="11">
        <v>294</v>
      </c>
      <c r="H1330" s="13">
        <v>58.422210884353746</v>
      </c>
    </row>
    <row r="1331" spans="3:8" x14ac:dyDescent="0.3">
      <c r="C1331" s="13"/>
      <c r="F1331" s="11" t="s">
        <v>8219</v>
      </c>
      <c r="G1331" s="11">
        <v>28</v>
      </c>
      <c r="H1331" s="13">
        <v>270.57142857142856</v>
      </c>
    </row>
    <row r="1332" spans="3:8" x14ac:dyDescent="0.3">
      <c r="C1332" s="13"/>
      <c r="F1332" s="11" t="s">
        <v>8219</v>
      </c>
      <c r="G1332" s="11">
        <v>100</v>
      </c>
      <c r="H1332" s="13">
        <v>107.1</v>
      </c>
    </row>
    <row r="1333" spans="3:8" x14ac:dyDescent="0.3">
      <c r="C1333" s="13"/>
      <c r="F1333" s="11" t="s">
        <v>8219</v>
      </c>
      <c r="G1333" s="11">
        <v>72</v>
      </c>
      <c r="H1333" s="13">
        <v>47.180555555555557</v>
      </c>
    </row>
    <row r="1334" spans="3:8" x14ac:dyDescent="0.3">
      <c r="C1334" s="13"/>
      <c r="F1334" s="11" t="s">
        <v>8219</v>
      </c>
      <c r="G1334" s="11">
        <v>238</v>
      </c>
      <c r="H1334" s="13">
        <v>120.30882352941177</v>
      </c>
    </row>
    <row r="1335" spans="3:8" x14ac:dyDescent="0.3">
      <c r="C1335" s="13"/>
      <c r="F1335" s="11" t="s">
        <v>8219</v>
      </c>
      <c r="G1335" s="11">
        <v>159</v>
      </c>
      <c r="H1335" s="13">
        <v>27.59748427672956</v>
      </c>
    </row>
    <row r="1336" spans="3:8" x14ac:dyDescent="0.3">
      <c r="C1336" s="13"/>
      <c r="F1336" s="11" t="s">
        <v>8219</v>
      </c>
      <c r="G1336" s="11">
        <v>77</v>
      </c>
      <c r="H1336" s="13">
        <v>205.2987012987013</v>
      </c>
    </row>
    <row r="1337" spans="3:8" x14ac:dyDescent="0.3">
      <c r="C1337" s="13"/>
      <c r="F1337" s="11" t="s">
        <v>8219</v>
      </c>
      <c r="G1337" s="11">
        <v>53</v>
      </c>
      <c r="H1337" s="13">
        <v>35.547169811320757</v>
      </c>
    </row>
    <row r="1338" spans="3:8" x14ac:dyDescent="0.3">
      <c r="C1338" s="13"/>
      <c r="F1338" s="11" t="s">
        <v>8219</v>
      </c>
      <c r="G1338" s="11">
        <v>1251</v>
      </c>
      <c r="H1338" s="13">
        <v>74.639488409272587</v>
      </c>
    </row>
    <row r="1339" spans="3:8" x14ac:dyDescent="0.3">
      <c r="C1339" s="13"/>
      <c r="F1339" s="11" t="s">
        <v>8219</v>
      </c>
      <c r="G1339" s="11">
        <v>465</v>
      </c>
      <c r="H1339" s="13">
        <v>47.058064516129029</v>
      </c>
    </row>
    <row r="1340" spans="3:8" x14ac:dyDescent="0.3">
      <c r="C1340" s="13"/>
      <c r="F1340" s="11" t="s">
        <v>8219</v>
      </c>
      <c r="G1340" s="11">
        <v>74</v>
      </c>
      <c r="H1340" s="13">
        <v>26.591351351351353</v>
      </c>
    </row>
    <row r="1341" spans="3:8" x14ac:dyDescent="0.3">
      <c r="C1341" s="13"/>
      <c r="F1341" s="11" t="s">
        <v>8219</v>
      </c>
      <c r="G1341" s="11">
        <v>62</v>
      </c>
      <c r="H1341" s="13">
        <v>36.774193548387096</v>
      </c>
    </row>
    <row r="1342" spans="3:8" x14ac:dyDescent="0.3">
      <c r="C1342" s="13"/>
      <c r="F1342" s="11" t="s">
        <v>8219</v>
      </c>
      <c r="G1342" s="11">
        <v>3468</v>
      </c>
      <c r="H1342" s="13">
        <v>31.820544982698959</v>
      </c>
    </row>
    <row r="1343" spans="3:8" x14ac:dyDescent="0.3">
      <c r="C1343" s="13"/>
      <c r="F1343" s="11" t="s">
        <v>8219</v>
      </c>
      <c r="G1343" s="11">
        <v>52</v>
      </c>
      <c r="H1343" s="13">
        <v>27.576923076923077</v>
      </c>
    </row>
    <row r="1344" spans="3:8" x14ac:dyDescent="0.3">
      <c r="C1344" s="13"/>
      <c r="F1344" s="11" t="s">
        <v>8219</v>
      </c>
      <c r="G1344" s="11">
        <v>50</v>
      </c>
      <c r="H1344" s="13">
        <v>56</v>
      </c>
    </row>
    <row r="1345" spans="3:8" x14ac:dyDescent="0.3">
      <c r="C1345" s="13"/>
      <c r="F1345" s="11" t="s">
        <v>8219</v>
      </c>
      <c r="G1345" s="11">
        <v>45</v>
      </c>
      <c r="H1345" s="13">
        <v>21.555555555555557</v>
      </c>
    </row>
    <row r="1346" spans="3:8" x14ac:dyDescent="0.3">
      <c r="C1346" s="13"/>
      <c r="F1346" s="11" t="s">
        <v>8219</v>
      </c>
      <c r="G1346" s="11">
        <v>21</v>
      </c>
      <c r="H1346" s="13">
        <v>44.095238095238095</v>
      </c>
    </row>
    <row r="1347" spans="3:8" x14ac:dyDescent="0.3">
      <c r="C1347" s="13"/>
      <c r="F1347" s="11" t="s">
        <v>8219</v>
      </c>
      <c r="G1347" s="11">
        <v>100</v>
      </c>
      <c r="H1347" s="13">
        <v>63.87</v>
      </c>
    </row>
    <row r="1348" spans="3:8" x14ac:dyDescent="0.3">
      <c r="C1348" s="13"/>
      <c r="F1348" s="11" t="s">
        <v>8219</v>
      </c>
      <c r="G1348" s="11">
        <v>81</v>
      </c>
      <c r="H1348" s="13">
        <v>38.987654320987652</v>
      </c>
    </row>
    <row r="1349" spans="3:8" x14ac:dyDescent="0.3">
      <c r="C1349" s="13"/>
      <c r="F1349" s="11" t="s">
        <v>8219</v>
      </c>
      <c r="G1349" s="11">
        <v>286</v>
      </c>
      <c r="H1349" s="13">
        <v>80.185489510489504</v>
      </c>
    </row>
    <row r="1350" spans="3:8" x14ac:dyDescent="0.3">
      <c r="C1350" s="13"/>
      <c r="F1350" s="11" t="s">
        <v>8219</v>
      </c>
      <c r="G1350" s="11">
        <v>42</v>
      </c>
      <c r="H1350" s="13">
        <v>34.904761904761905</v>
      </c>
    </row>
    <row r="1351" spans="3:8" x14ac:dyDescent="0.3">
      <c r="C1351" s="13"/>
      <c r="F1351" s="11" t="s">
        <v>8219</v>
      </c>
      <c r="G1351" s="11">
        <v>199</v>
      </c>
      <c r="H1351" s="13">
        <v>89.100502512562812</v>
      </c>
    </row>
    <row r="1352" spans="3:8" x14ac:dyDescent="0.3">
      <c r="C1352" s="13"/>
      <c r="F1352" s="11" t="s">
        <v>8219</v>
      </c>
      <c r="G1352" s="11">
        <v>25</v>
      </c>
      <c r="H1352" s="13">
        <v>39.44</v>
      </c>
    </row>
    <row r="1353" spans="3:8" x14ac:dyDescent="0.3">
      <c r="C1353" s="13"/>
      <c r="F1353" s="11" t="s">
        <v>8219</v>
      </c>
      <c r="G1353" s="11">
        <v>84</v>
      </c>
      <c r="H1353" s="13">
        <v>136.9047619047619</v>
      </c>
    </row>
    <row r="1354" spans="3:8" x14ac:dyDescent="0.3">
      <c r="C1354" s="13"/>
      <c r="F1354" s="11" t="s">
        <v>8219</v>
      </c>
      <c r="G1354" s="11">
        <v>50</v>
      </c>
      <c r="H1354" s="13">
        <v>37.46</v>
      </c>
    </row>
    <row r="1355" spans="3:8" x14ac:dyDescent="0.3">
      <c r="C1355" s="13"/>
      <c r="F1355" s="11" t="s">
        <v>8219</v>
      </c>
      <c r="G1355" s="11">
        <v>26</v>
      </c>
      <c r="H1355" s="13">
        <v>31.96153846153846</v>
      </c>
    </row>
    <row r="1356" spans="3:8" x14ac:dyDescent="0.3">
      <c r="C1356" s="13"/>
      <c r="F1356" s="11" t="s">
        <v>8219</v>
      </c>
      <c r="G1356" s="11">
        <v>14</v>
      </c>
      <c r="H1356" s="13">
        <v>25.214285714285715</v>
      </c>
    </row>
    <row r="1357" spans="3:8" x14ac:dyDescent="0.3">
      <c r="C1357" s="13"/>
      <c r="F1357" s="11" t="s">
        <v>8219</v>
      </c>
      <c r="G1357" s="11">
        <v>49</v>
      </c>
      <c r="H1357" s="13">
        <v>10.040816326530612</v>
      </c>
    </row>
    <row r="1358" spans="3:8" x14ac:dyDescent="0.3">
      <c r="C1358" s="13"/>
      <c r="F1358" s="11" t="s">
        <v>8219</v>
      </c>
      <c r="G1358" s="11">
        <v>69</v>
      </c>
      <c r="H1358" s="13">
        <v>45.94202898550725</v>
      </c>
    </row>
    <row r="1359" spans="3:8" x14ac:dyDescent="0.3">
      <c r="C1359" s="13"/>
      <c r="F1359" s="11" t="s">
        <v>8219</v>
      </c>
      <c r="G1359" s="11">
        <v>60</v>
      </c>
      <c r="H1359" s="13">
        <v>85.75</v>
      </c>
    </row>
    <row r="1360" spans="3:8" x14ac:dyDescent="0.3">
      <c r="C1360" s="13"/>
      <c r="F1360" s="11" t="s">
        <v>8219</v>
      </c>
      <c r="G1360" s="11">
        <v>80</v>
      </c>
      <c r="H1360" s="13">
        <v>267</v>
      </c>
    </row>
    <row r="1361" spans="3:8" x14ac:dyDescent="0.3">
      <c r="C1361" s="13"/>
      <c r="F1361" s="11" t="s">
        <v>8219</v>
      </c>
      <c r="G1361" s="11">
        <v>56</v>
      </c>
      <c r="H1361" s="13">
        <v>373.55803571428572</v>
      </c>
    </row>
    <row r="1362" spans="3:8" x14ac:dyDescent="0.3">
      <c r="C1362" s="13"/>
      <c r="F1362" s="11" t="s">
        <v>8219</v>
      </c>
      <c r="G1362" s="11">
        <v>104</v>
      </c>
      <c r="H1362" s="13">
        <v>174.03846153846155</v>
      </c>
    </row>
    <row r="1363" spans="3:8" x14ac:dyDescent="0.3">
      <c r="C1363" s="13"/>
      <c r="F1363" s="11" t="s">
        <v>8219</v>
      </c>
      <c r="G1363" s="11">
        <v>46</v>
      </c>
      <c r="H1363" s="13">
        <v>93.695652173913047</v>
      </c>
    </row>
    <row r="1364" spans="3:8" x14ac:dyDescent="0.3">
      <c r="C1364" s="13"/>
      <c r="F1364" s="11" t="s">
        <v>8219</v>
      </c>
      <c r="G1364" s="11">
        <v>206</v>
      </c>
      <c r="H1364" s="13">
        <v>77.327718446601949</v>
      </c>
    </row>
    <row r="1365" spans="3:8" x14ac:dyDescent="0.3">
      <c r="C1365" s="13"/>
      <c r="F1365" s="11" t="s">
        <v>8219</v>
      </c>
      <c r="G1365" s="11">
        <v>18</v>
      </c>
      <c r="H1365" s="13">
        <v>92.222222222222229</v>
      </c>
    </row>
    <row r="1366" spans="3:8" x14ac:dyDescent="0.3">
      <c r="C1366" s="13"/>
      <c r="F1366" s="11" t="s">
        <v>8219</v>
      </c>
      <c r="G1366" s="11">
        <v>28</v>
      </c>
      <c r="H1366" s="13">
        <v>60.964285714285715</v>
      </c>
    </row>
    <row r="1367" spans="3:8" x14ac:dyDescent="0.3">
      <c r="C1367" s="13"/>
      <c r="F1367" s="11" t="s">
        <v>8219</v>
      </c>
      <c r="G1367" s="11">
        <v>11</v>
      </c>
      <c r="H1367" s="13">
        <v>91</v>
      </c>
    </row>
    <row r="1368" spans="3:8" x14ac:dyDescent="0.3">
      <c r="C1368" s="13"/>
      <c r="F1368" s="11" t="s">
        <v>8219</v>
      </c>
      <c r="G1368" s="11">
        <v>263</v>
      </c>
      <c r="H1368" s="13">
        <v>149.44486692015209</v>
      </c>
    </row>
    <row r="1369" spans="3:8" x14ac:dyDescent="0.3">
      <c r="C1369" s="13"/>
      <c r="F1369" s="11" t="s">
        <v>8219</v>
      </c>
      <c r="G1369" s="11">
        <v>394</v>
      </c>
      <c r="H1369" s="13">
        <v>71.237487309644663</v>
      </c>
    </row>
    <row r="1370" spans="3:8" x14ac:dyDescent="0.3">
      <c r="C1370" s="13"/>
      <c r="F1370" s="11" t="s">
        <v>8219</v>
      </c>
      <c r="G1370" s="11">
        <v>1049</v>
      </c>
      <c r="H1370" s="13">
        <v>44.464318398474738</v>
      </c>
    </row>
    <row r="1371" spans="3:8" x14ac:dyDescent="0.3">
      <c r="C1371" s="13"/>
      <c r="F1371" s="11" t="s">
        <v>8219</v>
      </c>
      <c r="G1371" s="11">
        <v>308</v>
      </c>
      <c r="H1371" s="13">
        <v>164.94480519480518</v>
      </c>
    </row>
    <row r="1372" spans="3:8" x14ac:dyDescent="0.3">
      <c r="C1372" s="13"/>
      <c r="F1372" s="11" t="s">
        <v>8219</v>
      </c>
      <c r="G1372" s="11">
        <v>1088</v>
      </c>
      <c r="H1372" s="13">
        <v>84.871516544117654</v>
      </c>
    </row>
    <row r="1373" spans="3:8" x14ac:dyDescent="0.3">
      <c r="C1373" s="13"/>
      <c r="F1373" s="11" t="s">
        <v>8219</v>
      </c>
      <c r="G1373" s="11">
        <v>73</v>
      </c>
      <c r="H1373" s="13">
        <v>53.945205479452056</v>
      </c>
    </row>
    <row r="1374" spans="3:8" x14ac:dyDescent="0.3">
      <c r="C1374" s="13"/>
      <c r="F1374" s="11" t="s">
        <v>8219</v>
      </c>
      <c r="G1374" s="11">
        <v>143</v>
      </c>
      <c r="H1374" s="13">
        <v>50.531468531468533</v>
      </c>
    </row>
    <row r="1375" spans="3:8" x14ac:dyDescent="0.3">
      <c r="C1375" s="13"/>
      <c r="F1375" s="11" t="s">
        <v>8219</v>
      </c>
      <c r="G1375" s="11">
        <v>1420</v>
      </c>
      <c r="H1375" s="13">
        <v>108.00140845070422</v>
      </c>
    </row>
    <row r="1376" spans="3:8" x14ac:dyDescent="0.3">
      <c r="C1376" s="13"/>
      <c r="F1376" s="11" t="s">
        <v>8219</v>
      </c>
      <c r="G1376" s="11">
        <v>305</v>
      </c>
      <c r="H1376" s="13">
        <v>95.373770491803285</v>
      </c>
    </row>
    <row r="1377" spans="3:8" x14ac:dyDescent="0.3">
      <c r="C1377" s="13"/>
      <c r="F1377" s="11" t="s">
        <v>8219</v>
      </c>
      <c r="G1377" s="11">
        <v>551</v>
      </c>
      <c r="H1377" s="13">
        <v>57.631016333938291</v>
      </c>
    </row>
    <row r="1378" spans="3:8" x14ac:dyDescent="0.3">
      <c r="C1378" s="13"/>
      <c r="F1378" s="11" t="s">
        <v>8219</v>
      </c>
      <c r="G1378" s="11">
        <v>187</v>
      </c>
      <c r="H1378" s="13">
        <v>64.160481283422456</v>
      </c>
    </row>
    <row r="1379" spans="3:8" x14ac:dyDescent="0.3">
      <c r="C1379" s="13"/>
      <c r="F1379" s="11" t="s">
        <v>8219</v>
      </c>
      <c r="G1379" s="11">
        <v>325</v>
      </c>
      <c r="H1379" s="13">
        <v>92.387692307692305</v>
      </c>
    </row>
    <row r="1380" spans="3:8" x14ac:dyDescent="0.3">
      <c r="C1380" s="13"/>
      <c r="F1380" s="11" t="s">
        <v>8219</v>
      </c>
      <c r="G1380" s="11">
        <v>148</v>
      </c>
      <c r="H1380" s="13">
        <v>125.97972972972973</v>
      </c>
    </row>
    <row r="1381" spans="3:8" x14ac:dyDescent="0.3">
      <c r="C1381" s="13"/>
      <c r="F1381" s="11" t="s">
        <v>8219</v>
      </c>
      <c r="G1381" s="11">
        <v>69</v>
      </c>
      <c r="H1381" s="13">
        <v>94.637681159420296</v>
      </c>
    </row>
    <row r="1382" spans="3:8" x14ac:dyDescent="0.3">
      <c r="C1382" s="13"/>
      <c r="F1382" s="11" t="s">
        <v>8219</v>
      </c>
      <c r="G1382" s="11">
        <v>173</v>
      </c>
      <c r="H1382" s="13">
        <v>170.69942196531792</v>
      </c>
    </row>
    <row r="1383" spans="3:8" x14ac:dyDescent="0.3">
      <c r="C1383" s="13"/>
      <c r="F1383" s="11" t="s">
        <v>8219</v>
      </c>
      <c r="G1383" s="11">
        <v>269</v>
      </c>
      <c r="H1383" s="13">
        <v>40.762081784386616</v>
      </c>
    </row>
    <row r="1384" spans="3:8" x14ac:dyDescent="0.3">
      <c r="C1384" s="13"/>
      <c r="F1384" s="11" t="s">
        <v>8219</v>
      </c>
      <c r="G1384" s="11">
        <v>185</v>
      </c>
      <c r="H1384" s="13">
        <v>68.254054054054052</v>
      </c>
    </row>
    <row r="1385" spans="3:8" x14ac:dyDescent="0.3">
      <c r="C1385" s="13"/>
      <c r="F1385" s="11" t="s">
        <v>8219</v>
      </c>
      <c r="G1385" s="11">
        <v>176</v>
      </c>
      <c r="H1385" s="13">
        <v>95.48863636363636</v>
      </c>
    </row>
    <row r="1386" spans="3:8" x14ac:dyDescent="0.3">
      <c r="C1386" s="13"/>
      <c r="F1386" s="11" t="s">
        <v>8219</v>
      </c>
      <c r="G1386" s="11">
        <v>1019</v>
      </c>
      <c r="H1386" s="13">
        <v>7.1902649656526005</v>
      </c>
    </row>
    <row r="1387" spans="3:8" x14ac:dyDescent="0.3">
      <c r="C1387" s="13"/>
      <c r="F1387" s="11" t="s">
        <v>8219</v>
      </c>
      <c r="G1387" s="11">
        <v>113</v>
      </c>
      <c r="H1387" s="13">
        <v>511.65486725663715</v>
      </c>
    </row>
    <row r="1388" spans="3:8" x14ac:dyDescent="0.3">
      <c r="C1388" s="13"/>
      <c r="F1388" s="11" t="s">
        <v>8219</v>
      </c>
      <c r="G1388" s="11">
        <v>404</v>
      </c>
      <c r="H1388" s="13">
        <v>261.74504950495049</v>
      </c>
    </row>
    <row r="1389" spans="3:8" x14ac:dyDescent="0.3">
      <c r="C1389" s="13"/>
      <c r="F1389" s="11" t="s">
        <v>8219</v>
      </c>
      <c r="G1389" s="11">
        <v>707</v>
      </c>
      <c r="H1389" s="13">
        <v>69.760961810466767</v>
      </c>
    </row>
    <row r="1390" spans="3:8" x14ac:dyDescent="0.3">
      <c r="C1390" s="13"/>
      <c r="F1390" s="11" t="s">
        <v>8219</v>
      </c>
      <c r="G1390" s="11">
        <v>392</v>
      </c>
      <c r="H1390" s="13">
        <v>77.229591836734699</v>
      </c>
    </row>
    <row r="1391" spans="3:8" x14ac:dyDescent="0.3">
      <c r="C1391" s="13"/>
      <c r="F1391" s="11" t="s">
        <v>8219</v>
      </c>
      <c r="G1391" s="11">
        <v>23</v>
      </c>
      <c r="H1391" s="13">
        <v>340.56521739130437</v>
      </c>
    </row>
    <row r="1392" spans="3:8" x14ac:dyDescent="0.3">
      <c r="C1392" s="13"/>
      <c r="F1392" s="11" t="s">
        <v>8219</v>
      </c>
      <c r="G1392" s="11">
        <v>682</v>
      </c>
      <c r="H1392" s="13">
        <v>67.417903225806455</v>
      </c>
    </row>
    <row r="1393" spans="3:8" x14ac:dyDescent="0.3">
      <c r="C1393" s="13"/>
      <c r="F1393" s="11" t="s">
        <v>8219</v>
      </c>
      <c r="G1393" s="11">
        <v>37</v>
      </c>
      <c r="H1393" s="13">
        <v>845.70270270270271</v>
      </c>
    </row>
    <row r="1394" spans="3:8" x14ac:dyDescent="0.3">
      <c r="C1394" s="13"/>
      <c r="F1394" s="11" t="s">
        <v>8219</v>
      </c>
      <c r="G1394" s="11">
        <v>146</v>
      </c>
      <c r="H1394" s="13">
        <v>97.191780821917803</v>
      </c>
    </row>
    <row r="1395" spans="3:8" x14ac:dyDescent="0.3">
      <c r="C1395" s="13"/>
      <c r="F1395" s="11" t="s">
        <v>8219</v>
      </c>
      <c r="G1395" s="11">
        <v>119</v>
      </c>
      <c r="H1395" s="13">
        <v>451.84033613445376</v>
      </c>
    </row>
    <row r="1396" spans="3:8" x14ac:dyDescent="0.3">
      <c r="C1396" s="13"/>
      <c r="F1396" s="11" t="s">
        <v>8219</v>
      </c>
      <c r="G1396" s="11">
        <v>163</v>
      </c>
      <c r="H1396" s="13">
        <v>138.66871165644173</v>
      </c>
    </row>
    <row r="1397" spans="3:8" x14ac:dyDescent="0.3">
      <c r="C1397" s="13"/>
      <c r="F1397" s="11" t="s">
        <v>8219</v>
      </c>
      <c r="G1397" s="11">
        <v>339</v>
      </c>
      <c r="H1397" s="13">
        <v>21.640147492625371</v>
      </c>
    </row>
    <row r="1398" spans="3:8" x14ac:dyDescent="0.3">
      <c r="C1398" s="13"/>
      <c r="F1398" s="11" t="s">
        <v>8219</v>
      </c>
      <c r="G1398" s="11">
        <v>58</v>
      </c>
      <c r="H1398" s="13">
        <v>169.51724137931035</v>
      </c>
    </row>
    <row r="1399" spans="3:8" x14ac:dyDescent="0.3">
      <c r="C1399" s="13"/>
      <c r="F1399" s="11" t="s">
        <v>8219</v>
      </c>
      <c r="G1399" s="11">
        <v>456</v>
      </c>
      <c r="H1399" s="13">
        <v>161.88210526315791</v>
      </c>
    </row>
    <row r="1400" spans="3:8" x14ac:dyDescent="0.3">
      <c r="C1400" s="13"/>
      <c r="F1400" s="11" t="s">
        <v>8219</v>
      </c>
      <c r="G1400" s="11">
        <v>15</v>
      </c>
      <c r="H1400" s="13">
        <v>493.13333333333333</v>
      </c>
    </row>
    <row r="1401" spans="3:8" x14ac:dyDescent="0.3">
      <c r="C1401" s="13"/>
      <c r="F1401" s="11" t="s">
        <v>8219</v>
      </c>
      <c r="G1401" s="11">
        <v>191</v>
      </c>
      <c r="H1401" s="13">
        <v>22.120418848167539</v>
      </c>
    </row>
    <row r="1402" spans="3:8" x14ac:dyDescent="0.3">
      <c r="C1402" s="13"/>
      <c r="F1402" s="11" t="s">
        <v>8219</v>
      </c>
      <c r="G1402" s="11">
        <v>17</v>
      </c>
      <c r="H1402" s="13">
        <v>18.235294117647058</v>
      </c>
    </row>
    <row r="1403" spans="3:8" x14ac:dyDescent="0.3">
      <c r="C1403" s="13"/>
      <c r="F1403" s="11" t="s">
        <v>8219</v>
      </c>
      <c r="G1403" s="11">
        <v>28</v>
      </c>
      <c r="H1403" s="13">
        <v>47</v>
      </c>
    </row>
    <row r="1404" spans="3:8" x14ac:dyDescent="0.3">
      <c r="C1404" s="13"/>
      <c r="F1404" s="11" t="s">
        <v>8219</v>
      </c>
      <c r="G1404" s="11">
        <v>18</v>
      </c>
      <c r="H1404" s="13">
        <v>66.666666666666671</v>
      </c>
    </row>
    <row r="1405" spans="3:8" x14ac:dyDescent="0.3">
      <c r="C1405" s="13"/>
      <c r="F1405" s="11" t="s">
        <v>8219</v>
      </c>
      <c r="G1405" s="11">
        <v>61</v>
      </c>
      <c r="H1405" s="13">
        <v>18.770491803278688</v>
      </c>
    </row>
    <row r="1406" spans="3:8" x14ac:dyDescent="0.3">
      <c r="C1406" s="13"/>
      <c r="F1406" s="11" t="s">
        <v>8219</v>
      </c>
      <c r="G1406" s="11">
        <v>108</v>
      </c>
      <c r="H1406" s="13">
        <v>66.111111111111114</v>
      </c>
    </row>
    <row r="1407" spans="3:8" x14ac:dyDescent="0.3">
      <c r="C1407" s="13"/>
      <c r="F1407" s="11" t="s">
        <v>8219</v>
      </c>
      <c r="G1407" s="11">
        <v>142</v>
      </c>
      <c r="H1407" s="13">
        <v>36.859154929577464</v>
      </c>
    </row>
    <row r="1408" spans="3:8" x14ac:dyDescent="0.3">
      <c r="C1408" s="13"/>
      <c r="F1408" s="11" t="s">
        <v>8219</v>
      </c>
      <c r="G1408" s="11">
        <v>74</v>
      </c>
      <c r="H1408" s="13">
        <v>39.810810810810814</v>
      </c>
    </row>
    <row r="1409" spans="3:8" x14ac:dyDescent="0.3">
      <c r="C1409" s="13"/>
      <c r="F1409" s="11" t="s">
        <v>8219</v>
      </c>
      <c r="G1409" s="11">
        <v>38</v>
      </c>
      <c r="H1409" s="13">
        <v>31.5</v>
      </c>
    </row>
    <row r="1410" spans="3:8" x14ac:dyDescent="0.3">
      <c r="C1410" s="13"/>
      <c r="F1410" s="11" t="s">
        <v>8219</v>
      </c>
      <c r="G1410" s="11">
        <v>20</v>
      </c>
      <c r="H1410" s="13">
        <v>102.5</v>
      </c>
    </row>
    <row r="1411" spans="3:8" x14ac:dyDescent="0.3">
      <c r="C1411" s="13"/>
      <c r="F1411" s="11" t="s">
        <v>8219</v>
      </c>
      <c r="G1411" s="11">
        <v>24</v>
      </c>
      <c r="H1411" s="13">
        <v>126.45833333333333</v>
      </c>
    </row>
    <row r="1412" spans="3:8" x14ac:dyDescent="0.3">
      <c r="C1412" s="13"/>
      <c r="F1412" s="11" t="s">
        <v>8219</v>
      </c>
      <c r="G1412" s="11">
        <v>66</v>
      </c>
      <c r="H1412" s="13">
        <v>47.878787878787875</v>
      </c>
    </row>
    <row r="1413" spans="3:8" x14ac:dyDescent="0.3">
      <c r="C1413" s="13"/>
      <c r="F1413" s="11" t="s">
        <v>8219</v>
      </c>
      <c r="G1413" s="11">
        <v>28</v>
      </c>
      <c r="H1413" s="13">
        <v>73.214285714285708</v>
      </c>
    </row>
    <row r="1414" spans="3:8" x14ac:dyDescent="0.3">
      <c r="C1414" s="13"/>
      <c r="F1414" s="11" t="s">
        <v>8219</v>
      </c>
      <c r="G1414" s="11">
        <v>24</v>
      </c>
      <c r="H1414" s="13">
        <v>89.666666666666671</v>
      </c>
    </row>
    <row r="1415" spans="3:8" x14ac:dyDescent="0.3">
      <c r="C1415" s="13"/>
      <c r="F1415" s="11" t="s">
        <v>8219</v>
      </c>
      <c r="G1415" s="11">
        <v>73</v>
      </c>
      <c r="H1415" s="13">
        <v>151.4623287671233</v>
      </c>
    </row>
    <row r="1416" spans="3:8" x14ac:dyDescent="0.3">
      <c r="C1416" s="13"/>
      <c r="F1416" s="11" t="s">
        <v>8219</v>
      </c>
      <c r="G1416" s="11">
        <v>3</v>
      </c>
      <c r="H1416" s="13">
        <v>25</v>
      </c>
    </row>
    <row r="1417" spans="3:8" x14ac:dyDescent="0.3">
      <c r="C1417" s="13"/>
      <c r="F1417" s="11" t="s">
        <v>8219</v>
      </c>
      <c r="G1417" s="11">
        <v>20</v>
      </c>
      <c r="H1417" s="13">
        <v>36.5</v>
      </c>
    </row>
    <row r="1418" spans="3:8" x14ac:dyDescent="0.3">
      <c r="C1418" s="13"/>
      <c r="F1418" s="11" t="s">
        <v>8219</v>
      </c>
      <c r="G1418" s="11">
        <v>21</v>
      </c>
      <c r="H1418" s="13">
        <v>44</v>
      </c>
    </row>
    <row r="1419" spans="3:8" x14ac:dyDescent="0.3">
      <c r="C1419" s="13"/>
      <c r="F1419" s="11" t="s">
        <v>8219</v>
      </c>
      <c r="G1419" s="11">
        <v>94</v>
      </c>
      <c r="H1419" s="13">
        <v>87.357553191489373</v>
      </c>
    </row>
    <row r="1420" spans="3:8" x14ac:dyDescent="0.3">
      <c r="C1420" s="13"/>
      <c r="F1420" s="11" t="s">
        <v>8219</v>
      </c>
      <c r="G1420" s="11">
        <v>139</v>
      </c>
      <c r="H1420" s="13">
        <v>36.474820143884891</v>
      </c>
    </row>
    <row r="1421" spans="3:8" x14ac:dyDescent="0.3">
      <c r="C1421" s="13"/>
      <c r="F1421" s="11" t="s">
        <v>8219</v>
      </c>
      <c r="G1421" s="11">
        <v>130</v>
      </c>
      <c r="H1421" s="13">
        <v>44.859538461538463</v>
      </c>
    </row>
    <row r="1422" spans="3:8" x14ac:dyDescent="0.3">
      <c r="C1422" s="13"/>
      <c r="F1422" s="11" t="s">
        <v>8219</v>
      </c>
      <c r="G1422" s="11">
        <v>31</v>
      </c>
      <c r="H1422" s="13">
        <v>42.903225806451616</v>
      </c>
    </row>
    <row r="1423" spans="3:8" x14ac:dyDescent="0.3">
      <c r="C1423" s="13"/>
      <c r="F1423" s="11" t="s">
        <v>8219</v>
      </c>
      <c r="G1423" s="11">
        <v>13</v>
      </c>
      <c r="H1423" s="13">
        <v>51.230769230769234</v>
      </c>
    </row>
    <row r="1424" spans="3:8" x14ac:dyDescent="0.3">
      <c r="C1424" s="13"/>
      <c r="F1424" s="11" t="s">
        <v>8219</v>
      </c>
      <c r="G1424" s="11">
        <v>90</v>
      </c>
      <c r="H1424" s="13">
        <v>33.944444444444443</v>
      </c>
    </row>
    <row r="1425" spans="3:8" x14ac:dyDescent="0.3">
      <c r="C1425" s="13"/>
      <c r="F1425" s="11" t="s">
        <v>8219</v>
      </c>
      <c r="G1425" s="11">
        <v>141</v>
      </c>
      <c r="H1425" s="13">
        <v>90.744680851063833</v>
      </c>
    </row>
    <row r="1426" spans="3:8" x14ac:dyDescent="0.3">
      <c r="C1426" s="13"/>
      <c r="F1426" s="11" t="s">
        <v>8219</v>
      </c>
      <c r="G1426" s="11">
        <v>23</v>
      </c>
      <c r="H1426" s="13">
        <v>50</v>
      </c>
    </row>
    <row r="1427" spans="3:8" x14ac:dyDescent="0.3">
      <c r="C1427" s="13"/>
      <c r="F1427" s="11" t="s">
        <v>8219</v>
      </c>
      <c r="G1427" s="11">
        <v>18</v>
      </c>
      <c r="H1427" s="13">
        <v>24.444444444444443</v>
      </c>
    </row>
    <row r="1428" spans="3:8" x14ac:dyDescent="0.3">
      <c r="C1428" s="13"/>
      <c r="F1428" s="11" t="s">
        <v>8219</v>
      </c>
      <c r="G1428" s="11">
        <v>76</v>
      </c>
      <c r="H1428" s="13">
        <v>44.25</v>
      </c>
    </row>
    <row r="1429" spans="3:8" x14ac:dyDescent="0.3">
      <c r="C1429" s="13"/>
      <c r="F1429" s="11" t="s">
        <v>8219</v>
      </c>
      <c r="G1429" s="11">
        <v>93</v>
      </c>
      <c r="H1429" s="13">
        <v>67.741935483870961</v>
      </c>
    </row>
    <row r="1430" spans="3:8" x14ac:dyDescent="0.3">
      <c r="C1430" s="13"/>
      <c r="F1430" s="11" t="s">
        <v>8219</v>
      </c>
      <c r="G1430" s="11">
        <v>69</v>
      </c>
      <c r="H1430" s="13">
        <v>65.376811594202906</v>
      </c>
    </row>
    <row r="1431" spans="3:8" x14ac:dyDescent="0.3">
      <c r="C1431" s="13"/>
      <c r="F1431" s="11" t="s">
        <v>8219</v>
      </c>
      <c r="G1431" s="11">
        <v>21</v>
      </c>
      <c r="H1431" s="13">
        <v>121.9047619047619</v>
      </c>
    </row>
    <row r="1432" spans="3:8" x14ac:dyDescent="0.3">
      <c r="C1432" s="13"/>
      <c r="F1432" s="11" t="s">
        <v>8219</v>
      </c>
      <c r="G1432" s="11">
        <v>57</v>
      </c>
      <c r="H1432" s="13">
        <v>47.456140350877192</v>
      </c>
    </row>
    <row r="1433" spans="3:8" x14ac:dyDescent="0.3">
      <c r="C1433" s="13"/>
      <c r="F1433" s="11" t="s">
        <v>8219</v>
      </c>
      <c r="G1433" s="11">
        <v>108</v>
      </c>
      <c r="H1433" s="13">
        <v>92.842592592592595</v>
      </c>
    </row>
    <row r="1434" spans="3:8" x14ac:dyDescent="0.3">
      <c r="C1434" s="13"/>
      <c r="F1434" s="11" t="s">
        <v>8219</v>
      </c>
      <c r="G1434" s="11">
        <v>83</v>
      </c>
      <c r="H1434" s="13">
        <v>68.253012048192772</v>
      </c>
    </row>
    <row r="1435" spans="3:8" x14ac:dyDescent="0.3">
      <c r="C1435" s="13"/>
      <c r="F1435" s="11" t="s">
        <v>8219</v>
      </c>
      <c r="G1435" s="11">
        <v>96</v>
      </c>
      <c r="H1435" s="13">
        <v>37.209583333333335</v>
      </c>
    </row>
    <row r="1436" spans="3:8" x14ac:dyDescent="0.3">
      <c r="C1436" s="13"/>
      <c r="F1436" s="11" t="s">
        <v>8219</v>
      </c>
      <c r="G1436" s="11">
        <v>64</v>
      </c>
      <c r="H1436" s="13">
        <v>25.25</v>
      </c>
    </row>
    <row r="1437" spans="3:8" x14ac:dyDescent="0.3">
      <c r="C1437" s="13"/>
      <c r="F1437" s="11" t="s">
        <v>8219</v>
      </c>
      <c r="G1437" s="11">
        <v>14</v>
      </c>
      <c r="H1437" s="13">
        <v>43.214285714285715</v>
      </c>
    </row>
    <row r="1438" spans="3:8" x14ac:dyDescent="0.3">
      <c r="C1438" s="13"/>
      <c r="F1438" s="11" t="s">
        <v>8219</v>
      </c>
      <c r="G1438" s="11">
        <v>169</v>
      </c>
      <c r="H1438" s="13">
        <v>25.130177514792898</v>
      </c>
    </row>
    <row r="1439" spans="3:8" x14ac:dyDescent="0.3">
      <c r="C1439" s="13"/>
      <c r="F1439" s="11" t="s">
        <v>8219</v>
      </c>
      <c r="G1439" s="11">
        <v>33</v>
      </c>
      <c r="H1439" s="13">
        <v>23.636363636363637</v>
      </c>
    </row>
    <row r="1440" spans="3:8" x14ac:dyDescent="0.3">
      <c r="C1440" s="13"/>
      <c r="F1440" s="11" t="s">
        <v>8219</v>
      </c>
      <c r="G1440" s="11">
        <v>102</v>
      </c>
      <c r="H1440" s="13">
        <v>103.95098039215686</v>
      </c>
    </row>
    <row r="1441" spans="3:8" x14ac:dyDescent="0.3">
      <c r="C1441" s="13"/>
      <c r="F1441" s="11" t="s">
        <v>8219</v>
      </c>
      <c r="G1441" s="11">
        <v>104</v>
      </c>
      <c r="H1441" s="13">
        <v>50.384615384615387</v>
      </c>
    </row>
    <row r="1442" spans="3:8" x14ac:dyDescent="0.3">
      <c r="C1442" s="13"/>
      <c r="F1442" s="11" t="s">
        <v>8219</v>
      </c>
      <c r="G1442" s="11">
        <v>20</v>
      </c>
      <c r="H1442" s="13">
        <v>13.6</v>
      </c>
    </row>
    <row r="1443" spans="3:8" x14ac:dyDescent="0.3">
      <c r="C1443" s="13"/>
      <c r="F1443" s="11" t="s">
        <v>8219</v>
      </c>
      <c r="G1443" s="11">
        <v>35</v>
      </c>
      <c r="H1443" s="13">
        <v>28.571428571428573</v>
      </c>
    </row>
    <row r="1444" spans="3:8" x14ac:dyDescent="0.3">
      <c r="C1444" s="13"/>
      <c r="F1444" s="11" t="s">
        <v>8219</v>
      </c>
      <c r="G1444" s="11">
        <v>94</v>
      </c>
      <c r="H1444" s="13">
        <v>63.829787234042556</v>
      </c>
    </row>
    <row r="1445" spans="3:8" x14ac:dyDescent="0.3">
      <c r="C1445" s="13"/>
      <c r="F1445" s="11" t="s">
        <v>8219</v>
      </c>
      <c r="G1445" s="11">
        <v>14</v>
      </c>
      <c r="H1445" s="13">
        <v>8.8571428571428577</v>
      </c>
    </row>
    <row r="1446" spans="3:8" x14ac:dyDescent="0.3">
      <c r="C1446" s="13"/>
      <c r="F1446" s="11" t="s">
        <v>8219</v>
      </c>
      <c r="G1446" s="11">
        <v>15</v>
      </c>
      <c r="H1446" s="13">
        <v>50.666666666666664</v>
      </c>
    </row>
    <row r="1447" spans="3:8" x14ac:dyDescent="0.3">
      <c r="C1447" s="13"/>
      <c r="F1447" s="11" t="s">
        <v>8219</v>
      </c>
      <c r="G1447" s="11">
        <v>51</v>
      </c>
      <c r="H1447" s="13">
        <v>60.784313725490193</v>
      </c>
    </row>
    <row r="1448" spans="3:8" x14ac:dyDescent="0.3">
      <c r="C1448" s="13"/>
      <c r="F1448" s="11" t="s">
        <v>8219</v>
      </c>
      <c r="G1448" s="11">
        <v>19</v>
      </c>
      <c r="H1448" s="13">
        <v>113.42105263157895</v>
      </c>
    </row>
    <row r="1449" spans="3:8" x14ac:dyDescent="0.3">
      <c r="C1449" s="13"/>
      <c r="F1449" s="11" t="s">
        <v>8219</v>
      </c>
      <c r="G1449" s="11">
        <v>23</v>
      </c>
      <c r="H1449" s="13">
        <v>104.56521739130434</v>
      </c>
    </row>
    <row r="1450" spans="3:8" x14ac:dyDescent="0.3">
      <c r="C1450" s="13"/>
      <c r="F1450" s="11" t="s">
        <v>8219</v>
      </c>
      <c r="G1450" s="11">
        <v>97</v>
      </c>
      <c r="H1450" s="13">
        <v>98.30927835051547</v>
      </c>
    </row>
    <row r="1451" spans="3:8" x14ac:dyDescent="0.3">
      <c r="C1451" s="13"/>
      <c r="F1451" s="11" t="s">
        <v>8219</v>
      </c>
      <c r="G1451" s="11">
        <v>76</v>
      </c>
      <c r="H1451" s="13">
        <v>35.039473684210527</v>
      </c>
    </row>
    <row r="1452" spans="3:8" x14ac:dyDescent="0.3">
      <c r="C1452" s="13"/>
      <c r="F1452" s="11" t="s">
        <v>8219</v>
      </c>
      <c r="G1452" s="11">
        <v>11</v>
      </c>
      <c r="H1452" s="13">
        <v>272.72727272727275</v>
      </c>
    </row>
    <row r="1453" spans="3:8" x14ac:dyDescent="0.3">
      <c r="C1453" s="13"/>
      <c r="F1453" s="11" t="s">
        <v>8219</v>
      </c>
      <c r="G1453" s="11">
        <v>52</v>
      </c>
      <c r="H1453" s="13">
        <v>63.846153846153847</v>
      </c>
    </row>
    <row r="1454" spans="3:8" x14ac:dyDescent="0.3">
      <c r="C1454" s="13"/>
      <c r="F1454" s="11" t="s">
        <v>8219</v>
      </c>
      <c r="G1454" s="11">
        <v>95</v>
      </c>
      <c r="H1454" s="13">
        <v>30.189368421052631</v>
      </c>
    </row>
    <row r="1455" spans="3:8" x14ac:dyDescent="0.3">
      <c r="C1455" s="13"/>
      <c r="F1455" s="11" t="s">
        <v>8219</v>
      </c>
      <c r="G1455" s="11">
        <v>35</v>
      </c>
      <c r="H1455" s="13">
        <v>83.51428571428572</v>
      </c>
    </row>
    <row r="1456" spans="3:8" x14ac:dyDescent="0.3">
      <c r="C1456" s="13"/>
      <c r="F1456" s="11" t="s">
        <v>8219</v>
      </c>
      <c r="G1456" s="11">
        <v>21</v>
      </c>
      <c r="H1456" s="13">
        <v>64.761904761904759</v>
      </c>
    </row>
    <row r="1457" spans="3:8" x14ac:dyDescent="0.3">
      <c r="C1457" s="13"/>
      <c r="F1457" s="11" t="s">
        <v>8219</v>
      </c>
      <c r="G1457" s="11">
        <v>93</v>
      </c>
      <c r="H1457" s="13">
        <v>20.118172043010752</v>
      </c>
    </row>
    <row r="1458" spans="3:8" x14ac:dyDescent="0.3">
      <c r="C1458" s="13"/>
      <c r="F1458" s="11" t="s">
        <v>8219</v>
      </c>
      <c r="G1458" s="11">
        <v>11</v>
      </c>
      <c r="H1458" s="13">
        <v>44.090909090909093</v>
      </c>
    </row>
    <row r="1459" spans="3:8" x14ac:dyDescent="0.3">
      <c r="C1459" s="13"/>
      <c r="F1459" s="11" t="s">
        <v>8219</v>
      </c>
      <c r="G1459" s="11">
        <v>21</v>
      </c>
      <c r="H1459" s="13">
        <v>40.476190476190474</v>
      </c>
    </row>
    <row r="1460" spans="3:8" x14ac:dyDescent="0.3">
      <c r="C1460" s="13"/>
      <c r="F1460" s="11" t="s">
        <v>8219</v>
      </c>
      <c r="G1460" s="11">
        <v>54</v>
      </c>
      <c r="H1460" s="13">
        <v>44.537037037037038</v>
      </c>
    </row>
    <row r="1461" spans="3:8" x14ac:dyDescent="0.3">
      <c r="C1461" s="13"/>
      <c r="F1461" s="11" t="s">
        <v>8219</v>
      </c>
      <c r="G1461" s="11">
        <v>31</v>
      </c>
      <c r="H1461" s="13">
        <v>125.80645161290323</v>
      </c>
    </row>
    <row r="1462" spans="3:8" x14ac:dyDescent="0.3">
      <c r="C1462" s="13"/>
      <c r="F1462" s="11" t="s">
        <v>8219</v>
      </c>
      <c r="G1462" s="11">
        <v>132</v>
      </c>
      <c r="H1462" s="13">
        <v>19.696969696969695</v>
      </c>
    </row>
    <row r="1463" spans="3:8" x14ac:dyDescent="0.3">
      <c r="C1463" s="13"/>
      <c r="F1463" s="11" t="s">
        <v>8219</v>
      </c>
      <c r="G1463" s="11">
        <v>3</v>
      </c>
      <c r="H1463" s="13">
        <v>43</v>
      </c>
    </row>
    <row r="1464" spans="3:8" x14ac:dyDescent="0.3">
      <c r="C1464" s="13"/>
      <c r="F1464" s="11" t="s">
        <v>8219</v>
      </c>
      <c r="G1464" s="11">
        <v>6</v>
      </c>
      <c r="H1464" s="13">
        <v>83.333333333333329</v>
      </c>
    </row>
    <row r="1465" spans="3:8" x14ac:dyDescent="0.3">
      <c r="C1465" s="13"/>
      <c r="F1465" s="11" t="s">
        <v>8219</v>
      </c>
      <c r="G1465" s="11">
        <v>10</v>
      </c>
      <c r="H1465" s="13">
        <v>30</v>
      </c>
    </row>
    <row r="1466" spans="3:8" x14ac:dyDescent="0.3">
      <c r="C1466" s="13"/>
      <c r="F1466" s="11" t="s">
        <v>8219</v>
      </c>
      <c r="G1466" s="11">
        <v>147</v>
      </c>
      <c r="H1466" s="13">
        <v>175.51020408163265</v>
      </c>
    </row>
    <row r="1467" spans="3:8" x14ac:dyDescent="0.3">
      <c r="C1467" s="13"/>
      <c r="F1467" s="11" t="s">
        <v>8219</v>
      </c>
      <c r="G1467" s="11">
        <v>199</v>
      </c>
      <c r="H1467" s="13">
        <v>231.66175879396985</v>
      </c>
    </row>
    <row r="1468" spans="3:8" x14ac:dyDescent="0.3">
      <c r="C1468" s="13"/>
      <c r="F1468" s="11" t="s">
        <v>8219</v>
      </c>
      <c r="G1468" s="11">
        <v>50</v>
      </c>
      <c r="H1468" s="13">
        <v>75</v>
      </c>
    </row>
    <row r="1469" spans="3:8" x14ac:dyDescent="0.3">
      <c r="C1469" s="13"/>
      <c r="F1469" s="11" t="s">
        <v>8219</v>
      </c>
      <c r="G1469" s="11">
        <v>21</v>
      </c>
      <c r="H1469" s="13">
        <v>112.14285714285714</v>
      </c>
    </row>
    <row r="1470" spans="3:8" x14ac:dyDescent="0.3">
      <c r="C1470" s="13"/>
      <c r="F1470" s="11" t="s">
        <v>8219</v>
      </c>
      <c r="G1470" s="11">
        <v>24</v>
      </c>
      <c r="H1470" s="13">
        <v>41.666666666666664</v>
      </c>
    </row>
    <row r="1471" spans="3:8" x14ac:dyDescent="0.3">
      <c r="C1471" s="13"/>
      <c r="F1471" s="11" t="s">
        <v>8219</v>
      </c>
      <c r="G1471" s="11">
        <v>32</v>
      </c>
      <c r="H1471" s="13">
        <v>255.17343750000001</v>
      </c>
    </row>
    <row r="1472" spans="3:8" x14ac:dyDescent="0.3">
      <c r="C1472" s="13"/>
      <c r="F1472" s="11" t="s">
        <v>8219</v>
      </c>
      <c r="G1472" s="11">
        <v>62</v>
      </c>
      <c r="H1472" s="13">
        <v>162.7741935483871</v>
      </c>
    </row>
    <row r="1473" spans="3:8" x14ac:dyDescent="0.3">
      <c r="C1473" s="13"/>
      <c r="F1473" s="11" t="s">
        <v>8219</v>
      </c>
      <c r="G1473" s="11">
        <v>9</v>
      </c>
      <c r="H1473" s="13">
        <v>88.333333333333329</v>
      </c>
    </row>
    <row r="1474" spans="3:8" x14ac:dyDescent="0.3">
      <c r="C1474" s="13"/>
      <c r="F1474" s="11" t="s">
        <v>8219</v>
      </c>
      <c r="G1474" s="11">
        <v>38</v>
      </c>
      <c r="H1474" s="13">
        <v>85.736842105263165</v>
      </c>
    </row>
    <row r="1475" spans="3:8" x14ac:dyDescent="0.3">
      <c r="C1475" s="13"/>
      <c r="F1475" s="11" t="s">
        <v>8219</v>
      </c>
      <c r="G1475" s="11">
        <v>54</v>
      </c>
      <c r="H1475" s="13">
        <v>47.574074074074076</v>
      </c>
    </row>
    <row r="1476" spans="3:8" x14ac:dyDescent="0.3">
      <c r="C1476" s="13"/>
      <c r="F1476" s="11" t="s">
        <v>8219</v>
      </c>
      <c r="G1476" s="11">
        <v>37</v>
      </c>
      <c r="H1476" s="13">
        <v>72.972972972972968</v>
      </c>
    </row>
    <row r="1477" spans="3:8" x14ac:dyDescent="0.3">
      <c r="C1477" s="13"/>
      <c r="F1477" s="11" t="s">
        <v>8219</v>
      </c>
      <c r="G1477" s="11">
        <v>39</v>
      </c>
      <c r="H1477" s="13">
        <v>90.538461538461533</v>
      </c>
    </row>
    <row r="1478" spans="3:8" x14ac:dyDescent="0.3">
      <c r="C1478" s="13"/>
      <c r="F1478" s="11" t="s">
        <v>8219</v>
      </c>
      <c r="G1478" s="11">
        <v>34</v>
      </c>
      <c r="H1478" s="13">
        <v>37.647058823529413</v>
      </c>
    </row>
    <row r="1479" spans="3:8" x14ac:dyDescent="0.3">
      <c r="C1479" s="13"/>
      <c r="F1479" s="11" t="s">
        <v>8219</v>
      </c>
      <c r="G1479" s="11">
        <v>55</v>
      </c>
      <c r="H1479" s="13">
        <v>36.363636363636367</v>
      </c>
    </row>
    <row r="1480" spans="3:8" x14ac:dyDescent="0.3">
      <c r="C1480" s="13"/>
      <c r="F1480" s="11" t="s">
        <v>8219</v>
      </c>
      <c r="G1480" s="11">
        <v>32</v>
      </c>
      <c r="H1480" s="13">
        <v>126.71875</v>
      </c>
    </row>
    <row r="1481" spans="3:8" x14ac:dyDescent="0.3">
      <c r="C1481" s="13"/>
      <c r="F1481" s="11" t="s">
        <v>8219</v>
      </c>
      <c r="G1481" s="11">
        <v>25</v>
      </c>
      <c r="H1481" s="13">
        <v>329.2</v>
      </c>
    </row>
    <row r="1482" spans="3:8" x14ac:dyDescent="0.3">
      <c r="C1482" s="13"/>
      <c r="F1482" s="11" t="s">
        <v>8219</v>
      </c>
      <c r="G1482" s="11">
        <v>33</v>
      </c>
      <c r="H1482" s="13">
        <v>81.242424242424249</v>
      </c>
    </row>
    <row r="1483" spans="3:8" x14ac:dyDescent="0.3">
      <c r="C1483" s="13"/>
      <c r="F1483" s="11" t="s">
        <v>8219</v>
      </c>
      <c r="G1483" s="11">
        <v>108</v>
      </c>
      <c r="H1483" s="13">
        <v>50.75</v>
      </c>
    </row>
    <row r="1484" spans="3:8" x14ac:dyDescent="0.3">
      <c r="C1484" s="13"/>
      <c r="F1484" s="11" t="s">
        <v>8219</v>
      </c>
      <c r="G1484" s="11">
        <v>20</v>
      </c>
      <c r="H1484" s="13">
        <v>60.9</v>
      </c>
    </row>
    <row r="1485" spans="3:8" x14ac:dyDescent="0.3">
      <c r="C1485" s="13"/>
      <c r="F1485" s="11" t="s">
        <v>8219</v>
      </c>
      <c r="G1485" s="11">
        <v>98</v>
      </c>
      <c r="H1485" s="13">
        <v>109.03061224489795</v>
      </c>
    </row>
    <row r="1486" spans="3:8" x14ac:dyDescent="0.3">
      <c r="C1486" s="13"/>
      <c r="F1486" s="11" t="s">
        <v>8219</v>
      </c>
      <c r="G1486" s="11">
        <v>196</v>
      </c>
      <c r="H1486" s="13">
        <v>25.692295918367346</v>
      </c>
    </row>
    <row r="1487" spans="3:8" x14ac:dyDescent="0.3">
      <c r="C1487" s="13"/>
      <c r="F1487" s="11" t="s">
        <v>8219</v>
      </c>
      <c r="G1487" s="11">
        <v>39</v>
      </c>
      <c r="H1487" s="13">
        <v>41.92307692307692</v>
      </c>
    </row>
    <row r="1488" spans="3:8" x14ac:dyDescent="0.3">
      <c r="C1488" s="13"/>
      <c r="F1488" s="11" t="s">
        <v>8219</v>
      </c>
      <c r="G1488" s="11">
        <v>128</v>
      </c>
      <c r="H1488" s="13">
        <v>88.7734375</v>
      </c>
    </row>
    <row r="1489" spans="3:8" x14ac:dyDescent="0.3">
      <c r="C1489" s="13"/>
      <c r="F1489" s="11" t="s">
        <v>8219</v>
      </c>
      <c r="G1489" s="11">
        <v>71</v>
      </c>
      <c r="H1489" s="13">
        <v>80.225352112676063</v>
      </c>
    </row>
    <row r="1490" spans="3:8" x14ac:dyDescent="0.3">
      <c r="C1490" s="13"/>
      <c r="F1490" s="11" t="s">
        <v>8219</v>
      </c>
      <c r="G1490" s="11">
        <v>47</v>
      </c>
      <c r="H1490" s="13">
        <v>78.936170212765958</v>
      </c>
    </row>
    <row r="1491" spans="3:8" x14ac:dyDescent="0.3">
      <c r="C1491" s="13"/>
      <c r="F1491" s="11" t="s">
        <v>8219</v>
      </c>
      <c r="G1491" s="11">
        <v>17</v>
      </c>
      <c r="H1491" s="13">
        <v>95.588235294117652</v>
      </c>
    </row>
    <row r="1492" spans="3:8" x14ac:dyDescent="0.3">
      <c r="C1492" s="13"/>
      <c r="F1492" s="11" t="s">
        <v>8219</v>
      </c>
      <c r="G1492" s="11">
        <v>91</v>
      </c>
      <c r="H1492" s="13">
        <v>69.890109890109883</v>
      </c>
    </row>
    <row r="1493" spans="3:8" x14ac:dyDescent="0.3">
      <c r="C1493" s="13"/>
      <c r="F1493" s="11" t="s">
        <v>8219</v>
      </c>
      <c r="G1493" s="11">
        <v>43</v>
      </c>
      <c r="H1493" s="13">
        <v>74.534883720930239</v>
      </c>
    </row>
    <row r="1494" spans="3:8" x14ac:dyDescent="0.3">
      <c r="C1494" s="13"/>
      <c r="F1494" s="11" t="s">
        <v>8219</v>
      </c>
      <c r="G1494" s="11">
        <v>17</v>
      </c>
      <c r="H1494" s="13">
        <v>123.94117647058823</v>
      </c>
    </row>
    <row r="1495" spans="3:8" x14ac:dyDescent="0.3">
      <c r="C1495" s="13"/>
      <c r="F1495" s="11" t="s">
        <v>8219</v>
      </c>
      <c r="G1495" s="11">
        <v>33</v>
      </c>
      <c r="H1495" s="13">
        <v>264.84848484848487</v>
      </c>
    </row>
    <row r="1496" spans="3:8" x14ac:dyDescent="0.3">
      <c r="C1496" s="13"/>
      <c r="F1496" s="11" t="s">
        <v>8219</v>
      </c>
      <c r="G1496" s="11">
        <v>87</v>
      </c>
      <c r="H1496" s="13">
        <v>58.620689655172413</v>
      </c>
    </row>
    <row r="1497" spans="3:8" x14ac:dyDescent="0.3">
      <c r="C1497" s="13"/>
      <c r="F1497" s="11" t="s">
        <v>8219</v>
      </c>
      <c r="G1497" s="11">
        <v>113</v>
      </c>
      <c r="H1497" s="13">
        <v>70.884955752212392</v>
      </c>
    </row>
    <row r="1498" spans="3:8" x14ac:dyDescent="0.3">
      <c r="C1498" s="13"/>
      <c r="F1498" s="11" t="s">
        <v>8219</v>
      </c>
      <c r="G1498" s="11">
        <v>14</v>
      </c>
      <c r="H1498" s="13">
        <v>8.5714285714285712</v>
      </c>
    </row>
    <row r="1499" spans="3:8" x14ac:dyDescent="0.3">
      <c r="C1499" s="13"/>
      <c r="F1499" s="11" t="s">
        <v>8219</v>
      </c>
      <c r="G1499" s="11">
        <v>30</v>
      </c>
      <c r="H1499" s="13">
        <v>113.56666666666666</v>
      </c>
    </row>
    <row r="1500" spans="3:8" x14ac:dyDescent="0.3">
      <c r="C1500" s="13"/>
      <c r="F1500" s="11" t="s">
        <v>8219</v>
      </c>
      <c r="G1500" s="11">
        <v>16</v>
      </c>
      <c r="H1500" s="13">
        <v>60.6875</v>
      </c>
    </row>
    <row r="1501" spans="3:8" x14ac:dyDescent="0.3">
      <c r="C1501" s="13"/>
      <c r="F1501" s="11" t="s">
        <v>8219</v>
      </c>
      <c r="G1501" s="11">
        <v>46</v>
      </c>
      <c r="H1501" s="13">
        <v>110.21739130434783</v>
      </c>
    </row>
    <row r="1502" spans="3:8" x14ac:dyDescent="0.3">
      <c r="C1502" s="13"/>
      <c r="F1502" s="11" t="s">
        <v>8219</v>
      </c>
      <c r="G1502" s="11">
        <v>24</v>
      </c>
      <c r="H1502" s="13">
        <v>136.45833333333334</v>
      </c>
    </row>
    <row r="1503" spans="3:8" x14ac:dyDescent="0.3">
      <c r="C1503" s="13"/>
      <c r="F1503" s="11" t="s">
        <v>8219</v>
      </c>
      <c r="G1503" s="11">
        <v>97</v>
      </c>
      <c r="H1503" s="13">
        <v>53.164948453608247</v>
      </c>
    </row>
    <row r="1504" spans="3:8" x14ac:dyDescent="0.3">
      <c r="C1504" s="13"/>
      <c r="F1504" s="11" t="s">
        <v>8219</v>
      </c>
      <c r="G1504" s="11">
        <v>59</v>
      </c>
      <c r="H1504" s="13">
        <v>86.491525423728817</v>
      </c>
    </row>
    <row r="1505" spans="3:8" x14ac:dyDescent="0.3">
      <c r="C1505" s="13"/>
      <c r="F1505" s="11" t="s">
        <v>8219</v>
      </c>
      <c r="G1505" s="11">
        <v>1095</v>
      </c>
      <c r="H1505" s="13">
        <v>155.23827397260274</v>
      </c>
    </row>
    <row r="1506" spans="3:8" x14ac:dyDescent="0.3">
      <c r="C1506" s="13"/>
      <c r="F1506" s="11" t="s">
        <v>8219</v>
      </c>
      <c r="G1506" s="11">
        <v>218</v>
      </c>
      <c r="H1506" s="13">
        <v>115.08256880733946</v>
      </c>
    </row>
    <row r="1507" spans="3:8" x14ac:dyDescent="0.3">
      <c r="C1507" s="13"/>
      <c r="F1507" s="11" t="s">
        <v>8219</v>
      </c>
      <c r="G1507" s="11">
        <v>111</v>
      </c>
      <c r="H1507" s="13">
        <v>109.5945945945946</v>
      </c>
    </row>
    <row r="1508" spans="3:8" x14ac:dyDescent="0.3">
      <c r="C1508" s="13"/>
      <c r="F1508" s="11" t="s">
        <v>8219</v>
      </c>
      <c r="G1508" s="11">
        <v>56</v>
      </c>
      <c r="H1508" s="13">
        <v>45.214285714285715</v>
      </c>
    </row>
    <row r="1509" spans="3:8" x14ac:dyDescent="0.3">
      <c r="C1509" s="13"/>
      <c r="F1509" s="11" t="s">
        <v>8219</v>
      </c>
      <c r="G1509" s="11">
        <v>265</v>
      </c>
      <c r="H1509" s="13">
        <v>104.15169811320754</v>
      </c>
    </row>
    <row r="1510" spans="3:8" x14ac:dyDescent="0.3">
      <c r="C1510" s="13"/>
      <c r="F1510" s="11" t="s">
        <v>8219</v>
      </c>
      <c r="G1510" s="11">
        <v>28</v>
      </c>
      <c r="H1510" s="13">
        <v>35.714285714285715</v>
      </c>
    </row>
    <row r="1511" spans="3:8" x14ac:dyDescent="0.3">
      <c r="C1511" s="13"/>
      <c r="F1511" s="11" t="s">
        <v>8219</v>
      </c>
      <c r="G1511" s="11">
        <v>364</v>
      </c>
      <c r="H1511" s="13">
        <v>96.997252747252745</v>
      </c>
    </row>
    <row r="1512" spans="3:8" x14ac:dyDescent="0.3">
      <c r="C1512" s="13"/>
      <c r="F1512" s="11" t="s">
        <v>8219</v>
      </c>
      <c r="G1512" s="11">
        <v>27</v>
      </c>
      <c r="H1512" s="13">
        <v>370.37037037037038</v>
      </c>
    </row>
    <row r="1513" spans="3:8" x14ac:dyDescent="0.3">
      <c r="C1513" s="13"/>
      <c r="F1513" s="11" t="s">
        <v>8219</v>
      </c>
      <c r="G1513" s="11">
        <v>93</v>
      </c>
      <c r="H1513" s="13">
        <v>94.408602150537632</v>
      </c>
    </row>
    <row r="1514" spans="3:8" x14ac:dyDescent="0.3">
      <c r="C1514" s="13"/>
      <c r="F1514" s="11" t="s">
        <v>8219</v>
      </c>
      <c r="G1514" s="11">
        <v>64</v>
      </c>
      <c r="H1514" s="13">
        <v>48.984375</v>
      </c>
    </row>
    <row r="1515" spans="3:8" x14ac:dyDescent="0.3">
      <c r="C1515" s="13"/>
      <c r="F1515" s="11" t="s">
        <v>8219</v>
      </c>
      <c r="G1515" s="11">
        <v>22</v>
      </c>
      <c r="H1515" s="13">
        <v>45.590909090909093</v>
      </c>
    </row>
    <row r="1516" spans="3:8" x14ac:dyDescent="0.3">
      <c r="C1516" s="13"/>
      <c r="F1516" s="11" t="s">
        <v>8219</v>
      </c>
      <c r="G1516" s="11">
        <v>59</v>
      </c>
      <c r="H1516" s="13">
        <v>23.275254237288134</v>
      </c>
    </row>
    <row r="1517" spans="3:8" x14ac:dyDescent="0.3">
      <c r="C1517" s="13"/>
      <c r="F1517" s="11" t="s">
        <v>8219</v>
      </c>
      <c r="G1517" s="11">
        <v>249</v>
      </c>
      <c r="H1517" s="13">
        <v>63.2289156626506</v>
      </c>
    </row>
    <row r="1518" spans="3:8" x14ac:dyDescent="0.3">
      <c r="C1518" s="13"/>
      <c r="F1518" s="11" t="s">
        <v>8219</v>
      </c>
      <c r="G1518" s="11">
        <v>392</v>
      </c>
      <c r="H1518" s="13">
        <v>153.5204081632653</v>
      </c>
    </row>
    <row r="1519" spans="3:8" x14ac:dyDescent="0.3">
      <c r="C1519" s="13"/>
      <c r="F1519" s="11" t="s">
        <v>8219</v>
      </c>
      <c r="G1519" s="11">
        <v>115</v>
      </c>
      <c r="H1519" s="13">
        <v>90.2</v>
      </c>
    </row>
    <row r="1520" spans="3:8" x14ac:dyDescent="0.3">
      <c r="C1520" s="13"/>
      <c r="F1520" s="11" t="s">
        <v>8219</v>
      </c>
      <c r="G1520" s="11">
        <v>433</v>
      </c>
      <c r="H1520" s="13">
        <v>118.97113163972287</v>
      </c>
    </row>
    <row r="1521" spans="3:8" x14ac:dyDescent="0.3">
      <c r="C1521" s="13"/>
      <c r="F1521" s="11" t="s">
        <v>8219</v>
      </c>
      <c r="G1521" s="11">
        <v>20</v>
      </c>
      <c r="H1521" s="13">
        <v>80.25</v>
      </c>
    </row>
    <row r="1522" spans="3:8" x14ac:dyDescent="0.3">
      <c r="C1522" s="13"/>
      <c r="F1522" s="11" t="s">
        <v>8219</v>
      </c>
      <c r="G1522" s="11">
        <v>8</v>
      </c>
      <c r="H1522" s="13">
        <v>62.5</v>
      </c>
    </row>
    <row r="1523" spans="3:8" x14ac:dyDescent="0.3">
      <c r="C1523" s="13"/>
      <c r="F1523" s="11" t="s">
        <v>8219</v>
      </c>
      <c r="G1523" s="11">
        <v>175</v>
      </c>
      <c r="H1523" s="13">
        <v>131.37719999999999</v>
      </c>
    </row>
    <row r="1524" spans="3:8" x14ac:dyDescent="0.3">
      <c r="C1524" s="13"/>
      <c r="F1524" s="11" t="s">
        <v>8219</v>
      </c>
      <c r="G1524" s="11">
        <v>104</v>
      </c>
      <c r="H1524" s="13">
        <v>73.032980769230775</v>
      </c>
    </row>
    <row r="1525" spans="3:8" x14ac:dyDescent="0.3">
      <c r="C1525" s="13"/>
      <c r="F1525" s="11" t="s">
        <v>8219</v>
      </c>
      <c r="G1525" s="11">
        <v>17</v>
      </c>
      <c r="H1525" s="13">
        <v>178.52941176470588</v>
      </c>
    </row>
    <row r="1526" spans="3:8" x14ac:dyDescent="0.3">
      <c r="C1526" s="13"/>
      <c r="F1526" s="11" t="s">
        <v>8219</v>
      </c>
      <c r="G1526" s="11">
        <v>277</v>
      </c>
      <c r="H1526" s="13">
        <v>162.90974729241879</v>
      </c>
    </row>
    <row r="1527" spans="3:8" x14ac:dyDescent="0.3">
      <c r="C1527" s="13"/>
      <c r="F1527" s="11" t="s">
        <v>8219</v>
      </c>
      <c r="G1527" s="11">
        <v>118</v>
      </c>
      <c r="H1527" s="13">
        <v>108.24237288135593</v>
      </c>
    </row>
    <row r="1528" spans="3:8" x14ac:dyDescent="0.3">
      <c r="C1528" s="13"/>
      <c r="F1528" s="11" t="s">
        <v>8219</v>
      </c>
      <c r="G1528" s="11">
        <v>97</v>
      </c>
      <c r="H1528" s="13">
        <v>88.865979381443296</v>
      </c>
    </row>
    <row r="1529" spans="3:8" x14ac:dyDescent="0.3">
      <c r="C1529" s="13"/>
      <c r="F1529" s="11" t="s">
        <v>8219</v>
      </c>
      <c r="G1529" s="11">
        <v>20</v>
      </c>
      <c r="H1529" s="13">
        <v>54</v>
      </c>
    </row>
    <row r="1530" spans="3:8" x14ac:dyDescent="0.3">
      <c r="C1530" s="13"/>
      <c r="F1530" s="11" t="s">
        <v>8219</v>
      </c>
      <c r="G1530" s="11">
        <v>26</v>
      </c>
      <c r="H1530" s="13">
        <v>116.73076923076923</v>
      </c>
    </row>
    <row r="1531" spans="3:8" x14ac:dyDescent="0.3">
      <c r="C1531" s="13"/>
      <c r="F1531" s="11" t="s">
        <v>8219</v>
      </c>
      <c r="G1531" s="11">
        <v>128</v>
      </c>
      <c r="H1531" s="13">
        <v>233.8984375</v>
      </c>
    </row>
    <row r="1532" spans="3:8" x14ac:dyDescent="0.3">
      <c r="C1532" s="13"/>
      <c r="F1532" s="11" t="s">
        <v>8219</v>
      </c>
      <c r="G1532" s="11">
        <v>15</v>
      </c>
      <c r="H1532" s="13">
        <v>158</v>
      </c>
    </row>
    <row r="1533" spans="3:8" x14ac:dyDescent="0.3">
      <c r="C1533" s="13"/>
      <c r="F1533" s="11" t="s">
        <v>8219</v>
      </c>
      <c r="G1533" s="11">
        <v>25</v>
      </c>
      <c r="H1533" s="13">
        <v>14.84</v>
      </c>
    </row>
    <row r="1534" spans="3:8" x14ac:dyDescent="0.3">
      <c r="C1534" s="13"/>
      <c r="F1534" s="11" t="s">
        <v>8219</v>
      </c>
      <c r="G1534" s="11">
        <v>55</v>
      </c>
      <c r="H1534" s="13">
        <v>85.181818181818187</v>
      </c>
    </row>
    <row r="1535" spans="3:8" x14ac:dyDescent="0.3">
      <c r="C1535" s="13"/>
      <c r="F1535" s="11" t="s">
        <v>8219</v>
      </c>
      <c r="G1535" s="11">
        <v>107</v>
      </c>
      <c r="H1535" s="13">
        <v>146.69158878504672</v>
      </c>
    </row>
    <row r="1536" spans="3:8" x14ac:dyDescent="0.3">
      <c r="C1536" s="13"/>
      <c r="F1536" s="11" t="s">
        <v>8219</v>
      </c>
      <c r="G1536" s="11">
        <v>557</v>
      </c>
      <c r="H1536" s="13">
        <v>50.764811490125673</v>
      </c>
    </row>
    <row r="1537" spans="3:8" x14ac:dyDescent="0.3">
      <c r="C1537" s="13"/>
      <c r="F1537" s="11" t="s">
        <v>8219</v>
      </c>
      <c r="G1537" s="11">
        <v>40</v>
      </c>
      <c r="H1537" s="13">
        <v>87.7</v>
      </c>
    </row>
    <row r="1538" spans="3:8" x14ac:dyDescent="0.3">
      <c r="C1538" s="13"/>
      <c r="F1538" s="11" t="s">
        <v>8219</v>
      </c>
      <c r="G1538" s="11">
        <v>36</v>
      </c>
      <c r="H1538" s="13">
        <v>242.27777777777777</v>
      </c>
    </row>
    <row r="1539" spans="3:8" x14ac:dyDescent="0.3">
      <c r="C1539" s="13"/>
      <c r="F1539" s="11" t="s">
        <v>8219</v>
      </c>
      <c r="G1539" s="11">
        <v>159</v>
      </c>
      <c r="H1539" s="13">
        <v>146.44654088050314</v>
      </c>
    </row>
    <row r="1540" spans="3:8" x14ac:dyDescent="0.3">
      <c r="C1540" s="13"/>
      <c r="F1540" s="11" t="s">
        <v>8219</v>
      </c>
      <c r="G1540" s="11">
        <v>41</v>
      </c>
      <c r="H1540" s="13">
        <v>103.17073170731707</v>
      </c>
    </row>
    <row r="1541" spans="3:8" x14ac:dyDescent="0.3">
      <c r="C1541" s="13"/>
      <c r="F1541" s="11" t="s">
        <v>8219</v>
      </c>
      <c r="G1541" s="11">
        <v>226</v>
      </c>
      <c r="H1541" s="13">
        <v>80.464601769911511</v>
      </c>
    </row>
    <row r="1542" spans="3:8" x14ac:dyDescent="0.3">
      <c r="C1542" s="13"/>
      <c r="F1542" s="11" t="s">
        <v>8219</v>
      </c>
      <c r="G1542" s="11">
        <v>30</v>
      </c>
      <c r="H1542" s="13">
        <v>234.66666666666666</v>
      </c>
    </row>
    <row r="1543" spans="3:8" x14ac:dyDescent="0.3">
      <c r="C1543" s="13"/>
      <c r="F1543" s="11" t="s">
        <v>8219</v>
      </c>
      <c r="G1543" s="11">
        <v>103</v>
      </c>
      <c r="H1543" s="13">
        <v>50.689320388349515</v>
      </c>
    </row>
    <row r="1544" spans="3:8" x14ac:dyDescent="0.3">
      <c r="C1544" s="13"/>
      <c r="F1544" s="11" t="s">
        <v>8219</v>
      </c>
      <c r="G1544" s="11">
        <v>62</v>
      </c>
      <c r="H1544" s="13">
        <v>162.70967741935485</v>
      </c>
    </row>
    <row r="1545" spans="3:8" x14ac:dyDescent="0.3">
      <c r="C1545" s="13"/>
      <c r="F1545" s="11" t="s">
        <v>8219</v>
      </c>
      <c r="G1545" s="11">
        <v>6</v>
      </c>
      <c r="H1545" s="13">
        <v>120.16666666666667</v>
      </c>
    </row>
    <row r="1546" spans="3:8" x14ac:dyDescent="0.3">
      <c r="C1546" s="13"/>
      <c r="F1546" s="11" t="s">
        <v>8219</v>
      </c>
      <c r="G1546" s="11">
        <v>182</v>
      </c>
      <c r="H1546" s="13">
        <v>67.697802197802204</v>
      </c>
    </row>
    <row r="1547" spans="3:8" x14ac:dyDescent="0.3">
      <c r="C1547" s="13"/>
      <c r="F1547" s="11" t="s">
        <v>8219</v>
      </c>
      <c r="G1547" s="11">
        <v>145</v>
      </c>
      <c r="H1547" s="13">
        <v>52.103448275862071</v>
      </c>
    </row>
    <row r="1548" spans="3:8" x14ac:dyDescent="0.3">
      <c r="C1548" s="13"/>
      <c r="F1548" s="11" t="s">
        <v>8219</v>
      </c>
      <c r="G1548" s="11">
        <v>25</v>
      </c>
      <c r="H1548" s="13">
        <v>51.6</v>
      </c>
    </row>
    <row r="1549" spans="3:8" x14ac:dyDescent="0.3">
      <c r="C1549" s="13"/>
      <c r="F1549" s="11" t="s">
        <v>8219</v>
      </c>
      <c r="G1549" s="11">
        <v>320</v>
      </c>
      <c r="H1549" s="13">
        <v>164.3</v>
      </c>
    </row>
    <row r="1550" spans="3:8" x14ac:dyDescent="0.3">
      <c r="C1550" s="13"/>
      <c r="F1550" s="11" t="s">
        <v>8219</v>
      </c>
      <c r="G1550" s="11">
        <v>99</v>
      </c>
      <c r="H1550" s="13">
        <v>84.858585858585855</v>
      </c>
    </row>
    <row r="1551" spans="3:8" x14ac:dyDescent="0.3">
      <c r="C1551" s="13"/>
      <c r="F1551" s="11" t="s">
        <v>8219</v>
      </c>
      <c r="G1551" s="11">
        <v>348</v>
      </c>
      <c r="H1551" s="13">
        <v>94.548850574712645</v>
      </c>
    </row>
    <row r="1552" spans="3:8" x14ac:dyDescent="0.3">
      <c r="C1552" s="13"/>
      <c r="F1552" s="11" t="s">
        <v>8219</v>
      </c>
      <c r="G1552" s="11">
        <v>41</v>
      </c>
      <c r="H1552" s="13">
        <v>45.536585365853661</v>
      </c>
    </row>
    <row r="1553" spans="3:8" x14ac:dyDescent="0.3">
      <c r="C1553" s="13"/>
      <c r="F1553" s="11" t="s">
        <v>8219</v>
      </c>
      <c r="G1553" s="11">
        <v>29</v>
      </c>
      <c r="H1553" s="13">
        <v>51.724137931034484</v>
      </c>
    </row>
    <row r="1554" spans="3:8" x14ac:dyDescent="0.3">
      <c r="C1554" s="13"/>
      <c r="F1554" s="11" t="s">
        <v>8219</v>
      </c>
      <c r="G1554" s="11">
        <v>25</v>
      </c>
      <c r="H1554" s="13">
        <v>50.88</v>
      </c>
    </row>
    <row r="1555" spans="3:8" x14ac:dyDescent="0.3">
      <c r="C1555" s="13"/>
      <c r="F1555" s="11" t="s">
        <v>8219</v>
      </c>
      <c r="G1555" s="11">
        <v>23</v>
      </c>
      <c r="H1555" s="13">
        <v>191.13043478260869</v>
      </c>
    </row>
    <row r="1556" spans="3:8" x14ac:dyDescent="0.3">
      <c r="C1556" s="13"/>
      <c r="F1556" s="11" t="s">
        <v>8219</v>
      </c>
      <c r="G1556" s="11">
        <v>1260</v>
      </c>
      <c r="H1556" s="13">
        <v>89.314285714285717</v>
      </c>
    </row>
    <row r="1557" spans="3:8" x14ac:dyDescent="0.3">
      <c r="C1557" s="13"/>
      <c r="F1557" s="11" t="s">
        <v>8219</v>
      </c>
      <c r="G1557" s="11">
        <v>307</v>
      </c>
      <c r="H1557" s="13">
        <v>88.588631921824103</v>
      </c>
    </row>
    <row r="1558" spans="3:8" x14ac:dyDescent="0.3">
      <c r="C1558" s="13"/>
      <c r="F1558" s="11" t="s">
        <v>8219</v>
      </c>
      <c r="G1558" s="11">
        <v>329</v>
      </c>
      <c r="H1558" s="13">
        <v>96.300911854103347</v>
      </c>
    </row>
    <row r="1559" spans="3:8" x14ac:dyDescent="0.3">
      <c r="C1559" s="13"/>
      <c r="F1559" s="11" t="s">
        <v>8219</v>
      </c>
      <c r="G1559" s="11">
        <v>32</v>
      </c>
      <c r="H1559" s="13">
        <v>33.3125</v>
      </c>
    </row>
    <row r="1560" spans="3:8" x14ac:dyDescent="0.3">
      <c r="C1560" s="13"/>
      <c r="F1560" s="11" t="s">
        <v>8219</v>
      </c>
      <c r="G1560" s="11">
        <v>27</v>
      </c>
      <c r="H1560" s="13">
        <v>37.222222222222221</v>
      </c>
    </row>
    <row r="1561" spans="3:8" x14ac:dyDescent="0.3">
      <c r="C1561" s="13"/>
      <c r="F1561" s="11" t="s">
        <v>8219</v>
      </c>
      <c r="G1561" s="11">
        <v>236</v>
      </c>
      <c r="H1561" s="13">
        <v>92.130423728813554</v>
      </c>
    </row>
    <row r="1562" spans="3:8" x14ac:dyDescent="0.3">
      <c r="C1562" s="13"/>
      <c r="F1562" s="11" t="s">
        <v>8219</v>
      </c>
      <c r="G1562" s="11">
        <v>42</v>
      </c>
      <c r="H1562" s="13">
        <v>76.785714285714292</v>
      </c>
    </row>
    <row r="1563" spans="3:8" x14ac:dyDescent="0.3">
      <c r="C1563" s="13"/>
      <c r="F1563" s="11" t="s">
        <v>8219</v>
      </c>
      <c r="G1563" s="11">
        <v>95</v>
      </c>
      <c r="H1563" s="13">
        <v>96.526315789473685</v>
      </c>
    </row>
    <row r="1564" spans="3:8" x14ac:dyDescent="0.3">
      <c r="C1564" s="13"/>
      <c r="F1564" s="11" t="s">
        <v>8219</v>
      </c>
      <c r="G1564" s="11">
        <v>37</v>
      </c>
      <c r="H1564" s="13">
        <v>51.891891891891895</v>
      </c>
    </row>
    <row r="1565" spans="3:8" x14ac:dyDescent="0.3">
      <c r="C1565" s="13"/>
      <c r="F1565" s="11" t="s">
        <v>8219</v>
      </c>
      <c r="G1565" s="11">
        <v>128</v>
      </c>
      <c r="H1565" s="13">
        <v>128.9140625</v>
      </c>
    </row>
    <row r="1566" spans="3:8" x14ac:dyDescent="0.3">
      <c r="C1566" s="13"/>
      <c r="F1566" s="11" t="s">
        <v>8219</v>
      </c>
      <c r="G1566" s="11">
        <v>156</v>
      </c>
      <c r="H1566" s="13">
        <v>84.108974358974365</v>
      </c>
    </row>
    <row r="1567" spans="3:8" x14ac:dyDescent="0.3">
      <c r="C1567" s="13"/>
      <c r="F1567" s="11" t="s">
        <v>8219</v>
      </c>
      <c r="G1567" s="11">
        <v>64</v>
      </c>
      <c r="H1567" s="13">
        <v>82.941562500000003</v>
      </c>
    </row>
    <row r="1568" spans="3:8" x14ac:dyDescent="0.3">
      <c r="C1568" s="13"/>
      <c r="F1568" s="11" t="s">
        <v>8219</v>
      </c>
      <c r="G1568" s="11">
        <v>58</v>
      </c>
      <c r="H1568" s="13">
        <v>259.94827586206895</v>
      </c>
    </row>
    <row r="1569" spans="3:8" x14ac:dyDescent="0.3">
      <c r="C1569" s="13"/>
      <c r="F1569" s="11" t="s">
        <v>8219</v>
      </c>
      <c r="G1569" s="11">
        <v>20</v>
      </c>
      <c r="H1569" s="13">
        <v>37.25</v>
      </c>
    </row>
    <row r="1570" spans="3:8" x14ac:dyDescent="0.3">
      <c r="C1570" s="13"/>
      <c r="F1570" s="11" t="s">
        <v>8219</v>
      </c>
      <c r="G1570" s="11">
        <v>47</v>
      </c>
      <c r="H1570" s="13">
        <v>177.02127659574469</v>
      </c>
    </row>
    <row r="1571" spans="3:8" x14ac:dyDescent="0.3">
      <c r="C1571" s="13"/>
      <c r="F1571" s="11" t="s">
        <v>8219</v>
      </c>
      <c r="G1571" s="11">
        <v>54</v>
      </c>
      <c r="H1571" s="13">
        <v>74.074074074074076</v>
      </c>
    </row>
    <row r="1572" spans="3:8" x14ac:dyDescent="0.3">
      <c r="C1572" s="13"/>
      <c r="F1572" s="11" t="s">
        <v>8219</v>
      </c>
      <c r="G1572" s="11">
        <v>9</v>
      </c>
      <c r="H1572" s="13">
        <v>70.666666666666671</v>
      </c>
    </row>
    <row r="1573" spans="3:8" x14ac:dyDescent="0.3">
      <c r="C1573" s="13"/>
      <c r="F1573" s="11" t="s">
        <v>8219</v>
      </c>
      <c r="G1573" s="11">
        <v>213</v>
      </c>
      <c r="H1573" s="13">
        <v>110.35211267605634</v>
      </c>
    </row>
    <row r="1574" spans="3:8" x14ac:dyDescent="0.3">
      <c r="C1574" s="13"/>
      <c r="F1574" s="11" t="s">
        <v>8219</v>
      </c>
      <c r="G1574" s="11">
        <v>57</v>
      </c>
      <c r="H1574" s="13">
        <v>41.421052631578945</v>
      </c>
    </row>
    <row r="1575" spans="3:8" x14ac:dyDescent="0.3">
      <c r="C1575" s="13"/>
      <c r="F1575" s="11" t="s">
        <v>8219</v>
      </c>
      <c r="G1575" s="11">
        <v>25</v>
      </c>
      <c r="H1575" s="13">
        <v>52</v>
      </c>
    </row>
    <row r="1576" spans="3:8" x14ac:dyDescent="0.3">
      <c r="C1576" s="13"/>
      <c r="F1576" s="11" t="s">
        <v>8219</v>
      </c>
      <c r="G1576" s="11">
        <v>104</v>
      </c>
      <c r="H1576" s="13">
        <v>33.990384615384613</v>
      </c>
    </row>
    <row r="1577" spans="3:8" x14ac:dyDescent="0.3">
      <c r="C1577" s="13"/>
      <c r="F1577" s="11" t="s">
        <v>8219</v>
      </c>
      <c r="G1577" s="11">
        <v>34</v>
      </c>
      <c r="H1577" s="13">
        <v>103.35294117647059</v>
      </c>
    </row>
    <row r="1578" spans="3:8" x14ac:dyDescent="0.3">
      <c r="C1578" s="13"/>
      <c r="F1578" s="11" t="s">
        <v>8219</v>
      </c>
      <c r="G1578" s="11">
        <v>67</v>
      </c>
      <c r="H1578" s="13">
        <v>34.791044776119406</v>
      </c>
    </row>
    <row r="1579" spans="3:8" x14ac:dyDescent="0.3">
      <c r="C1579" s="13"/>
      <c r="F1579" s="11" t="s">
        <v>8219</v>
      </c>
      <c r="G1579" s="11">
        <v>241</v>
      </c>
      <c r="H1579" s="13">
        <v>41.773858921161825</v>
      </c>
    </row>
    <row r="1580" spans="3:8" x14ac:dyDescent="0.3">
      <c r="C1580" s="13"/>
      <c r="F1580" s="11" t="s">
        <v>8219</v>
      </c>
      <c r="G1580" s="11">
        <v>123</v>
      </c>
      <c r="H1580" s="13">
        <v>64.268292682926827</v>
      </c>
    </row>
    <row r="1581" spans="3:8" x14ac:dyDescent="0.3">
      <c r="C1581" s="13"/>
      <c r="F1581" s="11" t="s">
        <v>8219</v>
      </c>
      <c r="G1581" s="11">
        <v>302</v>
      </c>
      <c r="H1581" s="13">
        <v>31.209370860927152</v>
      </c>
    </row>
    <row r="1582" spans="3:8" x14ac:dyDescent="0.3">
      <c r="C1582" s="13"/>
      <c r="F1582" s="11" t="s">
        <v>8219</v>
      </c>
      <c r="G1582" s="11">
        <v>89</v>
      </c>
      <c r="H1582" s="13">
        <v>62.921348314606739</v>
      </c>
    </row>
    <row r="1583" spans="3:8" x14ac:dyDescent="0.3">
      <c r="C1583" s="13"/>
      <c r="F1583" s="11" t="s">
        <v>8219</v>
      </c>
      <c r="G1583" s="11">
        <v>41</v>
      </c>
      <c r="H1583" s="13">
        <v>98.536585365853654</v>
      </c>
    </row>
    <row r="1584" spans="3:8" x14ac:dyDescent="0.3">
      <c r="C1584" s="13"/>
      <c r="F1584" s="11" t="s">
        <v>8219</v>
      </c>
      <c r="G1584" s="11">
        <v>69</v>
      </c>
      <c r="H1584" s="13">
        <v>82.608695652173907</v>
      </c>
    </row>
    <row r="1585" spans="3:8" x14ac:dyDescent="0.3">
      <c r="C1585" s="13"/>
      <c r="F1585" s="11" t="s">
        <v>8219</v>
      </c>
      <c r="G1585" s="11">
        <v>52</v>
      </c>
      <c r="H1585" s="13">
        <v>38.504230769230773</v>
      </c>
    </row>
    <row r="1586" spans="3:8" x14ac:dyDescent="0.3">
      <c r="C1586" s="13"/>
      <c r="F1586" s="11" t="s">
        <v>8219</v>
      </c>
      <c r="G1586" s="11">
        <v>57</v>
      </c>
      <c r="H1586" s="13">
        <v>80.15789473684211</v>
      </c>
    </row>
    <row r="1587" spans="3:8" x14ac:dyDescent="0.3">
      <c r="C1587" s="13"/>
      <c r="F1587" s="11" t="s">
        <v>8219</v>
      </c>
      <c r="G1587" s="11">
        <v>74</v>
      </c>
      <c r="H1587" s="13">
        <v>28.405405405405407</v>
      </c>
    </row>
    <row r="1588" spans="3:8" x14ac:dyDescent="0.3">
      <c r="C1588" s="13"/>
      <c r="F1588" s="11" t="s">
        <v>8219</v>
      </c>
      <c r="G1588" s="11">
        <v>63</v>
      </c>
      <c r="H1588" s="13">
        <v>80.730158730158735</v>
      </c>
    </row>
    <row r="1589" spans="3:8" x14ac:dyDescent="0.3">
      <c r="C1589" s="13"/>
      <c r="F1589" s="11" t="s">
        <v>8219</v>
      </c>
      <c r="G1589" s="11">
        <v>72</v>
      </c>
      <c r="H1589" s="13">
        <v>200.69444444444446</v>
      </c>
    </row>
    <row r="1590" spans="3:8" x14ac:dyDescent="0.3">
      <c r="C1590" s="13"/>
      <c r="F1590" s="11" t="s">
        <v>8219</v>
      </c>
      <c r="G1590" s="11">
        <v>71</v>
      </c>
      <c r="H1590" s="13">
        <v>37.591549295774648</v>
      </c>
    </row>
    <row r="1591" spans="3:8" x14ac:dyDescent="0.3">
      <c r="C1591" s="13"/>
      <c r="F1591" s="11" t="s">
        <v>8219</v>
      </c>
      <c r="G1591" s="11">
        <v>21</v>
      </c>
      <c r="H1591" s="13">
        <v>58.095238095238095</v>
      </c>
    </row>
    <row r="1592" spans="3:8" x14ac:dyDescent="0.3">
      <c r="C1592" s="13"/>
      <c r="F1592" s="11" t="s">
        <v>8219</v>
      </c>
      <c r="G1592" s="11">
        <v>930</v>
      </c>
      <c r="H1592" s="13">
        <v>60.300892473118282</v>
      </c>
    </row>
    <row r="1593" spans="3:8" x14ac:dyDescent="0.3">
      <c r="C1593" s="13"/>
      <c r="F1593" s="11" t="s">
        <v>8219</v>
      </c>
      <c r="G1593" s="11">
        <v>55</v>
      </c>
      <c r="H1593" s="13">
        <v>63.363636363636367</v>
      </c>
    </row>
    <row r="1594" spans="3:8" x14ac:dyDescent="0.3">
      <c r="C1594" s="13"/>
      <c r="F1594" s="11" t="s">
        <v>8219</v>
      </c>
      <c r="G1594" s="11">
        <v>61</v>
      </c>
      <c r="H1594" s="13">
        <v>50.901639344262293</v>
      </c>
    </row>
    <row r="1595" spans="3:8" x14ac:dyDescent="0.3">
      <c r="C1595" s="13"/>
      <c r="F1595" s="11" t="s">
        <v>8219</v>
      </c>
      <c r="G1595" s="11">
        <v>82</v>
      </c>
      <c r="H1595" s="13">
        <v>100.5</v>
      </c>
    </row>
    <row r="1596" spans="3:8" x14ac:dyDescent="0.3">
      <c r="C1596" s="13"/>
      <c r="F1596" s="11" t="s">
        <v>8219</v>
      </c>
      <c r="G1596" s="11">
        <v>71</v>
      </c>
      <c r="H1596" s="13">
        <v>31.619718309859156</v>
      </c>
    </row>
    <row r="1597" spans="3:8" x14ac:dyDescent="0.3">
      <c r="C1597" s="13"/>
      <c r="F1597" s="11" t="s">
        <v>8219</v>
      </c>
      <c r="G1597" s="11">
        <v>117</v>
      </c>
      <c r="H1597" s="13">
        <v>65.102564102564102</v>
      </c>
    </row>
    <row r="1598" spans="3:8" x14ac:dyDescent="0.3">
      <c r="C1598" s="13"/>
      <c r="F1598" s="11" t="s">
        <v>8219</v>
      </c>
      <c r="G1598" s="11">
        <v>29</v>
      </c>
      <c r="H1598" s="13">
        <v>79.310344827586206</v>
      </c>
    </row>
    <row r="1599" spans="3:8" x14ac:dyDescent="0.3">
      <c r="C1599" s="13"/>
      <c r="F1599" s="11" t="s">
        <v>8219</v>
      </c>
      <c r="G1599" s="11">
        <v>74</v>
      </c>
      <c r="H1599" s="13">
        <v>139.18918918918919</v>
      </c>
    </row>
    <row r="1600" spans="3:8" x14ac:dyDescent="0.3">
      <c r="C1600" s="13"/>
      <c r="F1600" s="11" t="s">
        <v>8219</v>
      </c>
      <c r="G1600" s="11">
        <v>23</v>
      </c>
      <c r="H1600" s="13">
        <v>131.91304347826087</v>
      </c>
    </row>
    <row r="1601" spans="3:8" x14ac:dyDescent="0.3">
      <c r="C1601" s="13"/>
      <c r="F1601" s="11" t="s">
        <v>8219</v>
      </c>
      <c r="G1601" s="11">
        <v>60</v>
      </c>
      <c r="H1601" s="13">
        <v>91.3</v>
      </c>
    </row>
    <row r="1602" spans="3:8" x14ac:dyDescent="0.3">
      <c r="C1602" s="13"/>
      <c r="F1602" s="11" t="s">
        <v>8219</v>
      </c>
      <c r="G1602" s="11">
        <v>55</v>
      </c>
      <c r="H1602" s="13">
        <v>39.672727272727272</v>
      </c>
    </row>
    <row r="1603" spans="3:8" x14ac:dyDescent="0.3">
      <c r="C1603" s="13"/>
      <c r="F1603" s="11" t="s">
        <v>8219</v>
      </c>
      <c r="G1603" s="11">
        <v>51</v>
      </c>
      <c r="H1603" s="13">
        <v>57.549019607843135</v>
      </c>
    </row>
    <row r="1604" spans="3:8" x14ac:dyDescent="0.3">
      <c r="C1604" s="13"/>
      <c r="F1604" s="11" t="s">
        <v>8219</v>
      </c>
      <c r="G1604" s="11">
        <v>78</v>
      </c>
      <c r="H1604" s="13">
        <v>33.025641025641029</v>
      </c>
    </row>
    <row r="1605" spans="3:8" x14ac:dyDescent="0.3">
      <c r="C1605" s="13"/>
      <c r="F1605" s="11" t="s">
        <v>8219</v>
      </c>
      <c r="G1605" s="11">
        <v>62</v>
      </c>
      <c r="H1605" s="13">
        <v>77.335806451612896</v>
      </c>
    </row>
    <row r="1606" spans="3:8" x14ac:dyDescent="0.3">
      <c r="C1606" s="13"/>
      <c r="F1606" s="11" t="s">
        <v>8219</v>
      </c>
      <c r="G1606" s="11">
        <v>45</v>
      </c>
      <c r="H1606" s="13">
        <v>31.933333333333334</v>
      </c>
    </row>
    <row r="1607" spans="3:8" x14ac:dyDescent="0.3">
      <c r="C1607" s="13"/>
      <c r="F1607" s="11" t="s">
        <v>8219</v>
      </c>
      <c r="G1607" s="11">
        <v>15</v>
      </c>
      <c r="H1607" s="13">
        <v>36.333333333333336</v>
      </c>
    </row>
    <row r="1608" spans="3:8" x14ac:dyDescent="0.3">
      <c r="C1608" s="13"/>
      <c r="F1608" s="11" t="s">
        <v>8219</v>
      </c>
      <c r="G1608" s="11">
        <v>151</v>
      </c>
      <c r="H1608" s="13">
        <v>46.768211920529801</v>
      </c>
    </row>
    <row r="1609" spans="3:8" x14ac:dyDescent="0.3">
      <c r="C1609" s="13"/>
      <c r="F1609" s="11" t="s">
        <v>8219</v>
      </c>
      <c r="G1609" s="11">
        <v>68</v>
      </c>
      <c r="H1609" s="13">
        <v>40.073529411764703</v>
      </c>
    </row>
    <row r="1610" spans="3:8" x14ac:dyDescent="0.3">
      <c r="C1610" s="13"/>
      <c r="F1610" s="11" t="s">
        <v>8219</v>
      </c>
      <c r="G1610" s="11">
        <v>46</v>
      </c>
      <c r="H1610" s="13">
        <v>100.21739130434783</v>
      </c>
    </row>
    <row r="1611" spans="3:8" x14ac:dyDescent="0.3">
      <c r="C1611" s="13"/>
      <c r="F1611" s="11" t="s">
        <v>8219</v>
      </c>
      <c r="G1611" s="11">
        <v>24</v>
      </c>
      <c r="H1611" s="13">
        <v>41.666666666666664</v>
      </c>
    </row>
    <row r="1612" spans="3:8" x14ac:dyDescent="0.3">
      <c r="C1612" s="13"/>
      <c r="F1612" s="11" t="s">
        <v>8219</v>
      </c>
      <c r="G1612" s="11">
        <v>70</v>
      </c>
      <c r="H1612" s="13">
        <v>46.714285714285715</v>
      </c>
    </row>
    <row r="1613" spans="3:8" x14ac:dyDescent="0.3">
      <c r="C1613" s="13"/>
      <c r="F1613" s="11" t="s">
        <v>8219</v>
      </c>
      <c r="G1613" s="11">
        <v>244</v>
      </c>
      <c r="H1613" s="13">
        <v>71.491803278688522</v>
      </c>
    </row>
    <row r="1614" spans="3:8" x14ac:dyDescent="0.3">
      <c r="C1614" s="13"/>
      <c r="F1614" s="11" t="s">
        <v>8219</v>
      </c>
      <c r="G1614" s="11">
        <v>82</v>
      </c>
      <c r="H1614" s="13">
        <v>63.109756097560975</v>
      </c>
    </row>
    <row r="1615" spans="3:8" x14ac:dyDescent="0.3">
      <c r="C1615" s="13"/>
      <c r="F1615" s="11" t="s">
        <v>8219</v>
      </c>
      <c r="G1615" s="11">
        <v>226</v>
      </c>
      <c r="H1615" s="13">
        <v>50.157964601769912</v>
      </c>
    </row>
    <row r="1616" spans="3:8" x14ac:dyDescent="0.3">
      <c r="C1616" s="13"/>
      <c r="F1616" s="11" t="s">
        <v>8219</v>
      </c>
      <c r="G1616" s="11">
        <v>60</v>
      </c>
      <c r="H1616" s="13">
        <v>62.883333333333333</v>
      </c>
    </row>
    <row r="1617" spans="3:8" x14ac:dyDescent="0.3">
      <c r="C1617" s="13"/>
      <c r="F1617" s="11" t="s">
        <v>8219</v>
      </c>
      <c r="G1617" s="11">
        <v>322</v>
      </c>
      <c r="H1617" s="13">
        <v>85.531055900621112</v>
      </c>
    </row>
    <row r="1618" spans="3:8" x14ac:dyDescent="0.3">
      <c r="C1618" s="13"/>
      <c r="F1618" s="11" t="s">
        <v>8219</v>
      </c>
      <c r="G1618" s="11">
        <v>94</v>
      </c>
      <c r="H1618" s="13">
        <v>53.723404255319146</v>
      </c>
    </row>
    <row r="1619" spans="3:8" x14ac:dyDescent="0.3">
      <c r="C1619" s="13"/>
      <c r="F1619" s="11" t="s">
        <v>8219</v>
      </c>
      <c r="G1619" s="11">
        <v>47</v>
      </c>
      <c r="H1619" s="13">
        <v>127.80851063829788</v>
      </c>
    </row>
    <row r="1620" spans="3:8" x14ac:dyDescent="0.3">
      <c r="C1620" s="13"/>
      <c r="F1620" s="11" t="s">
        <v>8219</v>
      </c>
      <c r="G1620" s="11">
        <v>115</v>
      </c>
      <c r="H1620" s="13">
        <v>106.57391304347826</v>
      </c>
    </row>
    <row r="1621" spans="3:8" x14ac:dyDescent="0.3">
      <c r="C1621" s="13"/>
      <c r="F1621" s="11" t="s">
        <v>8219</v>
      </c>
      <c r="G1621" s="11">
        <v>134</v>
      </c>
      <c r="H1621" s="13">
        <v>262.11194029850748</v>
      </c>
    </row>
    <row r="1622" spans="3:8" x14ac:dyDescent="0.3">
      <c r="C1622" s="13"/>
      <c r="F1622" s="11" t="s">
        <v>8219</v>
      </c>
      <c r="G1622" s="11">
        <v>35</v>
      </c>
      <c r="H1622" s="13">
        <v>57.171428571428571</v>
      </c>
    </row>
    <row r="1623" spans="3:8" x14ac:dyDescent="0.3">
      <c r="C1623" s="13"/>
      <c r="F1623" s="11" t="s">
        <v>8219</v>
      </c>
      <c r="G1623" s="11">
        <v>104</v>
      </c>
      <c r="H1623" s="13">
        <v>50.20192307692308</v>
      </c>
    </row>
    <row r="1624" spans="3:8" x14ac:dyDescent="0.3">
      <c r="C1624" s="13"/>
      <c r="F1624" s="11" t="s">
        <v>8219</v>
      </c>
      <c r="G1624" s="11">
        <v>184</v>
      </c>
      <c r="H1624" s="13">
        <v>66.586956521739125</v>
      </c>
    </row>
    <row r="1625" spans="3:8" x14ac:dyDescent="0.3">
      <c r="C1625" s="13"/>
      <c r="F1625" s="11" t="s">
        <v>8219</v>
      </c>
      <c r="G1625" s="11">
        <v>119</v>
      </c>
      <c r="H1625" s="13">
        <v>168.25210084033614</v>
      </c>
    </row>
    <row r="1626" spans="3:8" x14ac:dyDescent="0.3">
      <c r="C1626" s="13"/>
      <c r="F1626" s="11" t="s">
        <v>8219</v>
      </c>
      <c r="G1626" s="11">
        <v>59</v>
      </c>
      <c r="H1626" s="13">
        <v>256.37288135593218</v>
      </c>
    </row>
    <row r="1627" spans="3:8" x14ac:dyDescent="0.3">
      <c r="C1627" s="13"/>
      <c r="F1627" s="11" t="s">
        <v>8219</v>
      </c>
      <c r="G1627" s="11">
        <v>113</v>
      </c>
      <c r="H1627" s="13">
        <v>36.610619469026545</v>
      </c>
    </row>
    <row r="1628" spans="3:8" x14ac:dyDescent="0.3">
      <c r="C1628" s="13"/>
      <c r="F1628" s="11" t="s">
        <v>8219</v>
      </c>
      <c r="G1628" s="11">
        <v>84</v>
      </c>
      <c r="H1628" s="13">
        <v>37.142857142857146</v>
      </c>
    </row>
    <row r="1629" spans="3:8" x14ac:dyDescent="0.3">
      <c r="C1629" s="13"/>
      <c r="F1629" s="11" t="s">
        <v>8219</v>
      </c>
      <c r="G1629" s="11">
        <v>74</v>
      </c>
      <c r="H1629" s="13">
        <v>45.878378378378379</v>
      </c>
    </row>
    <row r="1630" spans="3:8" x14ac:dyDescent="0.3">
      <c r="C1630" s="13"/>
      <c r="F1630" s="11" t="s">
        <v>8219</v>
      </c>
      <c r="G1630" s="11">
        <v>216</v>
      </c>
      <c r="H1630" s="13">
        <v>141.71296296296296</v>
      </c>
    </row>
    <row r="1631" spans="3:8" x14ac:dyDescent="0.3">
      <c r="C1631" s="13"/>
      <c r="F1631" s="11" t="s">
        <v>8219</v>
      </c>
      <c r="G1631" s="11">
        <v>39</v>
      </c>
      <c r="H1631" s="13">
        <v>52.487179487179489</v>
      </c>
    </row>
    <row r="1632" spans="3:8" x14ac:dyDescent="0.3">
      <c r="C1632" s="13"/>
      <c r="F1632" s="11" t="s">
        <v>8219</v>
      </c>
      <c r="G1632" s="11">
        <v>21</v>
      </c>
      <c r="H1632" s="13">
        <v>59.523809523809526</v>
      </c>
    </row>
    <row r="1633" spans="3:8" x14ac:dyDescent="0.3">
      <c r="C1633" s="13"/>
      <c r="F1633" s="11" t="s">
        <v>8219</v>
      </c>
      <c r="G1633" s="11">
        <v>30</v>
      </c>
      <c r="H1633" s="13">
        <v>50</v>
      </c>
    </row>
    <row r="1634" spans="3:8" x14ac:dyDescent="0.3">
      <c r="C1634" s="13"/>
      <c r="F1634" s="11" t="s">
        <v>8219</v>
      </c>
      <c r="G1634" s="11">
        <v>37</v>
      </c>
      <c r="H1634" s="13">
        <v>193.62162162162161</v>
      </c>
    </row>
    <row r="1635" spans="3:8" x14ac:dyDescent="0.3">
      <c r="C1635" s="13"/>
      <c r="F1635" s="11" t="s">
        <v>8219</v>
      </c>
      <c r="G1635" s="11">
        <v>202</v>
      </c>
      <c r="H1635" s="13">
        <v>106.79702970297029</v>
      </c>
    </row>
    <row r="1636" spans="3:8" x14ac:dyDescent="0.3">
      <c r="C1636" s="13"/>
      <c r="F1636" s="11" t="s">
        <v>8219</v>
      </c>
      <c r="G1636" s="11">
        <v>37</v>
      </c>
      <c r="H1636" s="13">
        <v>77.21621621621621</v>
      </c>
    </row>
    <row r="1637" spans="3:8" x14ac:dyDescent="0.3">
      <c r="C1637" s="13"/>
      <c r="F1637" s="11" t="s">
        <v>8219</v>
      </c>
      <c r="G1637" s="11">
        <v>28</v>
      </c>
      <c r="H1637" s="13">
        <v>57.5</v>
      </c>
    </row>
    <row r="1638" spans="3:8" x14ac:dyDescent="0.3">
      <c r="C1638" s="13"/>
      <c r="F1638" s="11" t="s">
        <v>8219</v>
      </c>
      <c r="G1638" s="11">
        <v>26</v>
      </c>
      <c r="H1638" s="13">
        <v>50.46153846153846</v>
      </c>
    </row>
    <row r="1639" spans="3:8" x14ac:dyDescent="0.3">
      <c r="C1639" s="13"/>
      <c r="F1639" s="11" t="s">
        <v>8219</v>
      </c>
      <c r="G1639" s="11">
        <v>61</v>
      </c>
      <c r="H1639" s="13">
        <v>97.377049180327873</v>
      </c>
    </row>
    <row r="1640" spans="3:8" x14ac:dyDescent="0.3">
      <c r="C1640" s="13"/>
      <c r="F1640" s="11" t="s">
        <v>8219</v>
      </c>
      <c r="G1640" s="11">
        <v>115</v>
      </c>
      <c r="H1640" s="13">
        <v>34.91921739130435</v>
      </c>
    </row>
    <row r="1641" spans="3:8" x14ac:dyDescent="0.3">
      <c r="C1641" s="13"/>
      <c r="F1641" s="11" t="s">
        <v>8219</v>
      </c>
      <c r="G1641" s="11">
        <v>181</v>
      </c>
      <c r="H1641" s="13">
        <v>85.530386740331494</v>
      </c>
    </row>
    <row r="1642" spans="3:8" x14ac:dyDescent="0.3">
      <c r="C1642" s="13"/>
      <c r="F1642" s="11" t="s">
        <v>8219</v>
      </c>
      <c r="G1642" s="11">
        <v>110</v>
      </c>
      <c r="H1642" s="13">
        <v>182.90909090909091</v>
      </c>
    </row>
    <row r="1643" spans="3:8" x14ac:dyDescent="0.3">
      <c r="C1643" s="13"/>
      <c r="F1643" s="11" t="s">
        <v>8219</v>
      </c>
      <c r="G1643" s="11">
        <v>269</v>
      </c>
      <c r="H1643" s="13">
        <v>131.13620817843866</v>
      </c>
    </row>
    <row r="1644" spans="3:8" x14ac:dyDescent="0.3">
      <c r="C1644" s="13"/>
      <c r="F1644" s="11" t="s">
        <v>8219</v>
      </c>
      <c r="G1644" s="11">
        <v>79</v>
      </c>
      <c r="H1644" s="13">
        <v>39.810126582278478</v>
      </c>
    </row>
    <row r="1645" spans="3:8" x14ac:dyDescent="0.3">
      <c r="C1645" s="13"/>
      <c r="F1645" s="11" t="s">
        <v>8219</v>
      </c>
      <c r="G1645" s="11">
        <v>104</v>
      </c>
      <c r="H1645" s="13">
        <v>59.701730769230764</v>
      </c>
    </row>
    <row r="1646" spans="3:8" x14ac:dyDescent="0.3">
      <c r="C1646" s="13"/>
      <c r="F1646" s="11" t="s">
        <v>8219</v>
      </c>
      <c r="G1646" s="11">
        <v>34</v>
      </c>
      <c r="H1646" s="13">
        <v>88.735294117647058</v>
      </c>
    </row>
    <row r="1647" spans="3:8" x14ac:dyDescent="0.3">
      <c r="C1647" s="13"/>
      <c r="F1647" s="11" t="s">
        <v>8219</v>
      </c>
      <c r="G1647" s="11">
        <v>167</v>
      </c>
      <c r="H1647" s="13">
        <v>58.688622754491021</v>
      </c>
    </row>
    <row r="1648" spans="3:8" x14ac:dyDescent="0.3">
      <c r="C1648" s="13"/>
      <c r="F1648" s="11" t="s">
        <v>8219</v>
      </c>
      <c r="G1648" s="11">
        <v>183</v>
      </c>
      <c r="H1648" s="13">
        <v>69.56513661202186</v>
      </c>
    </row>
    <row r="1649" spans="3:8" x14ac:dyDescent="0.3">
      <c r="C1649" s="13"/>
      <c r="F1649" s="11" t="s">
        <v>8219</v>
      </c>
      <c r="G1649" s="11">
        <v>71</v>
      </c>
      <c r="H1649" s="13">
        <v>115.87323943661971</v>
      </c>
    </row>
    <row r="1650" spans="3:8" x14ac:dyDescent="0.3">
      <c r="C1650" s="13"/>
      <c r="F1650" s="11" t="s">
        <v>8219</v>
      </c>
      <c r="G1650" s="11">
        <v>69</v>
      </c>
      <c r="H1650" s="13">
        <v>23.869565217391305</v>
      </c>
    </row>
    <row r="1651" spans="3:8" x14ac:dyDescent="0.3">
      <c r="C1651" s="13"/>
      <c r="F1651" s="11" t="s">
        <v>8219</v>
      </c>
      <c r="G1651" s="11">
        <v>270</v>
      </c>
      <c r="H1651" s="13">
        <v>81.125925925925927</v>
      </c>
    </row>
    <row r="1652" spans="3:8" x14ac:dyDescent="0.3">
      <c r="C1652" s="13"/>
      <c r="F1652" s="11" t="s">
        <v>8219</v>
      </c>
      <c r="G1652" s="11">
        <v>193</v>
      </c>
      <c r="H1652" s="13">
        <v>57.626943005181346</v>
      </c>
    </row>
    <row r="1653" spans="3:8" x14ac:dyDescent="0.3">
      <c r="C1653" s="13"/>
      <c r="F1653" s="11" t="s">
        <v>8219</v>
      </c>
      <c r="G1653" s="11">
        <v>57</v>
      </c>
      <c r="H1653" s="13">
        <v>46.429824561403507</v>
      </c>
    </row>
    <row r="1654" spans="3:8" x14ac:dyDescent="0.3">
      <c r="C1654" s="13"/>
      <c r="F1654" s="11" t="s">
        <v>8219</v>
      </c>
      <c r="G1654" s="11">
        <v>200</v>
      </c>
      <c r="H1654" s="13">
        <v>60.475000000000001</v>
      </c>
    </row>
    <row r="1655" spans="3:8" x14ac:dyDescent="0.3">
      <c r="C1655" s="13"/>
      <c r="F1655" s="11" t="s">
        <v>8219</v>
      </c>
      <c r="G1655" s="11">
        <v>88</v>
      </c>
      <c r="H1655" s="13">
        <v>65.579545454545453</v>
      </c>
    </row>
    <row r="1656" spans="3:8" x14ac:dyDescent="0.3">
      <c r="C1656" s="13"/>
      <c r="F1656" s="11" t="s">
        <v>8219</v>
      </c>
      <c r="G1656" s="11">
        <v>213</v>
      </c>
      <c r="H1656" s="13">
        <v>119.1924882629108</v>
      </c>
    </row>
    <row r="1657" spans="3:8" x14ac:dyDescent="0.3">
      <c r="C1657" s="13"/>
      <c r="F1657" s="11" t="s">
        <v>8219</v>
      </c>
      <c r="G1657" s="11">
        <v>20</v>
      </c>
      <c r="H1657" s="13">
        <v>83.05</v>
      </c>
    </row>
    <row r="1658" spans="3:8" x14ac:dyDescent="0.3">
      <c r="C1658" s="13"/>
      <c r="F1658" s="11" t="s">
        <v>8219</v>
      </c>
      <c r="G1658" s="11">
        <v>50</v>
      </c>
      <c r="H1658" s="13">
        <v>57.52</v>
      </c>
    </row>
    <row r="1659" spans="3:8" x14ac:dyDescent="0.3">
      <c r="C1659" s="13"/>
      <c r="F1659" s="11" t="s">
        <v>8219</v>
      </c>
      <c r="G1659" s="11">
        <v>115</v>
      </c>
      <c r="H1659" s="13">
        <v>177.08695652173913</v>
      </c>
    </row>
    <row r="1660" spans="3:8" x14ac:dyDescent="0.3">
      <c r="C1660" s="13"/>
      <c r="F1660" s="11" t="s">
        <v>8219</v>
      </c>
      <c r="G1660" s="11">
        <v>186</v>
      </c>
      <c r="H1660" s="13">
        <v>70.771505376344081</v>
      </c>
    </row>
    <row r="1661" spans="3:8" x14ac:dyDescent="0.3">
      <c r="C1661" s="13"/>
      <c r="F1661" s="11" t="s">
        <v>8219</v>
      </c>
      <c r="G1661" s="11">
        <v>18</v>
      </c>
      <c r="H1661" s="13">
        <v>29.166666666666668</v>
      </c>
    </row>
    <row r="1662" spans="3:8" x14ac:dyDescent="0.3">
      <c r="C1662" s="13"/>
      <c r="F1662" s="11" t="s">
        <v>8219</v>
      </c>
      <c r="G1662" s="11">
        <v>176</v>
      </c>
      <c r="H1662" s="13">
        <v>72.76136363636364</v>
      </c>
    </row>
    <row r="1663" spans="3:8" x14ac:dyDescent="0.3">
      <c r="C1663" s="13"/>
      <c r="F1663" s="11" t="s">
        <v>8219</v>
      </c>
      <c r="G1663" s="11">
        <v>41</v>
      </c>
      <c r="H1663" s="13">
        <v>51.853414634146333</v>
      </c>
    </row>
    <row r="1664" spans="3:8" x14ac:dyDescent="0.3">
      <c r="C1664" s="13"/>
      <c r="F1664" s="11" t="s">
        <v>8219</v>
      </c>
      <c r="G1664" s="11">
        <v>75</v>
      </c>
      <c r="H1664" s="13">
        <v>98.2</v>
      </c>
    </row>
    <row r="1665" spans="3:8" x14ac:dyDescent="0.3">
      <c r="C1665" s="13"/>
      <c r="F1665" s="11" t="s">
        <v>8219</v>
      </c>
      <c r="G1665" s="11">
        <v>97</v>
      </c>
      <c r="H1665" s="13">
        <v>251.7381443298969</v>
      </c>
    </row>
    <row r="1666" spans="3:8" x14ac:dyDescent="0.3">
      <c r="C1666" s="13"/>
      <c r="F1666" s="11" t="s">
        <v>8219</v>
      </c>
      <c r="G1666" s="11">
        <v>73</v>
      </c>
      <c r="H1666" s="13">
        <v>74.821917808219183</v>
      </c>
    </row>
    <row r="1667" spans="3:8" x14ac:dyDescent="0.3">
      <c r="C1667" s="13"/>
      <c r="F1667" s="11" t="s">
        <v>8219</v>
      </c>
      <c r="G1667" s="11">
        <v>49</v>
      </c>
      <c r="H1667" s="13">
        <v>67.65306122448979</v>
      </c>
    </row>
    <row r="1668" spans="3:8" x14ac:dyDescent="0.3">
      <c r="C1668" s="13"/>
      <c r="F1668" s="11" t="s">
        <v>8219</v>
      </c>
      <c r="G1668" s="11">
        <v>134</v>
      </c>
      <c r="H1668" s="13">
        <v>93.81343283582089</v>
      </c>
    </row>
    <row r="1669" spans="3:8" x14ac:dyDescent="0.3">
      <c r="C1669" s="13"/>
      <c r="F1669" s="11" t="s">
        <v>8219</v>
      </c>
      <c r="G1669" s="11">
        <v>68</v>
      </c>
      <c r="H1669" s="13">
        <v>41.237647058823526</v>
      </c>
    </row>
    <row r="1670" spans="3:8" x14ac:dyDescent="0.3">
      <c r="C1670" s="13"/>
      <c r="F1670" s="11" t="s">
        <v>8219</v>
      </c>
      <c r="G1670" s="11">
        <v>49</v>
      </c>
      <c r="H1670" s="13">
        <v>52.551020408163268</v>
      </c>
    </row>
    <row r="1671" spans="3:8" x14ac:dyDescent="0.3">
      <c r="C1671" s="13"/>
      <c r="F1671" s="11" t="s">
        <v>8219</v>
      </c>
      <c r="G1671" s="11">
        <v>63</v>
      </c>
      <c r="H1671" s="13">
        <v>70.285714285714292</v>
      </c>
    </row>
    <row r="1672" spans="3:8" x14ac:dyDescent="0.3">
      <c r="C1672" s="13"/>
      <c r="F1672" s="11" t="s">
        <v>8219</v>
      </c>
      <c r="G1672" s="11">
        <v>163</v>
      </c>
      <c r="H1672" s="13">
        <v>48.325153374233132</v>
      </c>
    </row>
    <row r="1673" spans="3:8" x14ac:dyDescent="0.3">
      <c r="C1673" s="13"/>
      <c r="F1673" s="11" t="s">
        <v>8219</v>
      </c>
      <c r="G1673" s="11">
        <v>288</v>
      </c>
      <c r="H1673" s="13">
        <v>53.177083333333336</v>
      </c>
    </row>
    <row r="1674" spans="3:8" x14ac:dyDescent="0.3">
      <c r="C1674" s="13"/>
      <c r="F1674" s="11" t="s">
        <v>8219</v>
      </c>
      <c r="G1674" s="11">
        <v>42</v>
      </c>
      <c r="H1674" s="13">
        <v>60.952380952380949</v>
      </c>
    </row>
    <row r="1675" spans="3:8" x14ac:dyDescent="0.3">
      <c r="C1675" s="13"/>
      <c r="F1675" s="11" t="s">
        <v>8219</v>
      </c>
      <c r="G1675" s="11">
        <v>70</v>
      </c>
      <c r="H1675" s="13">
        <v>116</v>
      </c>
    </row>
    <row r="1676" spans="3:8" x14ac:dyDescent="0.3">
      <c r="C1676" s="13"/>
      <c r="F1676" s="11" t="s">
        <v>8219</v>
      </c>
      <c r="G1676" s="11">
        <v>30</v>
      </c>
      <c r="H1676" s="13">
        <v>61</v>
      </c>
    </row>
    <row r="1677" spans="3:8" x14ac:dyDescent="0.3">
      <c r="C1677" s="13"/>
      <c r="F1677" s="11" t="s">
        <v>8219</v>
      </c>
      <c r="G1677" s="11">
        <v>51</v>
      </c>
      <c r="H1677" s="13">
        <v>38.235294117647058</v>
      </c>
    </row>
    <row r="1678" spans="3:8" x14ac:dyDescent="0.3">
      <c r="C1678" s="13"/>
      <c r="F1678" s="11" t="s">
        <v>8219</v>
      </c>
      <c r="G1678" s="11">
        <v>145</v>
      </c>
      <c r="H1678" s="13">
        <v>106.50344827586207</v>
      </c>
    </row>
    <row r="1679" spans="3:8" x14ac:dyDescent="0.3">
      <c r="C1679" s="13"/>
      <c r="F1679" s="11" t="s">
        <v>8219</v>
      </c>
      <c r="G1679" s="11">
        <v>21</v>
      </c>
      <c r="H1679" s="13">
        <v>204.57142857142858</v>
      </c>
    </row>
    <row r="1680" spans="3:8" x14ac:dyDescent="0.3">
      <c r="C1680" s="13"/>
      <c r="F1680" s="11" t="s">
        <v>8219</v>
      </c>
      <c r="G1680" s="11">
        <v>286</v>
      </c>
      <c r="H1680" s="13">
        <v>54.912587412587413</v>
      </c>
    </row>
    <row r="1681" spans="3:8" x14ac:dyDescent="0.3">
      <c r="C1681" s="13"/>
      <c r="F1681" s="11" t="s">
        <v>8219</v>
      </c>
      <c r="G1681" s="11">
        <v>12</v>
      </c>
      <c r="H1681" s="13">
        <v>150.41666666666666</v>
      </c>
    </row>
    <row r="1682" spans="3:8" x14ac:dyDescent="0.3">
      <c r="C1682" s="13"/>
      <c r="F1682" s="11" t="s">
        <v>8219</v>
      </c>
      <c r="G1682" s="11">
        <v>100</v>
      </c>
      <c r="H1682" s="13">
        <v>52.58</v>
      </c>
    </row>
    <row r="1683" spans="3:8" x14ac:dyDescent="0.3">
      <c r="C1683" s="13"/>
      <c r="F1683" s="11" t="s">
        <v>8219</v>
      </c>
      <c r="G1683" s="11">
        <v>100</v>
      </c>
      <c r="H1683" s="13">
        <v>54.3</v>
      </c>
    </row>
    <row r="1684" spans="3:8" x14ac:dyDescent="0.3">
      <c r="C1684" s="13"/>
      <c r="F1684" s="11" t="s">
        <v>8219</v>
      </c>
      <c r="G1684" s="11">
        <v>34</v>
      </c>
      <c r="H1684" s="13">
        <v>76.029411764705884</v>
      </c>
    </row>
    <row r="1685" spans="3:8" x14ac:dyDescent="0.3">
      <c r="C1685" s="13"/>
      <c r="F1685" s="11" t="s">
        <v>8219</v>
      </c>
      <c r="G1685" s="11">
        <v>63</v>
      </c>
      <c r="H1685" s="13">
        <v>105.2063492063492</v>
      </c>
    </row>
    <row r="1686" spans="3:8" x14ac:dyDescent="0.3">
      <c r="C1686" s="13"/>
      <c r="F1686" s="11" t="s">
        <v>8219</v>
      </c>
      <c r="G1686" s="11">
        <v>30</v>
      </c>
      <c r="H1686" s="13">
        <v>68.666666666666671</v>
      </c>
    </row>
    <row r="1687" spans="3:8" x14ac:dyDescent="0.3">
      <c r="C1687" s="13"/>
      <c r="F1687" s="11" t="s">
        <v>8219</v>
      </c>
      <c r="G1687" s="11">
        <v>47</v>
      </c>
      <c r="H1687" s="13">
        <v>129.36170212765958</v>
      </c>
    </row>
    <row r="1688" spans="3:8" x14ac:dyDescent="0.3">
      <c r="C1688" s="13"/>
      <c r="F1688" s="11" t="s">
        <v>8219</v>
      </c>
      <c r="G1688" s="11">
        <v>237</v>
      </c>
      <c r="H1688" s="13">
        <v>134.26371308016877</v>
      </c>
    </row>
    <row r="1689" spans="3:8" x14ac:dyDescent="0.3">
      <c r="C1689" s="13"/>
      <c r="F1689" s="11" t="s">
        <v>8219</v>
      </c>
      <c r="G1689" s="11">
        <v>47</v>
      </c>
      <c r="H1689" s="13">
        <v>17.829787234042552</v>
      </c>
    </row>
    <row r="1690" spans="3:8" x14ac:dyDescent="0.3">
      <c r="C1690" s="13"/>
      <c r="F1690" s="11" t="s">
        <v>8219</v>
      </c>
      <c r="G1690" s="11">
        <v>15</v>
      </c>
      <c r="H1690" s="13">
        <v>203.2</v>
      </c>
    </row>
    <row r="1691" spans="3:8" x14ac:dyDescent="0.3">
      <c r="C1691" s="13"/>
      <c r="F1691" s="11" t="s">
        <v>8219</v>
      </c>
      <c r="G1691" s="11">
        <v>81</v>
      </c>
      <c r="H1691" s="13">
        <v>69.18518518518519</v>
      </c>
    </row>
    <row r="1692" spans="3:8" x14ac:dyDescent="0.3">
      <c r="C1692" s="13"/>
      <c r="F1692" s="11" t="s">
        <v>8219</v>
      </c>
      <c r="G1692" s="11">
        <v>122</v>
      </c>
      <c r="H1692" s="13">
        <v>125.12295081967213</v>
      </c>
    </row>
    <row r="1693" spans="3:8" x14ac:dyDescent="0.3">
      <c r="C1693" s="13"/>
      <c r="F1693" s="11" t="s">
        <v>8219</v>
      </c>
      <c r="G1693" s="11">
        <v>34</v>
      </c>
      <c r="H1693" s="13">
        <v>73.529411764705884</v>
      </c>
    </row>
    <row r="1694" spans="3:8" x14ac:dyDescent="0.3">
      <c r="C1694" s="13"/>
      <c r="F1694" s="11" t="s">
        <v>8219</v>
      </c>
      <c r="G1694" s="11">
        <v>207</v>
      </c>
      <c r="H1694" s="13">
        <v>48.437149758454105</v>
      </c>
    </row>
    <row r="1695" spans="3:8" x14ac:dyDescent="0.3">
      <c r="C1695" s="13"/>
      <c r="F1695" s="11" t="s">
        <v>8219</v>
      </c>
      <c r="G1695" s="11">
        <v>25</v>
      </c>
      <c r="H1695" s="13">
        <v>26.608400000000003</v>
      </c>
    </row>
    <row r="1696" spans="3:8" x14ac:dyDescent="0.3">
      <c r="C1696" s="13"/>
      <c r="F1696" s="11" t="s">
        <v>8219</v>
      </c>
      <c r="G1696" s="11">
        <v>72</v>
      </c>
      <c r="H1696" s="13">
        <v>33.666666666666664</v>
      </c>
    </row>
    <row r="1697" spans="3:8" x14ac:dyDescent="0.3">
      <c r="C1697" s="13"/>
      <c r="F1697" s="11" t="s">
        <v>8219</v>
      </c>
      <c r="G1697" s="11">
        <v>14</v>
      </c>
      <c r="H1697" s="13">
        <v>40.714285714285715</v>
      </c>
    </row>
    <row r="1698" spans="3:8" x14ac:dyDescent="0.3">
      <c r="C1698" s="13"/>
      <c r="F1698" s="11" t="s">
        <v>8219</v>
      </c>
      <c r="G1698" s="11">
        <v>15</v>
      </c>
      <c r="H1698" s="13">
        <v>19.266666666666666</v>
      </c>
    </row>
    <row r="1699" spans="3:8" x14ac:dyDescent="0.3">
      <c r="C1699" s="13"/>
      <c r="F1699" s="11" t="s">
        <v>8219</v>
      </c>
      <c r="G1699" s="11">
        <v>91</v>
      </c>
      <c r="H1699" s="13">
        <v>84.285714285714292</v>
      </c>
    </row>
    <row r="1700" spans="3:8" x14ac:dyDescent="0.3">
      <c r="C1700" s="13"/>
      <c r="F1700" s="11" t="s">
        <v>8219</v>
      </c>
      <c r="G1700" s="11">
        <v>24</v>
      </c>
      <c r="H1700" s="13">
        <v>29.583333333333332</v>
      </c>
    </row>
    <row r="1701" spans="3:8" x14ac:dyDescent="0.3">
      <c r="C1701" s="13"/>
      <c r="F1701" s="11" t="s">
        <v>8219</v>
      </c>
      <c r="G1701" s="11">
        <v>27</v>
      </c>
      <c r="H1701" s="13">
        <v>26.667037037037037</v>
      </c>
    </row>
    <row r="1702" spans="3:8" x14ac:dyDescent="0.3">
      <c r="C1702" s="13"/>
      <c r="F1702" s="11" t="s">
        <v>8219</v>
      </c>
      <c r="G1702" s="11">
        <v>47</v>
      </c>
      <c r="H1702" s="13">
        <v>45.978723404255319</v>
      </c>
    </row>
    <row r="1703" spans="3:8" x14ac:dyDescent="0.3">
      <c r="C1703" s="13"/>
      <c r="F1703" s="11" t="s">
        <v>8219</v>
      </c>
      <c r="G1703" s="11">
        <v>44</v>
      </c>
      <c r="H1703" s="13">
        <v>125.09090909090909</v>
      </c>
    </row>
    <row r="1704" spans="3:8" x14ac:dyDescent="0.3">
      <c r="C1704" s="13"/>
      <c r="F1704" s="11" t="s">
        <v>8219</v>
      </c>
      <c r="G1704" s="11">
        <v>72</v>
      </c>
      <c r="H1704" s="13">
        <v>141.29166666666666</v>
      </c>
    </row>
    <row r="1705" spans="3:8" x14ac:dyDescent="0.3">
      <c r="C1705" s="13"/>
      <c r="F1705" s="11" t="s">
        <v>8219</v>
      </c>
      <c r="G1705" s="11">
        <v>63</v>
      </c>
      <c r="H1705" s="13">
        <v>55.333333333333336</v>
      </c>
    </row>
    <row r="1706" spans="3:8" x14ac:dyDescent="0.3">
      <c r="C1706" s="13"/>
      <c r="F1706" s="11" t="s">
        <v>8219</v>
      </c>
      <c r="G1706" s="11">
        <v>88</v>
      </c>
      <c r="H1706" s="13">
        <v>46.420454545454547</v>
      </c>
    </row>
    <row r="1707" spans="3:8" x14ac:dyDescent="0.3">
      <c r="C1707" s="13"/>
      <c r="F1707" s="11" t="s">
        <v>8219</v>
      </c>
      <c r="G1707" s="11">
        <v>70</v>
      </c>
      <c r="H1707" s="13">
        <v>57.2</v>
      </c>
    </row>
    <row r="1708" spans="3:8" x14ac:dyDescent="0.3">
      <c r="C1708" s="13"/>
      <c r="F1708" s="11" t="s">
        <v>8219</v>
      </c>
      <c r="G1708" s="11">
        <v>50</v>
      </c>
      <c r="H1708" s="13">
        <v>173.7</v>
      </c>
    </row>
    <row r="1709" spans="3:8" x14ac:dyDescent="0.3">
      <c r="C1709" s="13"/>
      <c r="F1709" s="11" t="s">
        <v>8219</v>
      </c>
      <c r="G1709" s="11">
        <v>35</v>
      </c>
      <c r="H1709" s="13">
        <v>59.6</v>
      </c>
    </row>
    <row r="1710" spans="3:8" x14ac:dyDescent="0.3">
      <c r="C1710" s="13"/>
      <c r="F1710" s="11" t="s">
        <v>8219</v>
      </c>
      <c r="G1710" s="11">
        <v>175</v>
      </c>
      <c r="H1710" s="13">
        <v>89.585714285714289</v>
      </c>
    </row>
    <row r="1711" spans="3:8" x14ac:dyDescent="0.3">
      <c r="C1711" s="13"/>
      <c r="F1711" s="11" t="s">
        <v>8219</v>
      </c>
      <c r="G1711" s="11">
        <v>20</v>
      </c>
      <c r="H1711" s="13">
        <v>204.05</v>
      </c>
    </row>
    <row r="1712" spans="3:8" x14ac:dyDescent="0.3">
      <c r="C1712" s="13"/>
      <c r="F1712" s="11" t="s">
        <v>8219</v>
      </c>
      <c r="G1712" s="11">
        <v>54</v>
      </c>
      <c r="H1712" s="13">
        <v>48.703703703703702</v>
      </c>
    </row>
    <row r="1713" spans="3:8" x14ac:dyDescent="0.3">
      <c r="C1713" s="13"/>
      <c r="F1713" s="11" t="s">
        <v>8219</v>
      </c>
      <c r="G1713" s="11">
        <v>20</v>
      </c>
      <c r="H1713" s="13">
        <v>53.339999999999996</v>
      </c>
    </row>
    <row r="1714" spans="3:8" x14ac:dyDescent="0.3">
      <c r="C1714" s="13"/>
      <c r="F1714" s="11" t="s">
        <v>8219</v>
      </c>
      <c r="G1714" s="11">
        <v>57</v>
      </c>
      <c r="H1714" s="13">
        <v>75.087719298245617</v>
      </c>
    </row>
    <row r="1715" spans="3:8" x14ac:dyDescent="0.3">
      <c r="C1715" s="13"/>
      <c r="F1715" s="11" t="s">
        <v>8219</v>
      </c>
      <c r="G1715" s="11">
        <v>31</v>
      </c>
      <c r="H1715" s="13">
        <v>18</v>
      </c>
    </row>
    <row r="1716" spans="3:8" x14ac:dyDescent="0.3">
      <c r="C1716" s="13"/>
      <c r="F1716" s="11" t="s">
        <v>8219</v>
      </c>
      <c r="G1716" s="11">
        <v>31</v>
      </c>
      <c r="H1716" s="13">
        <v>209.83870967741936</v>
      </c>
    </row>
    <row r="1717" spans="3:8" x14ac:dyDescent="0.3">
      <c r="C1717" s="13"/>
      <c r="F1717" s="11" t="s">
        <v>8219</v>
      </c>
      <c r="G1717" s="11">
        <v>45</v>
      </c>
      <c r="H1717" s="13">
        <v>61.022222222222226</v>
      </c>
    </row>
    <row r="1718" spans="3:8" x14ac:dyDescent="0.3">
      <c r="C1718" s="13"/>
      <c r="F1718" s="11" t="s">
        <v>8219</v>
      </c>
      <c r="G1718" s="11">
        <v>41</v>
      </c>
      <c r="H1718" s="13">
        <v>61</v>
      </c>
    </row>
    <row r="1719" spans="3:8" x14ac:dyDescent="0.3">
      <c r="C1719" s="13"/>
      <c r="F1719" s="11" t="s">
        <v>8219</v>
      </c>
      <c r="G1719" s="11">
        <v>29</v>
      </c>
      <c r="H1719" s="13">
        <v>80.034482758620683</v>
      </c>
    </row>
    <row r="1720" spans="3:8" x14ac:dyDescent="0.3">
      <c r="C1720" s="13"/>
      <c r="F1720" s="11" t="s">
        <v>8219</v>
      </c>
      <c r="G1720" s="11">
        <v>58</v>
      </c>
      <c r="H1720" s="13">
        <v>29.068965517241381</v>
      </c>
    </row>
    <row r="1721" spans="3:8" x14ac:dyDescent="0.3">
      <c r="C1721" s="13"/>
      <c r="F1721" s="11" t="s">
        <v>8219</v>
      </c>
      <c r="G1721" s="11">
        <v>89</v>
      </c>
      <c r="H1721" s="13">
        <v>49.438202247191015</v>
      </c>
    </row>
    <row r="1722" spans="3:8" x14ac:dyDescent="0.3">
      <c r="C1722" s="13"/>
      <c r="F1722" s="11" t="s">
        <v>8219</v>
      </c>
      <c r="G1722" s="11">
        <v>125</v>
      </c>
      <c r="H1722" s="13">
        <v>93.977440000000001</v>
      </c>
    </row>
    <row r="1723" spans="3:8" x14ac:dyDescent="0.3">
      <c r="C1723" s="13"/>
      <c r="F1723" s="11" t="s">
        <v>8219</v>
      </c>
      <c r="G1723" s="11">
        <v>18</v>
      </c>
      <c r="H1723" s="13">
        <v>61.944444444444443</v>
      </c>
    </row>
    <row r="1724" spans="3:8" x14ac:dyDescent="0.3">
      <c r="C1724" s="13"/>
      <c r="F1724" s="11" t="s">
        <v>8219</v>
      </c>
      <c r="G1724" s="11">
        <v>32</v>
      </c>
      <c r="H1724" s="13">
        <v>78.5</v>
      </c>
    </row>
    <row r="1725" spans="3:8" x14ac:dyDescent="0.3">
      <c r="C1725" s="13"/>
      <c r="F1725" s="11" t="s">
        <v>8219</v>
      </c>
      <c r="G1725" s="11">
        <v>16</v>
      </c>
      <c r="H1725" s="13">
        <v>33.75</v>
      </c>
    </row>
    <row r="1726" spans="3:8" x14ac:dyDescent="0.3">
      <c r="C1726" s="13"/>
      <c r="F1726" s="11" t="s">
        <v>8219</v>
      </c>
      <c r="G1726" s="11">
        <v>38</v>
      </c>
      <c r="H1726" s="13">
        <v>66.44736842105263</v>
      </c>
    </row>
    <row r="1727" spans="3:8" x14ac:dyDescent="0.3">
      <c r="C1727" s="13"/>
      <c r="F1727" s="11" t="s">
        <v>8219</v>
      </c>
      <c r="G1727" s="11">
        <v>15</v>
      </c>
      <c r="H1727" s="13">
        <v>35.799999999999997</v>
      </c>
    </row>
    <row r="1728" spans="3:8" x14ac:dyDescent="0.3">
      <c r="C1728" s="13"/>
      <c r="F1728" s="11" t="s">
        <v>8219</v>
      </c>
      <c r="G1728" s="11">
        <v>23</v>
      </c>
      <c r="H1728" s="13">
        <v>145.65217391304347</v>
      </c>
    </row>
    <row r="1729" spans="3:8" x14ac:dyDescent="0.3">
      <c r="C1729" s="13"/>
      <c r="F1729" s="11" t="s">
        <v>8219</v>
      </c>
      <c r="G1729" s="11">
        <v>49</v>
      </c>
      <c r="H1729" s="13">
        <v>25.693877551020407</v>
      </c>
    </row>
    <row r="1730" spans="3:8" x14ac:dyDescent="0.3">
      <c r="C1730" s="13"/>
      <c r="F1730" s="11" t="s">
        <v>8219</v>
      </c>
      <c r="G1730" s="11">
        <v>10</v>
      </c>
      <c r="H1730" s="13">
        <v>152.5</v>
      </c>
    </row>
    <row r="1731" spans="3:8" x14ac:dyDescent="0.3">
      <c r="C1731" s="13"/>
      <c r="F1731" s="11" t="s">
        <v>8219</v>
      </c>
      <c r="G1731" s="11">
        <v>15</v>
      </c>
      <c r="H1731" s="13">
        <v>30</v>
      </c>
    </row>
    <row r="1732" spans="3:8" x14ac:dyDescent="0.3">
      <c r="C1732" s="13"/>
      <c r="F1732" s="11" t="s">
        <v>8219</v>
      </c>
      <c r="G1732" s="11">
        <v>57</v>
      </c>
      <c r="H1732" s="13">
        <v>142.28070175438597</v>
      </c>
    </row>
    <row r="1733" spans="3:8" x14ac:dyDescent="0.3">
      <c r="C1733" s="13"/>
      <c r="F1733" s="11" t="s">
        <v>8219</v>
      </c>
      <c r="G1733" s="11">
        <v>33</v>
      </c>
      <c r="H1733" s="13">
        <v>24.545454545454547</v>
      </c>
    </row>
    <row r="1734" spans="3:8" x14ac:dyDescent="0.3">
      <c r="C1734" s="13"/>
      <c r="F1734" s="11" t="s">
        <v>8219</v>
      </c>
      <c r="G1734" s="11">
        <v>9</v>
      </c>
      <c r="H1734" s="13">
        <v>292.77777777777777</v>
      </c>
    </row>
    <row r="1735" spans="3:8" x14ac:dyDescent="0.3">
      <c r="C1735" s="13"/>
      <c r="F1735" s="11" t="s">
        <v>8219</v>
      </c>
      <c r="G1735" s="11">
        <v>26</v>
      </c>
      <c r="H1735" s="13">
        <v>44.92307692307692</v>
      </c>
    </row>
    <row r="1736" spans="3:8" x14ac:dyDescent="0.3">
      <c r="C1736" s="13"/>
      <c r="F1736" s="11" t="s">
        <v>8219</v>
      </c>
      <c r="G1736" s="11">
        <v>69</v>
      </c>
      <c r="H1736" s="13">
        <v>23.10144927536232</v>
      </c>
    </row>
    <row r="1737" spans="3:8" x14ac:dyDescent="0.3">
      <c r="C1737" s="13"/>
      <c r="F1737" s="11" t="s">
        <v>8219</v>
      </c>
      <c r="G1737" s="11">
        <v>65</v>
      </c>
      <c r="H1737" s="13">
        <v>80.400000000000006</v>
      </c>
    </row>
    <row r="1738" spans="3:8" x14ac:dyDescent="0.3">
      <c r="C1738" s="13"/>
      <c r="F1738" s="11" t="s">
        <v>8219</v>
      </c>
      <c r="G1738" s="11">
        <v>83</v>
      </c>
      <c r="H1738" s="13">
        <v>72.289156626506028</v>
      </c>
    </row>
    <row r="1739" spans="3:8" x14ac:dyDescent="0.3">
      <c r="C1739" s="13"/>
      <c r="F1739" s="11" t="s">
        <v>8219</v>
      </c>
      <c r="G1739" s="11">
        <v>111</v>
      </c>
      <c r="H1739" s="13">
        <v>32.972972972972975</v>
      </c>
    </row>
    <row r="1740" spans="3:8" x14ac:dyDescent="0.3">
      <c r="C1740" s="13"/>
      <c r="F1740" s="11" t="s">
        <v>8219</v>
      </c>
      <c r="G1740" s="11">
        <v>46</v>
      </c>
      <c r="H1740" s="13">
        <v>116.65217391304348</v>
      </c>
    </row>
    <row r="1741" spans="3:8" x14ac:dyDescent="0.3">
      <c r="C1741" s="13"/>
      <c r="F1741" s="11" t="s">
        <v>8219</v>
      </c>
      <c r="G1741" s="11">
        <v>63</v>
      </c>
      <c r="H1741" s="13">
        <v>79.61904761904762</v>
      </c>
    </row>
    <row r="1742" spans="3:8" x14ac:dyDescent="0.3">
      <c r="C1742" s="13"/>
      <c r="F1742" s="11" t="s">
        <v>8219</v>
      </c>
      <c r="G1742" s="11">
        <v>9</v>
      </c>
      <c r="H1742" s="13">
        <v>27.777777777777779</v>
      </c>
    </row>
    <row r="1743" spans="3:8" x14ac:dyDescent="0.3">
      <c r="C1743" s="13"/>
      <c r="F1743" s="11" t="s">
        <v>8219</v>
      </c>
      <c r="G1743" s="11">
        <v>34</v>
      </c>
      <c r="H1743" s="13">
        <v>81.029411764705884</v>
      </c>
    </row>
    <row r="1744" spans="3:8" x14ac:dyDescent="0.3">
      <c r="C1744" s="13"/>
      <c r="F1744" s="11" t="s">
        <v>8219</v>
      </c>
      <c r="G1744" s="11">
        <v>112</v>
      </c>
      <c r="H1744" s="13">
        <v>136.84821428571428</v>
      </c>
    </row>
    <row r="1745" spans="3:8" x14ac:dyDescent="0.3">
      <c r="C1745" s="13"/>
      <c r="F1745" s="11" t="s">
        <v>8219</v>
      </c>
      <c r="G1745" s="11">
        <v>47</v>
      </c>
      <c r="H1745" s="13">
        <v>177.61702127659575</v>
      </c>
    </row>
    <row r="1746" spans="3:8" x14ac:dyDescent="0.3">
      <c r="C1746" s="13"/>
      <c r="F1746" s="11" t="s">
        <v>8219</v>
      </c>
      <c r="G1746" s="11">
        <v>38</v>
      </c>
      <c r="H1746" s="13">
        <v>109.07894736842105</v>
      </c>
    </row>
    <row r="1747" spans="3:8" x14ac:dyDescent="0.3">
      <c r="C1747" s="13"/>
      <c r="F1747" s="11" t="s">
        <v>8219</v>
      </c>
      <c r="G1747" s="11">
        <v>28</v>
      </c>
      <c r="H1747" s="13">
        <v>119.64285714285714</v>
      </c>
    </row>
    <row r="1748" spans="3:8" x14ac:dyDescent="0.3">
      <c r="C1748" s="13"/>
      <c r="F1748" s="11" t="s">
        <v>8219</v>
      </c>
      <c r="G1748" s="11">
        <v>78</v>
      </c>
      <c r="H1748" s="13">
        <v>78.205128205128204</v>
      </c>
    </row>
    <row r="1749" spans="3:8" x14ac:dyDescent="0.3">
      <c r="C1749" s="13"/>
      <c r="F1749" s="11" t="s">
        <v>8219</v>
      </c>
      <c r="G1749" s="11">
        <v>23</v>
      </c>
      <c r="H1749" s="13">
        <v>52.173913043478258</v>
      </c>
    </row>
    <row r="1750" spans="3:8" x14ac:dyDescent="0.3">
      <c r="C1750" s="13"/>
      <c r="F1750" s="11" t="s">
        <v>8219</v>
      </c>
      <c r="G1750" s="11">
        <v>40</v>
      </c>
      <c r="H1750" s="13">
        <v>114.125</v>
      </c>
    </row>
    <row r="1751" spans="3:8" x14ac:dyDescent="0.3">
      <c r="C1751" s="13"/>
      <c r="F1751" s="11" t="s">
        <v>8219</v>
      </c>
      <c r="G1751" s="11">
        <v>13</v>
      </c>
      <c r="H1751" s="13">
        <v>50</v>
      </c>
    </row>
    <row r="1752" spans="3:8" x14ac:dyDescent="0.3">
      <c r="C1752" s="13"/>
      <c r="F1752" s="11" t="s">
        <v>8219</v>
      </c>
      <c r="G1752" s="11">
        <v>18</v>
      </c>
      <c r="H1752" s="13">
        <v>91.666666666666671</v>
      </c>
    </row>
    <row r="1753" spans="3:8" x14ac:dyDescent="0.3">
      <c r="C1753" s="13"/>
      <c r="F1753" s="11" t="s">
        <v>8219</v>
      </c>
      <c r="G1753" s="11">
        <v>22</v>
      </c>
      <c r="H1753" s="13">
        <v>108.59090909090909</v>
      </c>
    </row>
    <row r="1754" spans="3:8" x14ac:dyDescent="0.3">
      <c r="C1754" s="13"/>
      <c r="F1754" s="11" t="s">
        <v>8219</v>
      </c>
      <c r="G1754" s="11">
        <v>79</v>
      </c>
      <c r="H1754" s="13">
        <v>69.822784810126578</v>
      </c>
    </row>
    <row r="1755" spans="3:8" x14ac:dyDescent="0.3">
      <c r="C1755" s="13"/>
      <c r="F1755" s="11" t="s">
        <v>8219</v>
      </c>
      <c r="G1755" s="11">
        <v>14</v>
      </c>
      <c r="H1755" s="13">
        <v>109.57142857142857</v>
      </c>
    </row>
    <row r="1756" spans="3:8" x14ac:dyDescent="0.3">
      <c r="C1756" s="13"/>
      <c r="F1756" s="11" t="s">
        <v>8219</v>
      </c>
      <c r="G1756" s="11">
        <v>51</v>
      </c>
      <c r="H1756" s="13">
        <v>71.666666666666671</v>
      </c>
    </row>
    <row r="1757" spans="3:8" x14ac:dyDescent="0.3">
      <c r="C1757" s="13"/>
      <c r="F1757" s="11" t="s">
        <v>8219</v>
      </c>
      <c r="G1757" s="11">
        <v>54</v>
      </c>
      <c r="H1757" s="13">
        <v>93.611111111111114</v>
      </c>
    </row>
    <row r="1758" spans="3:8" x14ac:dyDescent="0.3">
      <c r="C1758" s="13"/>
      <c r="F1758" s="11" t="s">
        <v>8219</v>
      </c>
      <c r="G1758" s="11">
        <v>70</v>
      </c>
      <c r="H1758" s="13">
        <v>76.8</v>
      </c>
    </row>
    <row r="1759" spans="3:8" x14ac:dyDescent="0.3">
      <c r="C1759" s="13"/>
      <c r="F1759" s="11" t="s">
        <v>8219</v>
      </c>
      <c r="G1759" s="11">
        <v>44</v>
      </c>
      <c r="H1759" s="13">
        <v>35.795454545454547</v>
      </c>
    </row>
    <row r="1760" spans="3:8" x14ac:dyDescent="0.3">
      <c r="C1760" s="13"/>
      <c r="F1760" s="11" t="s">
        <v>8219</v>
      </c>
      <c r="G1760" s="11">
        <v>55</v>
      </c>
      <c r="H1760" s="13">
        <v>55.6</v>
      </c>
    </row>
    <row r="1761" spans="3:8" x14ac:dyDescent="0.3">
      <c r="C1761" s="13"/>
      <c r="F1761" s="11" t="s">
        <v>8219</v>
      </c>
      <c r="G1761" s="11">
        <v>15</v>
      </c>
      <c r="H1761" s="13">
        <v>147.33333333333334</v>
      </c>
    </row>
    <row r="1762" spans="3:8" x14ac:dyDescent="0.3">
      <c r="C1762" s="13"/>
      <c r="F1762" s="11" t="s">
        <v>8219</v>
      </c>
      <c r="G1762" s="11">
        <v>27</v>
      </c>
      <c r="H1762" s="13">
        <v>56.333333333333336</v>
      </c>
    </row>
    <row r="1763" spans="3:8" x14ac:dyDescent="0.3">
      <c r="C1763" s="13"/>
      <c r="F1763" s="11" t="s">
        <v>8219</v>
      </c>
      <c r="G1763" s="11">
        <v>21</v>
      </c>
      <c r="H1763" s="13">
        <v>96.19047619047619</v>
      </c>
    </row>
    <row r="1764" spans="3:8" x14ac:dyDescent="0.3">
      <c r="C1764" s="13"/>
      <c r="F1764" s="11" t="s">
        <v>8219</v>
      </c>
      <c r="G1764" s="11">
        <v>162</v>
      </c>
      <c r="H1764" s="13">
        <v>63.574074074074076</v>
      </c>
    </row>
    <row r="1765" spans="3:8" x14ac:dyDescent="0.3">
      <c r="C1765" s="13"/>
      <c r="F1765" s="11" t="s">
        <v>8219</v>
      </c>
      <c r="G1765" s="11">
        <v>23</v>
      </c>
      <c r="H1765" s="13">
        <v>184.78260869565219</v>
      </c>
    </row>
    <row r="1766" spans="3:8" x14ac:dyDescent="0.3">
      <c r="C1766" s="13"/>
      <c r="F1766" s="11" t="s">
        <v>8219</v>
      </c>
      <c r="G1766" s="11">
        <v>72</v>
      </c>
      <c r="H1766" s="13">
        <v>126.72222222222223</v>
      </c>
    </row>
    <row r="1767" spans="3:8" x14ac:dyDescent="0.3">
      <c r="C1767" s="13"/>
      <c r="F1767" s="11" t="s">
        <v>8219</v>
      </c>
      <c r="G1767" s="11">
        <v>68</v>
      </c>
      <c r="H1767" s="13">
        <v>83.42647058823529</v>
      </c>
    </row>
    <row r="1768" spans="3:8" x14ac:dyDescent="0.3">
      <c r="C1768" s="13"/>
      <c r="F1768" s="11" t="s">
        <v>8219</v>
      </c>
      <c r="G1768" s="11">
        <v>20</v>
      </c>
      <c r="H1768" s="13">
        <v>54.5</v>
      </c>
    </row>
    <row r="1769" spans="3:8" x14ac:dyDescent="0.3">
      <c r="C1769" s="13"/>
      <c r="F1769" s="11" t="s">
        <v>8219</v>
      </c>
      <c r="G1769" s="11">
        <v>26</v>
      </c>
      <c r="H1769" s="13">
        <v>302.30769230769232</v>
      </c>
    </row>
    <row r="1770" spans="3:8" x14ac:dyDescent="0.3">
      <c r="C1770" s="13"/>
      <c r="F1770" s="11" t="s">
        <v>8219</v>
      </c>
      <c r="G1770" s="11">
        <v>72</v>
      </c>
      <c r="H1770" s="13">
        <v>44.138888888888886</v>
      </c>
    </row>
    <row r="1771" spans="3:8" x14ac:dyDescent="0.3">
      <c r="C1771" s="13"/>
      <c r="F1771" s="11" t="s">
        <v>8219</v>
      </c>
      <c r="G1771" s="11">
        <v>3</v>
      </c>
      <c r="H1771" s="13">
        <v>866.66666666666663</v>
      </c>
    </row>
    <row r="1772" spans="3:8" x14ac:dyDescent="0.3">
      <c r="C1772" s="13"/>
      <c r="F1772" s="11" t="s">
        <v>8219</v>
      </c>
      <c r="G1772" s="11">
        <v>18</v>
      </c>
      <c r="H1772" s="13">
        <v>61.388888888888886</v>
      </c>
    </row>
    <row r="1773" spans="3:8" x14ac:dyDescent="0.3">
      <c r="C1773" s="13"/>
      <c r="F1773" s="11" t="s">
        <v>8219</v>
      </c>
      <c r="G1773" s="11">
        <v>30</v>
      </c>
      <c r="H1773" s="13">
        <v>29.666666666666668</v>
      </c>
    </row>
    <row r="1774" spans="3:8" x14ac:dyDescent="0.3">
      <c r="C1774" s="13"/>
      <c r="F1774" s="11" t="s">
        <v>8219</v>
      </c>
      <c r="G1774" s="11">
        <v>23</v>
      </c>
      <c r="H1774" s="13">
        <v>45.478260869565219</v>
      </c>
    </row>
    <row r="1775" spans="3:8" x14ac:dyDescent="0.3">
      <c r="C1775" s="13"/>
      <c r="F1775" s="11" t="s">
        <v>8219</v>
      </c>
      <c r="G1775" s="11">
        <v>54</v>
      </c>
      <c r="H1775" s="13">
        <v>96.203703703703709</v>
      </c>
    </row>
    <row r="1776" spans="3:8" x14ac:dyDescent="0.3">
      <c r="C1776" s="13"/>
      <c r="F1776" s="11" t="s">
        <v>8219</v>
      </c>
      <c r="G1776" s="11">
        <v>26</v>
      </c>
      <c r="H1776" s="13">
        <v>67.92307692307692</v>
      </c>
    </row>
    <row r="1777" spans="3:8" x14ac:dyDescent="0.3">
      <c r="C1777" s="13"/>
      <c r="F1777" s="11" t="s">
        <v>8219</v>
      </c>
      <c r="G1777" s="11">
        <v>9</v>
      </c>
      <c r="H1777" s="13">
        <v>30.777777777777779</v>
      </c>
    </row>
    <row r="1778" spans="3:8" x14ac:dyDescent="0.3">
      <c r="C1778" s="13"/>
      <c r="F1778" s="11" t="s">
        <v>8219</v>
      </c>
      <c r="G1778" s="11">
        <v>27</v>
      </c>
      <c r="H1778" s="13">
        <v>38.333333333333336</v>
      </c>
    </row>
    <row r="1779" spans="3:8" x14ac:dyDescent="0.3">
      <c r="C1779" s="13"/>
      <c r="F1779" s="11" t="s">
        <v>8219</v>
      </c>
      <c r="G1779" s="11">
        <v>30</v>
      </c>
      <c r="H1779" s="13">
        <v>66.833333333333329</v>
      </c>
    </row>
    <row r="1780" spans="3:8" x14ac:dyDescent="0.3">
      <c r="C1780" s="13"/>
      <c r="F1780" s="11" t="s">
        <v>8219</v>
      </c>
      <c r="G1780" s="11">
        <v>52</v>
      </c>
      <c r="H1780" s="13">
        <v>71.730769230769226</v>
      </c>
    </row>
    <row r="1781" spans="3:8" x14ac:dyDescent="0.3">
      <c r="C1781" s="13"/>
      <c r="F1781" s="11" t="s">
        <v>8219</v>
      </c>
      <c r="G1781" s="11">
        <v>17</v>
      </c>
      <c r="H1781" s="13">
        <v>176.47058823529412</v>
      </c>
    </row>
    <row r="1782" spans="3:8" x14ac:dyDescent="0.3">
      <c r="C1782" s="13"/>
      <c r="F1782" s="11" t="s">
        <v>8219</v>
      </c>
      <c r="G1782" s="11">
        <v>19</v>
      </c>
      <c r="H1782" s="13">
        <v>421.10526315789474</v>
      </c>
    </row>
    <row r="1783" spans="3:8" x14ac:dyDescent="0.3">
      <c r="C1783" s="13"/>
      <c r="F1783" s="11" t="s">
        <v>8219</v>
      </c>
      <c r="G1783" s="11">
        <v>77</v>
      </c>
      <c r="H1783" s="13">
        <v>104.98701298701299</v>
      </c>
    </row>
    <row r="1784" spans="3:8" x14ac:dyDescent="0.3">
      <c r="C1784" s="13"/>
      <c r="F1784" s="11" t="s">
        <v>8219</v>
      </c>
      <c r="G1784" s="11">
        <v>21</v>
      </c>
      <c r="H1784" s="13">
        <v>28.19047619047619</v>
      </c>
    </row>
    <row r="1785" spans="3:8" x14ac:dyDescent="0.3">
      <c r="C1785" s="13"/>
      <c r="F1785" s="11" t="s">
        <v>8219</v>
      </c>
      <c r="G1785" s="11">
        <v>38</v>
      </c>
      <c r="H1785" s="13">
        <v>54.55263157894737</v>
      </c>
    </row>
    <row r="1786" spans="3:8" x14ac:dyDescent="0.3">
      <c r="C1786" s="13"/>
      <c r="F1786" s="11" t="s">
        <v>8219</v>
      </c>
      <c r="G1786" s="11">
        <v>28</v>
      </c>
      <c r="H1786" s="13">
        <v>111.89285714285714</v>
      </c>
    </row>
    <row r="1787" spans="3:8" x14ac:dyDescent="0.3">
      <c r="C1787" s="13"/>
      <c r="F1787" s="11" t="s">
        <v>8219</v>
      </c>
      <c r="G1787" s="11">
        <v>48</v>
      </c>
      <c r="H1787" s="13">
        <v>85.208333333333329</v>
      </c>
    </row>
    <row r="1788" spans="3:8" x14ac:dyDescent="0.3">
      <c r="C1788" s="13"/>
      <c r="F1788" s="11" t="s">
        <v>8219</v>
      </c>
      <c r="G1788" s="11">
        <v>46</v>
      </c>
      <c r="H1788" s="13">
        <v>76.652173913043484</v>
      </c>
    </row>
    <row r="1789" spans="3:8" x14ac:dyDescent="0.3">
      <c r="C1789" s="13"/>
      <c r="F1789" s="11" t="s">
        <v>8219</v>
      </c>
      <c r="G1789" s="11">
        <v>30</v>
      </c>
      <c r="H1789" s="13">
        <v>65.166666666666671</v>
      </c>
    </row>
    <row r="1790" spans="3:8" x14ac:dyDescent="0.3">
      <c r="C1790" s="13"/>
      <c r="F1790" s="11" t="s">
        <v>8219</v>
      </c>
      <c r="G1790" s="11">
        <v>64</v>
      </c>
      <c r="H1790" s="13">
        <v>93.760312499999998</v>
      </c>
    </row>
    <row r="1791" spans="3:8" x14ac:dyDescent="0.3">
      <c r="C1791" s="13"/>
      <c r="F1791" s="11" t="s">
        <v>8219</v>
      </c>
      <c r="G1791" s="11">
        <v>15</v>
      </c>
      <c r="H1791" s="13">
        <v>133.33333333333334</v>
      </c>
    </row>
    <row r="1792" spans="3:8" x14ac:dyDescent="0.3">
      <c r="C1792" s="13"/>
      <c r="F1792" s="11" t="s">
        <v>8219</v>
      </c>
      <c r="G1792" s="11">
        <v>41</v>
      </c>
      <c r="H1792" s="13">
        <v>51.219512195121951</v>
      </c>
    </row>
    <row r="1793" spans="3:8" x14ac:dyDescent="0.3">
      <c r="C1793" s="13"/>
      <c r="F1793" s="11" t="s">
        <v>8219</v>
      </c>
      <c r="G1793" s="11">
        <v>35</v>
      </c>
      <c r="H1793" s="13">
        <v>100.17142857142858</v>
      </c>
    </row>
    <row r="1794" spans="3:8" x14ac:dyDescent="0.3">
      <c r="C1794" s="13"/>
      <c r="F1794" s="11" t="s">
        <v>8219</v>
      </c>
      <c r="G1794" s="11">
        <v>45</v>
      </c>
      <c r="H1794" s="13">
        <v>34.6</v>
      </c>
    </row>
    <row r="1795" spans="3:8" x14ac:dyDescent="0.3">
      <c r="C1795" s="13"/>
      <c r="F1795" s="11" t="s">
        <v>8219</v>
      </c>
      <c r="G1795" s="11">
        <v>62</v>
      </c>
      <c r="H1795" s="13">
        <v>184.67741935483872</v>
      </c>
    </row>
    <row r="1796" spans="3:8" x14ac:dyDescent="0.3">
      <c r="C1796" s="13"/>
      <c r="F1796" s="11" t="s">
        <v>8219</v>
      </c>
      <c r="G1796" s="11">
        <v>22</v>
      </c>
      <c r="H1796" s="13">
        <v>69.818181818181813</v>
      </c>
    </row>
    <row r="1797" spans="3:8" x14ac:dyDescent="0.3">
      <c r="C1797" s="13"/>
      <c r="F1797" s="11" t="s">
        <v>8219</v>
      </c>
      <c r="G1797" s="11">
        <v>18</v>
      </c>
      <c r="H1797" s="13">
        <v>61.944444444444443</v>
      </c>
    </row>
    <row r="1798" spans="3:8" x14ac:dyDescent="0.3">
      <c r="C1798" s="13"/>
      <c r="F1798" s="11" t="s">
        <v>8219</v>
      </c>
      <c r="G1798" s="11">
        <v>12</v>
      </c>
      <c r="H1798" s="13">
        <v>41.666666666666664</v>
      </c>
    </row>
    <row r="1799" spans="3:8" x14ac:dyDescent="0.3">
      <c r="C1799" s="13"/>
      <c r="F1799" s="11" t="s">
        <v>8219</v>
      </c>
      <c r="G1799" s="11">
        <v>44</v>
      </c>
      <c r="H1799" s="13">
        <v>36.06818181818182</v>
      </c>
    </row>
    <row r="1800" spans="3:8" x14ac:dyDescent="0.3">
      <c r="C1800" s="13"/>
      <c r="F1800" s="11" t="s">
        <v>8219</v>
      </c>
      <c r="G1800" s="11">
        <v>27</v>
      </c>
      <c r="H1800" s="13">
        <v>29</v>
      </c>
    </row>
    <row r="1801" spans="3:8" x14ac:dyDescent="0.3">
      <c r="C1801" s="13"/>
      <c r="F1801" s="11" t="s">
        <v>8219</v>
      </c>
      <c r="G1801" s="11">
        <v>38</v>
      </c>
      <c r="H1801" s="13">
        <v>24.210526315789473</v>
      </c>
    </row>
    <row r="1802" spans="3:8" x14ac:dyDescent="0.3">
      <c r="C1802" s="13"/>
      <c r="F1802" s="11" t="s">
        <v>8219</v>
      </c>
      <c r="G1802" s="11">
        <v>28</v>
      </c>
      <c r="H1802" s="13">
        <v>55.892857142857146</v>
      </c>
    </row>
    <row r="1803" spans="3:8" x14ac:dyDescent="0.3">
      <c r="C1803" s="13"/>
      <c r="F1803" s="11" t="s">
        <v>8219</v>
      </c>
      <c r="G1803" s="11">
        <v>24</v>
      </c>
      <c r="H1803" s="13">
        <v>11.666666666666666</v>
      </c>
    </row>
    <row r="1804" spans="3:8" x14ac:dyDescent="0.3">
      <c r="C1804" s="13"/>
      <c r="F1804" s="11" t="s">
        <v>8219</v>
      </c>
      <c r="G1804" s="11">
        <v>65</v>
      </c>
      <c r="H1804" s="13">
        <v>68.353846153846149</v>
      </c>
    </row>
    <row r="1805" spans="3:8" x14ac:dyDescent="0.3">
      <c r="C1805" s="13"/>
      <c r="F1805" s="11" t="s">
        <v>8219</v>
      </c>
      <c r="G1805" s="11">
        <v>46</v>
      </c>
      <c r="H1805" s="13">
        <v>27.065217391304348</v>
      </c>
    </row>
    <row r="1806" spans="3:8" x14ac:dyDescent="0.3">
      <c r="C1806" s="13"/>
      <c r="F1806" s="11" t="s">
        <v>8219</v>
      </c>
      <c r="G1806" s="11">
        <v>85</v>
      </c>
      <c r="H1806" s="13">
        <v>118.12941176470588</v>
      </c>
    </row>
    <row r="1807" spans="3:8" x14ac:dyDescent="0.3">
      <c r="C1807" s="13"/>
      <c r="F1807" s="11" t="s">
        <v>8219</v>
      </c>
      <c r="G1807" s="11">
        <v>66</v>
      </c>
      <c r="H1807" s="13">
        <v>44.757575757575758</v>
      </c>
    </row>
    <row r="1808" spans="3:8" x14ac:dyDescent="0.3">
      <c r="C1808" s="13"/>
      <c r="F1808" s="11" t="s">
        <v>8219</v>
      </c>
      <c r="G1808" s="11">
        <v>165</v>
      </c>
      <c r="H1808" s="13">
        <v>99.787878787878782</v>
      </c>
    </row>
    <row r="1809" spans="3:8" x14ac:dyDescent="0.3">
      <c r="C1809" s="13"/>
      <c r="F1809" s="11" t="s">
        <v>8219</v>
      </c>
      <c r="G1809" s="11">
        <v>17</v>
      </c>
      <c r="H1809" s="13">
        <v>117.64705882352941</v>
      </c>
    </row>
    <row r="1810" spans="3:8" x14ac:dyDescent="0.3">
      <c r="C1810" s="13"/>
      <c r="F1810" s="11" t="s">
        <v>8219</v>
      </c>
      <c r="G1810" s="11">
        <v>3</v>
      </c>
      <c r="H1810" s="13">
        <v>203.33333333333334</v>
      </c>
    </row>
    <row r="1811" spans="3:8" x14ac:dyDescent="0.3">
      <c r="C1811" s="13"/>
      <c r="F1811" s="11" t="s">
        <v>8219</v>
      </c>
      <c r="G1811" s="11">
        <v>17</v>
      </c>
      <c r="H1811" s="13">
        <v>28.323529411764707</v>
      </c>
    </row>
    <row r="1812" spans="3:8" x14ac:dyDescent="0.3">
      <c r="C1812" s="13"/>
      <c r="F1812" s="11" t="s">
        <v>8219</v>
      </c>
      <c r="G1812" s="11">
        <v>91</v>
      </c>
      <c r="H1812" s="13">
        <v>110.23076923076923</v>
      </c>
    </row>
    <row r="1813" spans="3:8" x14ac:dyDescent="0.3">
      <c r="C1813" s="13"/>
      <c r="F1813" s="11" t="s">
        <v>8219</v>
      </c>
      <c r="G1813" s="11">
        <v>67</v>
      </c>
      <c r="H1813" s="13">
        <v>31.970149253731343</v>
      </c>
    </row>
    <row r="1814" spans="3:8" x14ac:dyDescent="0.3">
      <c r="C1814" s="13"/>
      <c r="F1814" s="11" t="s">
        <v>8219</v>
      </c>
      <c r="G1814" s="11">
        <v>18</v>
      </c>
      <c r="H1814" s="13">
        <v>58.611111111111114</v>
      </c>
    </row>
    <row r="1815" spans="3:8" x14ac:dyDescent="0.3">
      <c r="C1815" s="13"/>
      <c r="F1815" s="11" t="s">
        <v>8219</v>
      </c>
      <c r="G1815" s="11">
        <v>21</v>
      </c>
      <c r="H1815" s="13">
        <v>29.428571428571427</v>
      </c>
    </row>
    <row r="1816" spans="3:8" x14ac:dyDescent="0.3">
      <c r="C1816" s="13"/>
      <c r="F1816" s="11" t="s">
        <v>8219</v>
      </c>
      <c r="G1816" s="11">
        <v>40</v>
      </c>
      <c r="H1816" s="13">
        <v>81.375</v>
      </c>
    </row>
    <row r="1817" spans="3:8" x14ac:dyDescent="0.3">
      <c r="C1817" s="13"/>
      <c r="F1817" s="11" t="s">
        <v>8219</v>
      </c>
      <c r="G1817" s="11">
        <v>78</v>
      </c>
      <c r="H1817" s="13">
        <v>199.16666666666666</v>
      </c>
    </row>
    <row r="1818" spans="3:8" x14ac:dyDescent="0.3">
      <c r="C1818" s="13"/>
      <c r="F1818" s="11" t="s">
        <v>8219</v>
      </c>
      <c r="G1818" s="11">
        <v>26</v>
      </c>
      <c r="H1818" s="13">
        <v>115.38461538461539</v>
      </c>
    </row>
    <row r="1819" spans="3:8" x14ac:dyDescent="0.3">
      <c r="C1819" s="13"/>
      <c r="F1819" s="11" t="s">
        <v>8219</v>
      </c>
      <c r="G1819" s="11">
        <v>14</v>
      </c>
      <c r="H1819" s="13">
        <v>46.428571428571431</v>
      </c>
    </row>
    <row r="1820" spans="3:8" x14ac:dyDescent="0.3">
      <c r="C1820" s="13"/>
      <c r="F1820" s="11" t="s">
        <v>8219</v>
      </c>
      <c r="G1820" s="11">
        <v>44</v>
      </c>
      <c r="H1820" s="13">
        <v>70.568181818181813</v>
      </c>
    </row>
    <row r="1821" spans="3:8" x14ac:dyDescent="0.3">
      <c r="C1821" s="13"/>
      <c r="F1821" s="11" t="s">
        <v>8219</v>
      </c>
      <c r="G1821" s="11">
        <v>9</v>
      </c>
      <c r="H1821" s="13">
        <v>22.222222222222221</v>
      </c>
    </row>
    <row r="1822" spans="3:8" x14ac:dyDescent="0.3">
      <c r="C1822" s="13"/>
      <c r="F1822" s="11" t="s">
        <v>8219</v>
      </c>
      <c r="G1822" s="11">
        <v>30</v>
      </c>
      <c r="H1822" s="13">
        <v>159.46666666666667</v>
      </c>
    </row>
    <row r="1823" spans="3:8" x14ac:dyDescent="0.3">
      <c r="C1823" s="13"/>
      <c r="F1823" s="11" t="s">
        <v>8219</v>
      </c>
      <c r="G1823" s="11">
        <v>45</v>
      </c>
      <c r="H1823" s="13">
        <v>37.777999999999999</v>
      </c>
    </row>
    <row r="1824" spans="3:8" x14ac:dyDescent="0.3">
      <c r="C1824" s="13"/>
      <c r="F1824" s="11" t="s">
        <v>8219</v>
      </c>
      <c r="G1824" s="11">
        <v>56</v>
      </c>
      <c r="H1824" s="13">
        <v>72.053571428571431</v>
      </c>
    </row>
    <row r="1825" spans="3:8" x14ac:dyDescent="0.3">
      <c r="C1825" s="13"/>
      <c r="F1825" s="11" t="s">
        <v>8219</v>
      </c>
      <c r="G1825" s="11">
        <v>46</v>
      </c>
      <c r="H1825" s="13">
        <v>63.695652173913047</v>
      </c>
    </row>
    <row r="1826" spans="3:8" x14ac:dyDescent="0.3">
      <c r="C1826" s="13"/>
      <c r="F1826" s="11" t="s">
        <v>8219</v>
      </c>
      <c r="G1826" s="11">
        <v>34</v>
      </c>
      <c r="H1826" s="13">
        <v>28.411764705882351</v>
      </c>
    </row>
    <row r="1827" spans="3:8" x14ac:dyDescent="0.3">
      <c r="C1827" s="13"/>
      <c r="F1827" s="11" t="s">
        <v>8219</v>
      </c>
      <c r="G1827" s="11">
        <v>98</v>
      </c>
      <c r="H1827" s="13">
        <v>103.21428571428571</v>
      </c>
    </row>
    <row r="1828" spans="3:8" x14ac:dyDescent="0.3">
      <c r="C1828" s="13"/>
      <c r="F1828" s="11" t="s">
        <v>8219</v>
      </c>
      <c r="G1828" s="11">
        <v>46</v>
      </c>
      <c r="H1828" s="13">
        <v>71.152173913043484</v>
      </c>
    </row>
    <row r="1829" spans="3:8" x14ac:dyDescent="0.3">
      <c r="C1829" s="13"/>
      <c r="F1829" s="11" t="s">
        <v>8219</v>
      </c>
      <c r="G1829" s="11">
        <v>10</v>
      </c>
      <c r="H1829" s="13">
        <v>35</v>
      </c>
    </row>
    <row r="1830" spans="3:8" x14ac:dyDescent="0.3">
      <c r="C1830" s="13"/>
      <c r="F1830" s="11" t="s">
        <v>8219</v>
      </c>
      <c r="G1830" s="11">
        <v>76</v>
      </c>
      <c r="H1830" s="13">
        <v>81.776315789473685</v>
      </c>
    </row>
    <row r="1831" spans="3:8" x14ac:dyDescent="0.3">
      <c r="C1831" s="13"/>
      <c r="F1831" s="11" t="s">
        <v>8219</v>
      </c>
      <c r="G1831" s="11">
        <v>104</v>
      </c>
      <c r="H1831" s="13">
        <v>297.02980769230766</v>
      </c>
    </row>
    <row r="1832" spans="3:8" x14ac:dyDescent="0.3">
      <c r="C1832" s="13"/>
      <c r="F1832" s="11" t="s">
        <v>8219</v>
      </c>
      <c r="G1832" s="11">
        <v>87</v>
      </c>
      <c r="H1832" s="13">
        <v>46.609195402298852</v>
      </c>
    </row>
    <row r="1833" spans="3:8" x14ac:dyDescent="0.3">
      <c r="C1833" s="13"/>
      <c r="F1833" s="11" t="s">
        <v>8219</v>
      </c>
      <c r="G1833" s="11">
        <v>29</v>
      </c>
      <c r="H1833" s="13">
        <v>51.724137931034484</v>
      </c>
    </row>
    <row r="1834" spans="3:8" x14ac:dyDescent="0.3">
      <c r="C1834" s="13"/>
      <c r="F1834" s="11" t="s">
        <v>8219</v>
      </c>
      <c r="G1834" s="11">
        <v>51</v>
      </c>
      <c r="H1834" s="13">
        <v>40.294117647058826</v>
      </c>
    </row>
    <row r="1835" spans="3:8" x14ac:dyDescent="0.3">
      <c r="C1835" s="13"/>
      <c r="F1835" s="11" t="s">
        <v>8219</v>
      </c>
      <c r="G1835" s="11">
        <v>12</v>
      </c>
      <c r="H1835" s="13">
        <v>16.25</v>
      </c>
    </row>
    <row r="1836" spans="3:8" x14ac:dyDescent="0.3">
      <c r="C1836" s="13"/>
      <c r="F1836" s="11" t="s">
        <v>8219</v>
      </c>
      <c r="G1836" s="11">
        <v>72</v>
      </c>
      <c r="H1836" s="13">
        <v>30.152638888888887</v>
      </c>
    </row>
    <row r="1837" spans="3:8" x14ac:dyDescent="0.3">
      <c r="C1837" s="13"/>
      <c r="F1837" s="11" t="s">
        <v>8219</v>
      </c>
      <c r="G1837" s="11">
        <v>21</v>
      </c>
      <c r="H1837" s="13">
        <v>95.238095238095241</v>
      </c>
    </row>
    <row r="1838" spans="3:8" x14ac:dyDescent="0.3">
      <c r="C1838" s="13"/>
      <c r="F1838" s="11" t="s">
        <v>8219</v>
      </c>
      <c r="G1838" s="11">
        <v>42</v>
      </c>
      <c r="H1838" s="13">
        <v>52.214285714285715</v>
      </c>
    </row>
    <row r="1839" spans="3:8" x14ac:dyDescent="0.3">
      <c r="C1839" s="13"/>
      <c r="F1839" s="11" t="s">
        <v>8219</v>
      </c>
      <c r="G1839" s="11">
        <v>71</v>
      </c>
      <c r="H1839" s="13">
        <v>134.1549295774648</v>
      </c>
    </row>
    <row r="1840" spans="3:8" x14ac:dyDescent="0.3">
      <c r="C1840" s="13"/>
      <c r="F1840" s="11" t="s">
        <v>8219</v>
      </c>
      <c r="G1840" s="11">
        <v>168</v>
      </c>
      <c r="H1840" s="13">
        <v>62.827380952380949</v>
      </c>
    </row>
    <row r="1841" spans="3:8" x14ac:dyDescent="0.3">
      <c r="C1841" s="13"/>
      <c r="F1841" s="11" t="s">
        <v>8219</v>
      </c>
      <c r="G1841" s="11">
        <v>19</v>
      </c>
      <c r="H1841" s="13">
        <v>58.94736842105263</v>
      </c>
    </row>
    <row r="1842" spans="3:8" x14ac:dyDescent="0.3">
      <c r="C1842" s="13"/>
      <c r="F1842" s="11" t="s">
        <v>8219</v>
      </c>
      <c r="G1842" s="11">
        <v>37</v>
      </c>
      <c r="H1842" s="13">
        <v>143.1081081081081</v>
      </c>
    </row>
    <row r="1843" spans="3:8" x14ac:dyDescent="0.3">
      <c r="C1843" s="13"/>
      <c r="F1843" s="11" t="s">
        <v>8219</v>
      </c>
      <c r="G1843" s="11">
        <v>36</v>
      </c>
      <c r="H1843" s="13">
        <v>84.166666666666671</v>
      </c>
    </row>
    <row r="1844" spans="3:8" x14ac:dyDescent="0.3">
      <c r="C1844" s="13"/>
      <c r="F1844" s="11" t="s">
        <v>8219</v>
      </c>
      <c r="G1844" s="11">
        <v>14</v>
      </c>
      <c r="H1844" s="13">
        <v>186.07142857142858</v>
      </c>
    </row>
    <row r="1845" spans="3:8" x14ac:dyDescent="0.3">
      <c r="C1845" s="13"/>
      <c r="F1845" s="11" t="s">
        <v>8219</v>
      </c>
      <c r="G1845" s="11">
        <v>18</v>
      </c>
      <c r="H1845" s="13">
        <v>89.785555555555561</v>
      </c>
    </row>
    <row r="1846" spans="3:8" x14ac:dyDescent="0.3">
      <c r="C1846" s="13"/>
      <c r="F1846" s="11" t="s">
        <v>8219</v>
      </c>
      <c r="G1846" s="11">
        <v>82</v>
      </c>
      <c r="H1846" s="13">
        <v>64.157560975609755</v>
      </c>
    </row>
    <row r="1847" spans="3:8" x14ac:dyDescent="0.3">
      <c r="C1847" s="13"/>
      <c r="F1847" s="11" t="s">
        <v>8219</v>
      </c>
      <c r="G1847" s="11">
        <v>43</v>
      </c>
      <c r="H1847" s="13">
        <v>59.651162790697676</v>
      </c>
    </row>
    <row r="1848" spans="3:8" x14ac:dyDescent="0.3">
      <c r="C1848" s="13"/>
      <c r="F1848" s="11" t="s">
        <v>8219</v>
      </c>
      <c r="G1848" s="11">
        <v>8</v>
      </c>
      <c r="H1848" s="13">
        <v>31.25</v>
      </c>
    </row>
    <row r="1849" spans="3:8" x14ac:dyDescent="0.3">
      <c r="C1849" s="13"/>
      <c r="F1849" s="11" t="s">
        <v>8219</v>
      </c>
      <c r="G1849" s="11">
        <v>45</v>
      </c>
      <c r="H1849" s="13">
        <v>41.222222222222221</v>
      </c>
    </row>
    <row r="1850" spans="3:8" x14ac:dyDescent="0.3">
      <c r="C1850" s="13"/>
      <c r="F1850" s="11" t="s">
        <v>8219</v>
      </c>
      <c r="G1850" s="11">
        <v>20</v>
      </c>
      <c r="H1850" s="13">
        <v>43.35</v>
      </c>
    </row>
    <row r="1851" spans="3:8" x14ac:dyDescent="0.3">
      <c r="C1851" s="13"/>
      <c r="F1851" s="11" t="s">
        <v>8219</v>
      </c>
      <c r="G1851" s="11">
        <v>31</v>
      </c>
      <c r="H1851" s="13">
        <v>64.516129032258064</v>
      </c>
    </row>
    <row r="1852" spans="3:8" x14ac:dyDescent="0.3">
      <c r="C1852" s="13"/>
      <c r="F1852" s="11" t="s">
        <v>8219</v>
      </c>
      <c r="G1852" s="11">
        <v>25</v>
      </c>
      <c r="H1852" s="13">
        <v>43.28</v>
      </c>
    </row>
    <row r="1853" spans="3:8" x14ac:dyDescent="0.3">
      <c r="C1853" s="13"/>
      <c r="F1853" s="11" t="s">
        <v>8219</v>
      </c>
      <c r="G1853" s="11">
        <v>14</v>
      </c>
      <c r="H1853" s="13">
        <v>77</v>
      </c>
    </row>
    <row r="1854" spans="3:8" x14ac:dyDescent="0.3">
      <c r="C1854" s="13"/>
      <c r="F1854" s="11" t="s">
        <v>8219</v>
      </c>
      <c r="G1854" s="11">
        <v>45</v>
      </c>
      <c r="H1854" s="13">
        <v>51.222222222222221</v>
      </c>
    </row>
    <row r="1855" spans="3:8" x14ac:dyDescent="0.3">
      <c r="C1855" s="13"/>
      <c r="F1855" s="11" t="s">
        <v>8219</v>
      </c>
      <c r="G1855" s="11">
        <v>20</v>
      </c>
      <c r="H1855" s="13">
        <v>68.25</v>
      </c>
    </row>
    <row r="1856" spans="3:8" x14ac:dyDescent="0.3">
      <c r="C1856" s="13"/>
      <c r="F1856" s="11" t="s">
        <v>8219</v>
      </c>
      <c r="G1856" s="11">
        <v>39</v>
      </c>
      <c r="H1856" s="13">
        <v>19.487179487179485</v>
      </c>
    </row>
    <row r="1857" spans="3:8" x14ac:dyDescent="0.3">
      <c r="C1857" s="13"/>
      <c r="F1857" s="11" t="s">
        <v>8219</v>
      </c>
      <c r="G1857" s="11">
        <v>16</v>
      </c>
      <c r="H1857" s="13">
        <v>41.125</v>
      </c>
    </row>
    <row r="1858" spans="3:8" x14ac:dyDescent="0.3">
      <c r="C1858" s="13"/>
      <c r="F1858" s="11" t="s">
        <v>8219</v>
      </c>
      <c r="G1858" s="11">
        <v>37</v>
      </c>
      <c r="H1858" s="13">
        <v>41.405405405405403</v>
      </c>
    </row>
    <row r="1859" spans="3:8" x14ac:dyDescent="0.3">
      <c r="C1859" s="13"/>
      <c r="F1859" s="11" t="s">
        <v>8219</v>
      </c>
      <c r="G1859" s="11">
        <v>14</v>
      </c>
      <c r="H1859" s="13">
        <v>27.5</v>
      </c>
    </row>
    <row r="1860" spans="3:8" x14ac:dyDescent="0.3">
      <c r="C1860" s="13"/>
      <c r="F1860" s="11" t="s">
        <v>8219</v>
      </c>
      <c r="G1860" s="11">
        <v>21</v>
      </c>
      <c r="H1860" s="13">
        <v>33.571428571428569</v>
      </c>
    </row>
    <row r="1861" spans="3:8" x14ac:dyDescent="0.3">
      <c r="C1861" s="13"/>
      <c r="F1861" s="11" t="s">
        <v>8219</v>
      </c>
      <c r="G1861" s="11">
        <v>69</v>
      </c>
      <c r="H1861" s="13">
        <v>145.86956521739131</v>
      </c>
    </row>
    <row r="1862" spans="3:8" x14ac:dyDescent="0.3">
      <c r="C1862" s="13"/>
      <c r="F1862" s="11" t="s">
        <v>8219</v>
      </c>
      <c r="G1862" s="11">
        <v>16</v>
      </c>
      <c r="H1862" s="13">
        <v>358.6875</v>
      </c>
    </row>
    <row r="1863" spans="3:8" x14ac:dyDescent="0.3">
      <c r="C1863" s="13"/>
      <c r="F1863" s="11" t="s">
        <v>8219</v>
      </c>
      <c r="G1863" s="11">
        <v>55</v>
      </c>
      <c r="H1863" s="13">
        <v>50.981818181818184</v>
      </c>
    </row>
    <row r="1864" spans="3:8" x14ac:dyDescent="0.3">
      <c r="C1864" s="13"/>
      <c r="F1864" s="11" t="s">
        <v>8219</v>
      </c>
      <c r="G1864" s="11">
        <v>27</v>
      </c>
      <c r="H1864" s="13">
        <v>45.037037037037038</v>
      </c>
    </row>
    <row r="1865" spans="3:8" x14ac:dyDescent="0.3">
      <c r="C1865" s="13"/>
      <c r="F1865" s="11" t="s">
        <v>8219</v>
      </c>
      <c r="G1865" s="11">
        <v>36</v>
      </c>
      <c r="H1865" s="13">
        <v>17.527777777777779</v>
      </c>
    </row>
    <row r="1866" spans="3:8" x14ac:dyDescent="0.3">
      <c r="C1866" s="13"/>
      <c r="F1866" s="11" t="s">
        <v>8219</v>
      </c>
      <c r="G1866" s="11">
        <v>19</v>
      </c>
      <c r="H1866" s="13">
        <v>50</v>
      </c>
    </row>
    <row r="1867" spans="3:8" x14ac:dyDescent="0.3">
      <c r="C1867" s="13"/>
      <c r="F1867" s="11" t="s">
        <v>8219</v>
      </c>
      <c r="G1867" s="11">
        <v>12</v>
      </c>
      <c r="H1867" s="13">
        <v>57.916666666666664</v>
      </c>
    </row>
    <row r="1868" spans="3:8" x14ac:dyDescent="0.3">
      <c r="C1868" s="13"/>
      <c r="F1868" s="11" t="s">
        <v>8219</v>
      </c>
      <c r="G1868" s="11">
        <v>17</v>
      </c>
      <c r="H1868" s="13">
        <v>29.705882352941178</v>
      </c>
    </row>
    <row r="1869" spans="3:8" x14ac:dyDescent="0.3">
      <c r="C1869" s="13"/>
      <c r="F1869" s="11" t="s">
        <v>8219</v>
      </c>
      <c r="G1869" s="11">
        <v>114</v>
      </c>
      <c r="H1869" s="13">
        <v>90.684210526315795</v>
      </c>
    </row>
    <row r="1870" spans="3:8" x14ac:dyDescent="0.3">
      <c r="C1870" s="13"/>
      <c r="F1870" s="11" t="s">
        <v>8219</v>
      </c>
      <c r="G1870" s="11">
        <v>93</v>
      </c>
      <c r="H1870" s="13">
        <v>55.012688172043013</v>
      </c>
    </row>
    <row r="1871" spans="3:8" x14ac:dyDescent="0.3">
      <c r="C1871" s="13"/>
      <c r="F1871" s="11" t="s">
        <v>8219</v>
      </c>
      <c r="G1871" s="11">
        <v>36</v>
      </c>
      <c r="H1871" s="13">
        <v>57.222222222222221</v>
      </c>
    </row>
    <row r="1872" spans="3:8" x14ac:dyDescent="0.3">
      <c r="C1872" s="13"/>
      <c r="F1872" s="11" t="s">
        <v>8219</v>
      </c>
      <c r="G1872" s="11">
        <v>61</v>
      </c>
      <c r="H1872" s="13">
        <v>72.950819672131146</v>
      </c>
    </row>
    <row r="1873" spans="3:8" x14ac:dyDescent="0.3">
      <c r="C1873" s="13"/>
      <c r="F1873" s="11" t="s">
        <v>8219</v>
      </c>
      <c r="G1873" s="11">
        <v>47</v>
      </c>
      <c r="H1873" s="13">
        <v>64.468085106382972</v>
      </c>
    </row>
    <row r="1874" spans="3:8" x14ac:dyDescent="0.3">
      <c r="C1874" s="13"/>
      <c r="F1874" s="11" t="s">
        <v>8219</v>
      </c>
      <c r="G1874" s="11">
        <v>17</v>
      </c>
      <c r="H1874" s="13">
        <v>716.35294117647061</v>
      </c>
    </row>
    <row r="1875" spans="3:8" x14ac:dyDescent="0.3">
      <c r="C1875" s="13"/>
      <c r="F1875" s="11" t="s">
        <v>8219</v>
      </c>
      <c r="G1875" s="11">
        <v>63</v>
      </c>
      <c r="H1875" s="13">
        <v>50.396825396825399</v>
      </c>
    </row>
    <row r="1876" spans="3:8" x14ac:dyDescent="0.3">
      <c r="C1876" s="13"/>
      <c r="F1876" s="11" t="s">
        <v>8219</v>
      </c>
      <c r="G1876" s="11">
        <v>9</v>
      </c>
      <c r="H1876" s="13">
        <v>41.666666666666664</v>
      </c>
    </row>
    <row r="1877" spans="3:8" x14ac:dyDescent="0.3">
      <c r="C1877" s="13"/>
      <c r="F1877" s="11" t="s">
        <v>8219</v>
      </c>
      <c r="G1877" s="11">
        <v>30</v>
      </c>
      <c r="H1877" s="13">
        <v>35.766666666666666</v>
      </c>
    </row>
    <row r="1878" spans="3:8" x14ac:dyDescent="0.3">
      <c r="C1878" s="13"/>
      <c r="F1878" s="11" t="s">
        <v>8219</v>
      </c>
      <c r="G1878" s="11">
        <v>23</v>
      </c>
      <c r="H1878" s="13">
        <v>88.739130434782609</v>
      </c>
    </row>
    <row r="1879" spans="3:8" x14ac:dyDescent="0.3">
      <c r="C1879" s="13"/>
      <c r="F1879" s="11" t="s">
        <v>8219</v>
      </c>
      <c r="G1879" s="11">
        <v>33</v>
      </c>
      <c r="H1879" s="13">
        <v>148.4848484848485</v>
      </c>
    </row>
    <row r="1880" spans="3:8" x14ac:dyDescent="0.3">
      <c r="C1880" s="13"/>
      <c r="F1880" s="11" t="s">
        <v>8219</v>
      </c>
      <c r="G1880" s="11">
        <v>39</v>
      </c>
      <c r="H1880" s="13">
        <v>51.794871794871796</v>
      </c>
    </row>
    <row r="1881" spans="3:8" x14ac:dyDescent="0.3">
      <c r="C1881" s="13"/>
      <c r="F1881" s="11" t="s">
        <v>8219</v>
      </c>
      <c r="G1881" s="11">
        <v>17</v>
      </c>
      <c r="H1881" s="13">
        <v>20</v>
      </c>
    </row>
    <row r="1882" spans="3:8" x14ac:dyDescent="0.3">
      <c r="C1882" s="13"/>
      <c r="F1882" s="11" t="s">
        <v>8219</v>
      </c>
      <c r="G1882" s="11">
        <v>6</v>
      </c>
      <c r="H1882" s="13">
        <v>52</v>
      </c>
    </row>
    <row r="1883" spans="3:8" x14ac:dyDescent="0.3">
      <c r="C1883" s="13"/>
      <c r="F1883" s="11" t="s">
        <v>8219</v>
      </c>
      <c r="G1883" s="11">
        <v>39</v>
      </c>
      <c r="H1883" s="13">
        <v>53.230769230769234</v>
      </c>
    </row>
    <row r="1884" spans="3:8" x14ac:dyDescent="0.3">
      <c r="C1884" s="13"/>
      <c r="F1884" s="11" t="s">
        <v>8219</v>
      </c>
      <c r="G1884" s="11">
        <v>57</v>
      </c>
      <c r="H1884" s="13">
        <v>39.596491228070178</v>
      </c>
    </row>
    <row r="1885" spans="3:8" x14ac:dyDescent="0.3">
      <c r="C1885" s="13"/>
      <c r="F1885" s="11" t="s">
        <v>8219</v>
      </c>
      <c r="G1885" s="11">
        <v>56</v>
      </c>
      <c r="H1885" s="13">
        <v>34.25</v>
      </c>
    </row>
    <row r="1886" spans="3:8" x14ac:dyDescent="0.3">
      <c r="C1886" s="13"/>
      <c r="F1886" s="11" t="s">
        <v>8219</v>
      </c>
      <c r="G1886" s="11">
        <v>13</v>
      </c>
      <c r="H1886" s="13">
        <v>164.61538461538461</v>
      </c>
    </row>
    <row r="1887" spans="3:8" x14ac:dyDescent="0.3">
      <c r="C1887" s="13"/>
      <c r="F1887" s="11" t="s">
        <v>8219</v>
      </c>
      <c r="G1887" s="11">
        <v>95</v>
      </c>
      <c r="H1887" s="13">
        <v>125.05263157894737</v>
      </c>
    </row>
    <row r="1888" spans="3:8" x14ac:dyDescent="0.3">
      <c r="C1888" s="13"/>
      <c r="F1888" s="11" t="s">
        <v>8219</v>
      </c>
      <c r="G1888" s="11">
        <v>80</v>
      </c>
      <c r="H1888" s="13">
        <v>51.875</v>
      </c>
    </row>
    <row r="1889" spans="3:8" x14ac:dyDescent="0.3">
      <c r="C1889" s="13"/>
      <c r="F1889" s="11" t="s">
        <v>8219</v>
      </c>
      <c r="G1889" s="11">
        <v>133</v>
      </c>
      <c r="H1889" s="13">
        <v>40.285714285714285</v>
      </c>
    </row>
    <row r="1890" spans="3:8" x14ac:dyDescent="0.3">
      <c r="C1890" s="13"/>
      <c r="F1890" s="11" t="s">
        <v>8219</v>
      </c>
      <c r="G1890" s="11">
        <v>44</v>
      </c>
      <c r="H1890" s="13">
        <v>64.909090909090907</v>
      </c>
    </row>
    <row r="1891" spans="3:8" x14ac:dyDescent="0.3">
      <c r="C1891" s="13"/>
      <c r="F1891" s="11" t="s">
        <v>8219</v>
      </c>
      <c r="G1891" s="11">
        <v>30</v>
      </c>
      <c r="H1891" s="13">
        <v>55.333333333333336</v>
      </c>
    </row>
    <row r="1892" spans="3:8" x14ac:dyDescent="0.3">
      <c r="C1892" s="13"/>
      <c r="F1892" s="11" t="s">
        <v>8219</v>
      </c>
      <c r="G1892" s="11">
        <v>56</v>
      </c>
      <c r="H1892" s="13">
        <v>83.142857142857139</v>
      </c>
    </row>
    <row r="1893" spans="3:8" x14ac:dyDescent="0.3">
      <c r="C1893" s="13"/>
      <c r="F1893" s="11" t="s">
        <v>8219</v>
      </c>
      <c r="G1893" s="11">
        <v>66</v>
      </c>
      <c r="H1893" s="13">
        <v>38.712121212121211</v>
      </c>
    </row>
    <row r="1894" spans="3:8" x14ac:dyDescent="0.3">
      <c r="C1894" s="13"/>
      <c r="F1894" s="11" t="s">
        <v>8219</v>
      </c>
      <c r="G1894" s="11">
        <v>29</v>
      </c>
      <c r="H1894" s="13">
        <v>125.37931034482759</v>
      </c>
    </row>
    <row r="1895" spans="3:8" x14ac:dyDescent="0.3">
      <c r="C1895" s="13"/>
      <c r="F1895" s="11" t="s">
        <v>8219</v>
      </c>
      <c r="G1895" s="11">
        <v>72</v>
      </c>
      <c r="H1895" s="13">
        <v>78.263888888888886</v>
      </c>
    </row>
    <row r="1896" spans="3:8" x14ac:dyDescent="0.3">
      <c r="C1896" s="13"/>
      <c r="F1896" s="11" t="s">
        <v>8219</v>
      </c>
      <c r="G1896" s="11">
        <v>27</v>
      </c>
      <c r="H1896" s="13">
        <v>47.222222222222221</v>
      </c>
    </row>
    <row r="1897" spans="3:8" x14ac:dyDescent="0.3">
      <c r="C1897" s="13"/>
      <c r="F1897" s="11" t="s">
        <v>8219</v>
      </c>
      <c r="G1897" s="11">
        <v>10</v>
      </c>
      <c r="H1897" s="13">
        <v>79.099999999999994</v>
      </c>
    </row>
    <row r="1898" spans="3:8" x14ac:dyDescent="0.3">
      <c r="C1898" s="13"/>
      <c r="F1898" s="11" t="s">
        <v>8219</v>
      </c>
      <c r="G1898" s="11">
        <v>35</v>
      </c>
      <c r="H1898" s="13">
        <v>114.29199999999999</v>
      </c>
    </row>
    <row r="1899" spans="3:8" x14ac:dyDescent="0.3">
      <c r="C1899" s="13"/>
      <c r="F1899" s="11" t="s">
        <v>8219</v>
      </c>
      <c r="G1899" s="11">
        <v>29</v>
      </c>
      <c r="H1899" s="13">
        <v>51.724137931034484</v>
      </c>
    </row>
    <row r="1900" spans="3:8" x14ac:dyDescent="0.3">
      <c r="C1900" s="13"/>
      <c r="F1900" s="11" t="s">
        <v>8219</v>
      </c>
      <c r="G1900" s="11">
        <v>13</v>
      </c>
      <c r="H1900" s="13">
        <v>30.76923076923077</v>
      </c>
    </row>
    <row r="1901" spans="3:8" x14ac:dyDescent="0.3">
      <c r="C1901" s="13"/>
      <c r="F1901" s="11" t="s">
        <v>8219</v>
      </c>
      <c r="G1901" s="11">
        <v>72</v>
      </c>
      <c r="H1901" s="13">
        <v>74.208333333333329</v>
      </c>
    </row>
    <row r="1902" spans="3:8" x14ac:dyDescent="0.3">
      <c r="C1902" s="13"/>
      <c r="F1902" s="11" t="s">
        <v>8219</v>
      </c>
      <c r="G1902" s="11">
        <v>78</v>
      </c>
      <c r="H1902" s="13">
        <v>47.846153846153847</v>
      </c>
    </row>
    <row r="1903" spans="3:8" x14ac:dyDescent="0.3">
      <c r="C1903" s="13"/>
      <c r="F1903" s="11" t="s">
        <v>8219</v>
      </c>
      <c r="G1903" s="11">
        <v>49</v>
      </c>
      <c r="H1903" s="13">
        <v>34.408163265306122</v>
      </c>
    </row>
    <row r="1904" spans="3:8" x14ac:dyDescent="0.3">
      <c r="C1904" s="13"/>
      <c r="F1904" s="11" t="s">
        <v>8219</v>
      </c>
      <c r="G1904" s="11">
        <v>42</v>
      </c>
      <c r="H1904" s="13">
        <v>40.238095238095241</v>
      </c>
    </row>
    <row r="1905" spans="3:8" x14ac:dyDescent="0.3">
      <c r="C1905" s="13"/>
      <c r="F1905" s="11" t="s">
        <v>8219</v>
      </c>
      <c r="G1905" s="11">
        <v>35</v>
      </c>
      <c r="H1905" s="13">
        <v>60.285714285714285</v>
      </c>
    </row>
    <row r="1906" spans="3:8" x14ac:dyDescent="0.3">
      <c r="C1906" s="13"/>
      <c r="F1906" s="11" t="s">
        <v>8219</v>
      </c>
      <c r="G1906" s="11">
        <v>42</v>
      </c>
      <c r="H1906" s="13">
        <v>25.30952380952381</v>
      </c>
    </row>
    <row r="1907" spans="3:8" x14ac:dyDescent="0.3">
      <c r="C1907" s="13"/>
      <c r="F1907" s="11" t="s">
        <v>8219</v>
      </c>
      <c r="G1907" s="11">
        <v>42</v>
      </c>
      <c r="H1907" s="13">
        <v>35.952380952380949</v>
      </c>
    </row>
    <row r="1908" spans="3:8" x14ac:dyDescent="0.3">
      <c r="C1908" s="13"/>
      <c r="F1908" s="11" t="s">
        <v>8219</v>
      </c>
      <c r="G1908" s="11">
        <v>31</v>
      </c>
      <c r="H1908" s="13">
        <v>136</v>
      </c>
    </row>
    <row r="1909" spans="3:8" x14ac:dyDescent="0.3">
      <c r="C1909" s="13"/>
      <c r="F1909" s="11" t="s">
        <v>8219</v>
      </c>
      <c r="G1909" s="11">
        <v>38</v>
      </c>
      <c r="H1909" s="13">
        <v>70.763157894736835</v>
      </c>
    </row>
    <row r="1910" spans="3:8" x14ac:dyDescent="0.3">
      <c r="C1910" s="13"/>
      <c r="F1910" s="11" t="s">
        <v>8219</v>
      </c>
      <c r="G1910" s="11">
        <v>8</v>
      </c>
      <c r="H1910" s="13">
        <v>125</v>
      </c>
    </row>
    <row r="1911" spans="3:8" x14ac:dyDescent="0.3">
      <c r="C1911" s="13"/>
      <c r="F1911" s="11" t="s">
        <v>8219</v>
      </c>
      <c r="G1911" s="11">
        <v>39</v>
      </c>
      <c r="H1911" s="13">
        <v>66.512820512820511</v>
      </c>
    </row>
    <row r="1912" spans="3:8" x14ac:dyDescent="0.3">
      <c r="C1912" s="13"/>
      <c r="F1912" s="11" t="s">
        <v>8219</v>
      </c>
      <c r="G1912" s="11">
        <v>29</v>
      </c>
      <c r="H1912" s="13">
        <v>105</v>
      </c>
    </row>
    <row r="1913" spans="3:8" x14ac:dyDescent="0.3">
      <c r="C1913" s="13"/>
      <c r="F1913" s="11" t="s">
        <v>8219</v>
      </c>
      <c r="G1913" s="11">
        <v>72</v>
      </c>
      <c r="H1913" s="13">
        <v>145</v>
      </c>
    </row>
    <row r="1914" spans="3:8" x14ac:dyDescent="0.3">
      <c r="C1914" s="13"/>
      <c r="F1914" s="11" t="s">
        <v>8219</v>
      </c>
      <c r="G1914" s="11">
        <v>15</v>
      </c>
      <c r="H1914" s="13">
        <v>12</v>
      </c>
    </row>
    <row r="1915" spans="3:8" x14ac:dyDescent="0.3">
      <c r="C1915" s="13"/>
      <c r="F1915" s="11" t="s">
        <v>8219</v>
      </c>
      <c r="G1915" s="11">
        <v>33</v>
      </c>
      <c r="H1915" s="13">
        <v>96.666666666666671</v>
      </c>
    </row>
    <row r="1916" spans="3:8" x14ac:dyDescent="0.3">
      <c r="C1916" s="13"/>
      <c r="F1916" s="11" t="s">
        <v>8219</v>
      </c>
      <c r="G1916" s="11">
        <v>15</v>
      </c>
      <c r="H1916" s="13">
        <v>60.333333333333336</v>
      </c>
    </row>
    <row r="1917" spans="3:8" x14ac:dyDescent="0.3">
      <c r="C1917" s="13"/>
      <c r="F1917" s="11" t="s">
        <v>8219</v>
      </c>
      <c r="G1917" s="11">
        <v>19</v>
      </c>
      <c r="H1917" s="13">
        <v>79.89473684210526</v>
      </c>
    </row>
    <row r="1918" spans="3:8" x14ac:dyDescent="0.3">
      <c r="C1918" s="13"/>
      <c r="F1918" s="11" t="s">
        <v>8219</v>
      </c>
      <c r="G1918" s="11">
        <v>17</v>
      </c>
      <c r="H1918" s="13">
        <v>58.823529411764703</v>
      </c>
    </row>
    <row r="1919" spans="3:8" x14ac:dyDescent="0.3">
      <c r="C1919" s="13"/>
      <c r="F1919" s="11" t="s">
        <v>8219</v>
      </c>
      <c r="G1919" s="11">
        <v>44</v>
      </c>
      <c r="H1919" s="13">
        <v>75.340909090909093</v>
      </c>
    </row>
    <row r="1920" spans="3:8" x14ac:dyDescent="0.3">
      <c r="C1920" s="13"/>
      <c r="F1920" s="11" t="s">
        <v>8219</v>
      </c>
      <c r="G1920" s="11">
        <v>10</v>
      </c>
      <c r="H1920" s="13">
        <v>55</v>
      </c>
    </row>
    <row r="1921" spans="3:8" x14ac:dyDescent="0.3">
      <c r="C1921" s="13"/>
      <c r="F1921" s="11" t="s">
        <v>8219</v>
      </c>
      <c r="G1921" s="11">
        <v>46</v>
      </c>
      <c r="H1921" s="13">
        <v>66.956521739130437</v>
      </c>
    </row>
    <row r="1922" spans="3:8" x14ac:dyDescent="0.3">
      <c r="C1922" s="13"/>
      <c r="F1922" s="11" t="s">
        <v>8219</v>
      </c>
      <c r="G1922" s="11">
        <v>11</v>
      </c>
      <c r="H1922" s="13">
        <v>227.27272727272728</v>
      </c>
    </row>
    <row r="1923" spans="3:8" x14ac:dyDescent="0.3">
      <c r="C1923" s="13"/>
      <c r="F1923" s="11" t="s">
        <v>8219</v>
      </c>
      <c r="G1923" s="11">
        <v>13</v>
      </c>
      <c r="H1923" s="13">
        <v>307.69230769230768</v>
      </c>
    </row>
    <row r="1924" spans="3:8" x14ac:dyDescent="0.3">
      <c r="C1924" s="13"/>
      <c r="F1924" s="11" t="s">
        <v>8219</v>
      </c>
      <c r="G1924" s="11">
        <v>33</v>
      </c>
      <c r="H1924" s="13">
        <v>50.020909090909093</v>
      </c>
    </row>
    <row r="1925" spans="3:8" x14ac:dyDescent="0.3">
      <c r="C1925" s="13"/>
      <c r="F1925" s="11" t="s">
        <v>8219</v>
      </c>
      <c r="G1925" s="11">
        <v>28</v>
      </c>
      <c r="H1925" s="13">
        <v>72.392857142857139</v>
      </c>
    </row>
    <row r="1926" spans="3:8" x14ac:dyDescent="0.3">
      <c r="C1926" s="13"/>
      <c r="F1926" s="11" t="s">
        <v>8219</v>
      </c>
      <c r="G1926" s="11">
        <v>21</v>
      </c>
      <c r="H1926" s="13">
        <v>95.952380952380949</v>
      </c>
    </row>
    <row r="1927" spans="3:8" x14ac:dyDescent="0.3">
      <c r="C1927" s="13"/>
      <c r="F1927" s="11" t="s">
        <v>8219</v>
      </c>
      <c r="G1927" s="11">
        <v>13</v>
      </c>
      <c r="H1927" s="13">
        <v>45.615384615384613</v>
      </c>
    </row>
    <row r="1928" spans="3:8" x14ac:dyDescent="0.3">
      <c r="C1928" s="13"/>
      <c r="F1928" s="11" t="s">
        <v>8219</v>
      </c>
      <c r="G1928" s="11">
        <v>34</v>
      </c>
      <c r="H1928" s="13">
        <v>41.029411764705884</v>
      </c>
    </row>
    <row r="1929" spans="3:8" x14ac:dyDescent="0.3">
      <c r="C1929" s="13"/>
      <c r="F1929" s="11" t="s">
        <v>8219</v>
      </c>
      <c r="G1929" s="11">
        <v>80</v>
      </c>
      <c r="H1929" s="13">
        <v>56.825000000000003</v>
      </c>
    </row>
    <row r="1930" spans="3:8" x14ac:dyDescent="0.3">
      <c r="C1930" s="13"/>
      <c r="F1930" s="11" t="s">
        <v>8219</v>
      </c>
      <c r="G1930" s="11">
        <v>74</v>
      </c>
      <c r="H1930" s="13">
        <v>137.24324324324326</v>
      </c>
    </row>
    <row r="1931" spans="3:8" x14ac:dyDescent="0.3">
      <c r="C1931" s="13"/>
      <c r="F1931" s="11" t="s">
        <v>8219</v>
      </c>
      <c r="G1931" s="11">
        <v>7</v>
      </c>
      <c r="H1931" s="13">
        <v>75.714285714285708</v>
      </c>
    </row>
    <row r="1932" spans="3:8" x14ac:dyDescent="0.3">
      <c r="C1932" s="13"/>
      <c r="F1932" s="11" t="s">
        <v>8219</v>
      </c>
      <c r="G1932" s="11">
        <v>34</v>
      </c>
      <c r="H1932" s="13">
        <v>99</v>
      </c>
    </row>
    <row r="1933" spans="3:8" x14ac:dyDescent="0.3">
      <c r="C1933" s="13"/>
      <c r="F1933" s="11" t="s">
        <v>8219</v>
      </c>
      <c r="G1933" s="11">
        <v>86</v>
      </c>
      <c r="H1933" s="13">
        <v>81.569767441860463</v>
      </c>
    </row>
    <row r="1934" spans="3:8" x14ac:dyDescent="0.3">
      <c r="C1934" s="13"/>
      <c r="F1934" s="11" t="s">
        <v>8219</v>
      </c>
      <c r="G1934" s="11">
        <v>37</v>
      </c>
      <c r="H1934" s="13">
        <v>45.108108108108105</v>
      </c>
    </row>
    <row r="1935" spans="3:8" x14ac:dyDescent="0.3">
      <c r="C1935" s="13"/>
      <c r="F1935" s="11" t="s">
        <v>8219</v>
      </c>
      <c r="G1935" s="11">
        <v>18</v>
      </c>
      <c r="H1935" s="13">
        <v>36.666666666666664</v>
      </c>
    </row>
    <row r="1936" spans="3:8" x14ac:dyDescent="0.3">
      <c r="C1936" s="13"/>
      <c r="F1936" s="11" t="s">
        <v>8219</v>
      </c>
      <c r="G1936" s="11">
        <v>22</v>
      </c>
      <c r="H1936" s="13">
        <v>125</v>
      </c>
    </row>
    <row r="1937" spans="3:8" x14ac:dyDescent="0.3">
      <c r="C1937" s="13"/>
      <c r="F1937" s="11" t="s">
        <v>8219</v>
      </c>
      <c r="G1937" s="11">
        <v>26</v>
      </c>
      <c r="H1937" s="13">
        <v>49.230769230769234</v>
      </c>
    </row>
    <row r="1938" spans="3:8" x14ac:dyDescent="0.3">
      <c r="C1938" s="13"/>
      <c r="F1938" s="11" t="s">
        <v>8219</v>
      </c>
      <c r="G1938" s="11">
        <v>27</v>
      </c>
      <c r="H1938" s="13">
        <v>42.296296296296298</v>
      </c>
    </row>
    <row r="1939" spans="3:8" x14ac:dyDescent="0.3">
      <c r="C1939" s="13"/>
      <c r="F1939" s="11" t="s">
        <v>8219</v>
      </c>
      <c r="G1939" s="11">
        <v>8</v>
      </c>
      <c r="H1939" s="13">
        <v>78.875</v>
      </c>
    </row>
    <row r="1940" spans="3:8" x14ac:dyDescent="0.3">
      <c r="C1940" s="13"/>
      <c r="F1940" s="11" t="s">
        <v>8219</v>
      </c>
      <c r="G1940" s="11">
        <v>204</v>
      </c>
      <c r="H1940" s="13">
        <v>38.284313725490193</v>
      </c>
    </row>
    <row r="1941" spans="3:8" x14ac:dyDescent="0.3">
      <c r="C1941" s="13"/>
      <c r="F1941" s="11" t="s">
        <v>8219</v>
      </c>
      <c r="G1941" s="11">
        <v>46</v>
      </c>
      <c r="H1941" s="13">
        <v>44.847826086956523</v>
      </c>
    </row>
    <row r="1942" spans="3:8" x14ac:dyDescent="0.3">
      <c r="C1942" s="13"/>
      <c r="F1942" s="11" t="s">
        <v>8219</v>
      </c>
      <c r="G1942" s="11">
        <v>17</v>
      </c>
      <c r="H1942" s="13">
        <v>13.529411764705882</v>
      </c>
    </row>
    <row r="1943" spans="3:8" x14ac:dyDescent="0.3">
      <c r="C1943" s="13"/>
      <c r="F1943" s="11" t="s">
        <v>8219</v>
      </c>
      <c r="G1943" s="11">
        <v>28</v>
      </c>
      <c r="H1943" s="13">
        <v>43.5</v>
      </c>
    </row>
    <row r="1944" spans="3:8" x14ac:dyDescent="0.3">
      <c r="C1944" s="13"/>
      <c r="F1944" s="11" t="s">
        <v>8219</v>
      </c>
      <c r="G1944" s="11">
        <v>83</v>
      </c>
      <c r="H1944" s="13">
        <v>30.951807228915662</v>
      </c>
    </row>
    <row r="1945" spans="3:8" x14ac:dyDescent="0.3">
      <c r="C1945" s="13"/>
      <c r="F1945" s="11" t="s">
        <v>8219</v>
      </c>
      <c r="G1945" s="11">
        <v>13</v>
      </c>
      <c r="H1945" s="13">
        <v>55.230769230769234</v>
      </c>
    </row>
    <row r="1946" spans="3:8" x14ac:dyDescent="0.3">
      <c r="C1946" s="13"/>
      <c r="F1946" s="11" t="s">
        <v>8219</v>
      </c>
      <c r="G1946" s="11">
        <v>8</v>
      </c>
      <c r="H1946" s="13">
        <v>46.125</v>
      </c>
    </row>
    <row r="1947" spans="3:8" x14ac:dyDescent="0.3">
      <c r="C1947" s="13"/>
      <c r="F1947" s="11" t="s">
        <v>8219</v>
      </c>
      <c r="G1947" s="11">
        <v>32</v>
      </c>
      <c r="H1947" s="13">
        <v>39.375</v>
      </c>
    </row>
    <row r="1948" spans="3:8" x14ac:dyDescent="0.3">
      <c r="C1948" s="13"/>
      <c r="F1948" s="11" t="s">
        <v>8219</v>
      </c>
      <c r="G1948" s="11">
        <v>85</v>
      </c>
      <c r="H1948" s="13">
        <v>66.152941176470591</v>
      </c>
    </row>
    <row r="1949" spans="3:8" x14ac:dyDescent="0.3">
      <c r="C1949" s="13"/>
      <c r="F1949" s="11" t="s">
        <v>8219</v>
      </c>
      <c r="G1949" s="11">
        <v>29</v>
      </c>
      <c r="H1949" s="13">
        <v>54.137931034482762</v>
      </c>
    </row>
    <row r="1950" spans="3:8" x14ac:dyDescent="0.3">
      <c r="C1950" s="13"/>
      <c r="F1950" s="11" t="s">
        <v>8219</v>
      </c>
      <c r="G1950" s="11">
        <v>24</v>
      </c>
      <c r="H1950" s="13">
        <v>104.16666666666667</v>
      </c>
    </row>
    <row r="1951" spans="3:8" x14ac:dyDescent="0.3">
      <c r="C1951" s="13"/>
      <c r="F1951" s="11" t="s">
        <v>8219</v>
      </c>
      <c r="G1951" s="11">
        <v>8</v>
      </c>
      <c r="H1951" s="13">
        <v>31.375</v>
      </c>
    </row>
    <row r="1952" spans="3:8" x14ac:dyDescent="0.3">
      <c r="C1952" s="13"/>
      <c r="F1952" s="11" t="s">
        <v>8219</v>
      </c>
      <c r="G1952" s="11">
        <v>19</v>
      </c>
      <c r="H1952" s="13">
        <v>59.210526315789473</v>
      </c>
    </row>
    <row r="1953" spans="3:8" x14ac:dyDescent="0.3">
      <c r="C1953" s="13"/>
      <c r="F1953" s="11" t="s">
        <v>8219</v>
      </c>
      <c r="G1953" s="11">
        <v>336</v>
      </c>
      <c r="H1953" s="13">
        <v>119.17633928571429</v>
      </c>
    </row>
    <row r="1954" spans="3:8" x14ac:dyDescent="0.3">
      <c r="C1954" s="13"/>
      <c r="F1954" s="11" t="s">
        <v>8219</v>
      </c>
      <c r="G1954" s="11">
        <v>13</v>
      </c>
      <c r="H1954" s="13">
        <v>164.61538461538461</v>
      </c>
    </row>
    <row r="1955" spans="3:8" x14ac:dyDescent="0.3">
      <c r="C1955" s="13"/>
      <c r="F1955" s="11" t="s">
        <v>8219</v>
      </c>
      <c r="G1955" s="11">
        <v>42</v>
      </c>
      <c r="H1955" s="13">
        <v>24.285714285714285</v>
      </c>
    </row>
    <row r="1956" spans="3:8" x14ac:dyDescent="0.3">
      <c r="C1956" s="13"/>
      <c r="F1956" s="11" t="s">
        <v>8219</v>
      </c>
      <c r="G1956" s="11">
        <v>64</v>
      </c>
      <c r="H1956" s="13">
        <v>40.9375</v>
      </c>
    </row>
    <row r="1957" spans="3:8" x14ac:dyDescent="0.3">
      <c r="C1957" s="13"/>
      <c r="F1957" s="11" t="s">
        <v>8219</v>
      </c>
      <c r="G1957" s="11">
        <v>25</v>
      </c>
      <c r="H1957" s="13">
        <v>61.1</v>
      </c>
    </row>
    <row r="1958" spans="3:8" x14ac:dyDescent="0.3">
      <c r="C1958" s="13"/>
      <c r="F1958" s="11" t="s">
        <v>8219</v>
      </c>
      <c r="G1958" s="11">
        <v>20</v>
      </c>
      <c r="H1958" s="13">
        <v>38.65</v>
      </c>
    </row>
    <row r="1959" spans="3:8" x14ac:dyDescent="0.3">
      <c r="C1959" s="13"/>
      <c r="F1959" s="11" t="s">
        <v>8219</v>
      </c>
      <c r="G1959" s="11">
        <v>104</v>
      </c>
      <c r="H1959" s="13">
        <v>56.20192307692308</v>
      </c>
    </row>
    <row r="1960" spans="3:8" x14ac:dyDescent="0.3">
      <c r="C1960" s="13"/>
      <c r="F1960" s="11" t="s">
        <v>8219</v>
      </c>
      <c r="G1960" s="11">
        <v>53</v>
      </c>
      <c r="H1960" s="13">
        <v>107.00207547169811</v>
      </c>
    </row>
    <row r="1961" spans="3:8" x14ac:dyDescent="0.3">
      <c r="C1961" s="13"/>
      <c r="F1961" s="11" t="s">
        <v>8219</v>
      </c>
      <c r="G1961" s="11">
        <v>14</v>
      </c>
      <c r="H1961" s="13">
        <v>171.42857142857142</v>
      </c>
    </row>
    <row r="1962" spans="3:8" x14ac:dyDescent="0.3">
      <c r="C1962" s="13"/>
      <c r="F1962" s="11" t="s">
        <v>8219</v>
      </c>
      <c r="G1962" s="11">
        <v>20</v>
      </c>
      <c r="H1962" s="13">
        <v>110.5</v>
      </c>
    </row>
    <row r="1963" spans="3:8" x14ac:dyDescent="0.3">
      <c r="C1963" s="13"/>
      <c r="F1963" s="11" t="s">
        <v>8219</v>
      </c>
      <c r="G1963" s="11">
        <v>558</v>
      </c>
      <c r="H1963" s="13">
        <v>179.27598566308242</v>
      </c>
    </row>
    <row r="1964" spans="3:8" x14ac:dyDescent="0.3">
      <c r="C1964" s="13"/>
      <c r="F1964" s="11" t="s">
        <v>8219</v>
      </c>
      <c r="G1964" s="11">
        <v>22</v>
      </c>
      <c r="H1964" s="13">
        <v>22.90909090909091</v>
      </c>
    </row>
    <row r="1965" spans="3:8" x14ac:dyDescent="0.3">
      <c r="C1965" s="13"/>
      <c r="F1965" s="11" t="s">
        <v>8219</v>
      </c>
      <c r="G1965" s="11">
        <v>24</v>
      </c>
      <c r="H1965" s="13">
        <v>43.125</v>
      </c>
    </row>
    <row r="1966" spans="3:8" x14ac:dyDescent="0.3">
      <c r="C1966" s="13"/>
      <c r="F1966" s="11" t="s">
        <v>8219</v>
      </c>
      <c r="G1966" s="11">
        <v>74</v>
      </c>
      <c r="H1966" s="13">
        <v>46.891891891891895</v>
      </c>
    </row>
    <row r="1967" spans="3:8" x14ac:dyDescent="0.3">
      <c r="C1967" s="13"/>
      <c r="F1967" s="11" t="s">
        <v>8219</v>
      </c>
      <c r="G1967" s="11">
        <v>54</v>
      </c>
      <c r="H1967" s="13">
        <v>47.407407407407405</v>
      </c>
    </row>
    <row r="1968" spans="3:8" x14ac:dyDescent="0.3">
      <c r="C1968" s="13"/>
      <c r="F1968" s="11" t="s">
        <v>8219</v>
      </c>
      <c r="G1968" s="11">
        <v>31</v>
      </c>
      <c r="H1968" s="13">
        <v>15.129032258064516</v>
      </c>
    </row>
    <row r="1969" spans="3:8" x14ac:dyDescent="0.3">
      <c r="C1969" s="13"/>
      <c r="F1969" s="11" t="s">
        <v>8219</v>
      </c>
      <c r="G1969" s="11">
        <v>25</v>
      </c>
      <c r="H1969" s="13">
        <v>21.098000000000003</v>
      </c>
    </row>
    <row r="1970" spans="3:8" x14ac:dyDescent="0.3">
      <c r="C1970" s="13"/>
      <c r="F1970" s="11" t="s">
        <v>8219</v>
      </c>
      <c r="G1970" s="11">
        <v>17</v>
      </c>
      <c r="H1970" s="13">
        <v>59.117647058823529</v>
      </c>
    </row>
    <row r="1971" spans="3:8" x14ac:dyDescent="0.3">
      <c r="C1971" s="13"/>
      <c r="F1971" s="11" t="s">
        <v>8219</v>
      </c>
      <c r="G1971" s="11">
        <v>12</v>
      </c>
      <c r="H1971" s="13">
        <v>97.916666666666671</v>
      </c>
    </row>
    <row r="1972" spans="3:8" x14ac:dyDescent="0.3">
      <c r="C1972" s="13"/>
      <c r="F1972" s="11" t="s">
        <v>8219</v>
      </c>
      <c r="G1972" s="11">
        <v>38</v>
      </c>
      <c r="H1972" s="13">
        <v>55.131578947368418</v>
      </c>
    </row>
    <row r="1973" spans="3:8" x14ac:dyDescent="0.3">
      <c r="C1973" s="13"/>
      <c r="F1973" s="11" t="s">
        <v>8219</v>
      </c>
      <c r="G1973" s="11">
        <v>41</v>
      </c>
      <c r="H1973" s="13">
        <v>26.536585365853657</v>
      </c>
    </row>
    <row r="1974" spans="3:8" x14ac:dyDescent="0.3">
      <c r="C1974" s="13"/>
      <c r="F1974" s="11" t="s">
        <v>8219</v>
      </c>
      <c r="G1974" s="11">
        <v>19</v>
      </c>
      <c r="H1974" s="13">
        <v>58.421052631578945</v>
      </c>
    </row>
    <row r="1975" spans="3:8" x14ac:dyDescent="0.3">
      <c r="C1975" s="13"/>
      <c r="F1975" s="11" t="s">
        <v>8219</v>
      </c>
      <c r="G1975" s="11">
        <v>41</v>
      </c>
      <c r="H1975" s="13">
        <v>122.53658536585365</v>
      </c>
    </row>
    <row r="1976" spans="3:8" x14ac:dyDescent="0.3">
      <c r="C1976" s="13"/>
      <c r="F1976" s="11" t="s">
        <v>8219</v>
      </c>
      <c r="G1976" s="11">
        <v>26</v>
      </c>
      <c r="H1976" s="13">
        <v>87.961538461538467</v>
      </c>
    </row>
    <row r="1977" spans="3:8" x14ac:dyDescent="0.3">
      <c r="C1977" s="13"/>
      <c r="F1977" s="11" t="s">
        <v>8219</v>
      </c>
      <c r="G1977" s="11">
        <v>25</v>
      </c>
      <c r="H1977" s="13">
        <v>73.239999999999995</v>
      </c>
    </row>
    <row r="1978" spans="3:8" x14ac:dyDescent="0.3">
      <c r="C1978" s="13"/>
      <c r="F1978" s="11" t="s">
        <v>8219</v>
      </c>
      <c r="G1978" s="11">
        <v>9</v>
      </c>
      <c r="H1978" s="13">
        <v>55.555555555555557</v>
      </c>
    </row>
    <row r="1979" spans="3:8" x14ac:dyDescent="0.3">
      <c r="C1979" s="13"/>
      <c r="F1979" s="11" t="s">
        <v>8219</v>
      </c>
      <c r="G1979" s="11">
        <v>78</v>
      </c>
      <c r="H1979" s="13">
        <v>39.53846153846154</v>
      </c>
    </row>
    <row r="1980" spans="3:8" x14ac:dyDescent="0.3">
      <c r="C1980" s="13"/>
      <c r="F1980" s="11" t="s">
        <v>8219</v>
      </c>
      <c r="G1980" s="11">
        <v>45</v>
      </c>
      <c r="H1980" s="13">
        <v>136.77777777777777</v>
      </c>
    </row>
    <row r="1981" spans="3:8" x14ac:dyDescent="0.3">
      <c r="C1981" s="13"/>
      <c r="F1981" s="11" t="s">
        <v>8219</v>
      </c>
      <c r="G1981" s="11">
        <v>102</v>
      </c>
      <c r="H1981" s="13">
        <v>99.343137254901961</v>
      </c>
    </row>
    <row r="1982" spans="3:8" x14ac:dyDescent="0.3">
      <c r="C1982" s="13"/>
      <c r="F1982" s="11" t="s">
        <v>8219</v>
      </c>
      <c r="G1982" s="11">
        <v>5</v>
      </c>
      <c r="H1982" s="13">
        <v>20</v>
      </c>
    </row>
    <row r="1983" spans="3:8" x14ac:dyDescent="0.3">
      <c r="C1983" s="13"/>
      <c r="F1983" s="11" t="s">
        <v>8219</v>
      </c>
      <c r="G1983" s="11">
        <v>27</v>
      </c>
      <c r="H1983" s="13">
        <v>28.888888888888889</v>
      </c>
    </row>
    <row r="1984" spans="3:8" x14ac:dyDescent="0.3">
      <c r="C1984" s="13"/>
      <c r="F1984" s="11" t="s">
        <v>8219</v>
      </c>
      <c r="G1984" s="11">
        <v>37</v>
      </c>
      <c r="H1984" s="13">
        <v>40.545945945945945</v>
      </c>
    </row>
    <row r="1985" spans="3:8" x14ac:dyDescent="0.3">
      <c r="C1985" s="13"/>
      <c r="F1985" s="11" t="s">
        <v>8219</v>
      </c>
      <c r="G1985" s="11">
        <v>14</v>
      </c>
      <c r="H1985" s="13">
        <v>35.714285714285715</v>
      </c>
    </row>
    <row r="1986" spans="3:8" x14ac:dyDescent="0.3">
      <c r="C1986" s="13"/>
      <c r="F1986" s="11" t="s">
        <v>8219</v>
      </c>
      <c r="G1986" s="11">
        <v>27</v>
      </c>
      <c r="H1986" s="13">
        <v>37.962962962962962</v>
      </c>
    </row>
    <row r="1987" spans="3:8" x14ac:dyDescent="0.3">
      <c r="C1987" s="13"/>
      <c r="F1987" s="11" t="s">
        <v>8219</v>
      </c>
      <c r="G1987" s="11">
        <v>45</v>
      </c>
      <c r="H1987" s="13">
        <v>33.333333333333336</v>
      </c>
    </row>
    <row r="1988" spans="3:8" x14ac:dyDescent="0.3">
      <c r="C1988" s="13"/>
      <c r="F1988" s="11" t="s">
        <v>8219</v>
      </c>
      <c r="G1988" s="11">
        <v>49</v>
      </c>
      <c r="H1988" s="13">
        <v>58.571428571428569</v>
      </c>
    </row>
    <row r="1989" spans="3:8" x14ac:dyDescent="0.3">
      <c r="C1989" s="13"/>
      <c r="F1989" s="11" t="s">
        <v>8219</v>
      </c>
      <c r="G1989" s="11">
        <v>24</v>
      </c>
      <c r="H1989" s="13">
        <v>135.625</v>
      </c>
    </row>
    <row r="1990" spans="3:8" x14ac:dyDescent="0.3">
      <c r="C1990" s="13"/>
      <c r="F1990" s="11" t="s">
        <v>8219</v>
      </c>
      <c r="G1990" s="11">
        <v>112</v>
      </c>
      <c r="H1990" s="13">
        <v>30.9375</v>
      </c>
    </row>
    <row r="1991" spans="3:8" x14ac:dyDescent="0.3">
      <c r="C1991" s="13"/>
      <c r="F1991" s="11" t="s">
        <v>8219</v>
      </c>
      <c r="G1991" s="11">
        <v>23</v>
      </c>
      <c r="H1991" s="13">
        <v>176.08695652173913</v>
      </c>
    </row>
    <row r="1992" spans="3:8" x14ac:dyDescent="0.3">
      <c r="C1992" s="13"/>
      <c r="F1992" s="11" t="s">
        <v>8219</v>
      </c>
      <c r="G1992" s="11">
        <v>54</v>
      </c>
      <c r="H1992" s="13">
        <v>151.9814814814815</v>
      </c>
    </row>
    <row r="1993" spans="3:8" x14ac:dyDescent="0.3">
      <c r="C1993" s="13"/>
      <c r="F1993" s="11" t="s">
        <v>8219</v>
      </c>
      <c r="G1993" s="11">
        <v>28</v>
      </c>
      <c r="H1993" s="13">
        <v>22.607142857142858</v>
      </c>
    </row>
    <row r="1994" spans="3:8" x14ac:dyDescent="0.3">
      <c r="C1994" s="13"/>
      <c r="F1994" s="11" t="s">
        <v>8219</v>
      </c>
      <c r="G1994" s="11">
        <v>11</v>
      </c>
      <c r="H1994" s="13">
        <v>18.272727272727273</v>
      </c>
    </row>
    <row r="1995" spans="3:8" x14ac:dyDescent="0.3">
      <c r="C1995" s="13"/>
      <c r="F1995" s="11" t="s">
        <v>8219</v>
      </c>
      <c r="G1995" s="11">
        <v>62</v>
      </c>
      <c r="H1995" s="13">
        <v>82.258064516129039</v>
      </c>
    </row>
    <row r="1996" spans="3:8" x14ac:dyDescent="0.3">
      <c r="C1996" s="13"/>
      <c r="F1996" s="11" t="s">
        <v>8219</v>
      </c>
      <c r="G1996" s="11">
        <v>73</v>
      </c>
      <c r="H1996" s="13">
        <v>68.534246575342465</v>
      </c>
    </row>
    <row r="1997" spans="3:8" x14ac:dyDescent="0.3">
      <c r="C1997" s="13"/>
      <c r="F1997" s="11" t="s">
        <v>8219</v>
      </c>
      <c r="G1997" s="11">
        <v>18</v>
      </c>
      <c r="H1997" s="13">
        <v>68.055555555555557</v>
      </c>
    </row>
    <row r="1998" spans="3:8" x14ac:dyDescent="0.3">
      <c r="C1998" s="13"/>
      <c r="F1998" s="11" t="s">
        <v>8219</v>
      </c>
      <c r="G1998" s="11">
        <v>35</v>
      </c>
      <c r="H1998" s="13">
        <v>72.714285714285708</v>
      </c>
    </row>
    <row r="1999" spans="3:8" x14ac:dyDescent="0.3">
      <c r="C1999" s="13"/>
      <c r="F1999" s="11" t="s">
        <v>8219</v>
      </c>
      <c r="G1999" s="11">
        <v>43</v>
      </c>
      <c r="H1999" s="13">
        <v>77.186046511627907</v>
      </c>
    </row>
    <row r="2000" spans="3:8" x14ac:dyDescent="0.3">
      <c r="C2000" s="13"/>
      <c r="F2000" s="11" t="s">
        <v>8219</v>
      </c>
      <c r="G2000" s="11">
        <v>36</v>
      </c>
      <c r="H2000" s="13">
        <v>55.972222222222221</v>
      </c>
    </row>
    <row r="2001" spans="3:8" x14ac:dyDescent="0.3">
      <c r="C2001" s="13"/>
      <c r="F2001" s="11" t="s">
        <v>8219</v>
      </c>
      <c r="G2001" s="11">
        <v>62</v>
      </c>
      <c r="H2001" s="13">
        <v>49.693548387096776</v>
      </c>
    </row>
    <row r="2002" spans="3:8" x14ac:dyDescent="0.3">
      <c r="C2002" s="13"/>
      <c r="F2002" s="11" t="s">
        <v>8219</v>
      </c>
      <c r="G2002" s="11">
        <v>15</v>
      </c>
      <c r="H2002" s="13">
        <v>79</v>
      </c>
    </row>
    <row r="2003" spans="3:8" x14ac:dyDescent="0.3">
      <c r="C2003" s="13"/>
      <c r="F2003" s="11" t="s">
        <v>8219</v>
      </c>
      <c r="G2003" s="11">
        <v>33</v>
      </c>
      <c r="H2003" s="13">
        <v>77.727272727272734</v>
      </c>
    </row>
    <row r="2004" spans="3:8" x14ac:dyDescent="0.3">
      <c r="C2004" s="13"/>
      <c r="F2004" s="11" t="s">
        <v>8219</v>
      </c>
      <c r="G2004" s="11">
        <v>27</v>
      </c>
      <c r="H2004" s="13">
        <v>40.777777777777779</v>
      </c>
    </row>
    <row r="2005" spans="3:8" x14ac:dyDescent="0.3">
      <c r="C2005" s="13"/>
      <c r="F2005" s="11" t="s">
        <v>8219</v>
      </c>
      <c r="G2005" s="11">
        <v>17</v>
      </c>
      <c r="H2005" s="13">
        <v>59.411764705882355</v>
      </c>
    </row>
    <row r="2006" spans="3:8" x14ac:dyDescent="0.3">
      <c r="C2006" s="13"/>
      <c r="F2006" s="11" t="s">
        <v>8219</v>
      </c>
      <c r="G2006" s="11">
        <v>4</v>
      </c>
      <c r="H2006" s="13">
        <v>3.25</v>
      </c>
    </row>
    <row r="2007" spans="3:8" x14ac:dyDescent="0.3">
      <c r="C2007" s="13"/>
      <c r="F2007" s="11" t="s">
        <v>8219</v>
      </c>
      <c r="G2007" s="11">
        <v>53</v>
      </c>
      <c r="H2007" s="13">
        <v>39.377358490566039</v>
      </c>
    </row>
    <row r="2008" spans="3:8" x14ac:dyDescent="0.3">
      <c r="C2008" s="13"/>
      <c r="F2008" s="11" t="s">
        <v>8219</v>
      </c>
      <c r="G2008" s="11">
        <v>49</v>
      </c>
      <c r="H2008" s="13">
        <v>81.673469387755105</v>
      </c>
    </row>
    <row r="2009" spans="3:8" x14ac:dyDescent="0.3">
      <c r="C2009" s="13"/>
      <c r="F2009" s="11" t="s">
        <v>8219</v>
      </c>
      <c r="G2009" s="11">
        <v>57</v>
      </c>
      <c r="H2009" s="13">
        <v>44.912280701754383</v>
      </c>
    </row>
    <row r="2010" spans="3:8" x14ac:dyDescent="0.3">
      <c r="C2010" s="13"/>
      <c r="F2010" s="11" t="s">
        <v>8219</v>
      </c>
      <c r="G2010" s="11">
        <v>69</v>
      </c>
      <c r="H2010" s="13">
        <v>49.05797101449275</v>
      </c>
    </row>
    <row r="2011" spans="3:8" x14ac:dyDescent="0.3">
      <c r="C2011" s="13"/>
      <c r="F2011" s="11" t="s">
        <v>8219</v>
      </c>
      <c r="G2011" s="11">
        <v>15</v>
      </c>
      <c r="H2011" s="13">
        <v>30.666666666666668</v>
      </c>
    </row>
    <row r="2012" spans="3:8" x14ac:dyDescent="0.3">
      <c r="C2012" s="13"/>
      <c r="F2012" s="11" t="s">
        <v>8219</v>
      </c>
      <c r="G2012" s="11">
        <v>64</v>
      </c>
      <c r="H2012" s="13">
        <v>61.0625</v>
      </c>
    </row>
    <row r="2013" spans="3:8" x14ac:dyDescent="0.3">
      <c r="C2013" s="13"/>
      <c r="F2013" s="11" t="s">
        <v>8219</v>
      </c>
      <c r="G2013" s="11">
        <v>20</v>
      </c>
      <c r="H2013" s="13">
        <v>29</v>
      </c>
    </row>
    <row r="2014" spans="3:8" x14ac:dyDescent="0.3">
      <c r="C2014" s="13"/>
      <c r="F2014" s="11" t="s">
        <v>8219</v>
      </c>
      <c r="G2014" s="11">
        <v>27</v>
      </c>
      <c r="H2014" s="13">
        <v>29.62962962962963</v>
      </c>
    </row>
    <row r="2015" spans="3:8" x14ac:dyDescent="0.3">
      <c r="C2015" s="13"/>
      <c r="F2015" s="11" t="s">
        <v>8219</v>
      </c>
      <c r="G2015" s="11">
        <v>21</v>
      </c>
      <c r="H2015" s="13">
        <v>143.0952380952381</v>
      </c>
    </row>
    <row r="2016" spans="3:8" x14ac:dyDescent="0.3">
      <c r="C2016" s="13"/>
      <c r="F2016" s="11" t="s">
        <v>8219</v>
      </c>
      <c r="G2016" s="11">
        <v>31</v>
      </c>
      <c r="H2016" s="13">
        <v>52.354838709677416</v>
      </c>
    </row>
    <row r="2017" spans="3:8" x14ac:dyDescent="0.3">
      <c r="C2017" s="13"/>
      <c r="F2017" s="11" t="s">
        <v>8219</v>
      </c>
      <c r="G2017" s="11">
        <v>51</v>
      </c>
      <c r="H2017" s="13">
        <v>66.666666666666671</v>
      </c>
    </row>
    <row r="2018" spans="3:8" x14ac:dyDescent="0.3">
      <c r="C2018" s="13"/>
      <c r="F2018" s="11" t="s">
        <v>8219</v>
      </c>
      <c r="G2018" s="11">
        <v>57</v>
      </c>
      <c r="H2018" s="13">
        <v>126.66666666666667</v>
      </c>
    </row>
    <row r="2019" spans="3:8" x14ac:dyDescent="0.3">
      <c r="C2019" s="13"/>
      <c r="F2019" s="11" t="s">
        <v>8219</v>
      </c>
      <c r="G2019" s="11">
        <v>20</v>
      </c>
      <c r="H2019" s="13">
        <v>62.5</v>
      </c>
    </row>
    <row r="2020" spans="3:8" x14ac:dyDescent="0.3">
      <c r="C2020" s="13"/>
      <c r="F2020" s="11" t="s">
        <v>8219</v>
      </c>
      <c r="G2020" s="11">
        <v>71</v>
      </c>
      <c r="H2020" s="13">
        <v>35.492957746478872</v>
      </c>
    </row>
    <row r="2021" spans="3:8" x14ac:dyDescent="0.3">
      <c r="C2021" s="13"/>
      <c r="F2021" s="11" t="s">
        <v>8219</v>
      </c>
      <c r="G2021" s="11">
        <v>72</v>
      </c>
      <c r="H2021" s="13">
        <v>37.083333333333336</v>
      </c>
    </row>
    <row r="2022" spans="3:8" x14ac:dyDescent="0.3">
      <c r="C2022" s="13"/>
      <c r="F2022" s="11" t="s">
        <v>8219</v>
      </c>
      <c r="G2022" s="11">
        <v>45</v>
      </c>
      <c r="H2022" s="13">
        <v>69.333333333333329</v>
      </c>
    </row>
    <row r="2023" spans="3:8" x14ac:dyDescent="0.3">
      <c r="C2023" s="13"/>
      <c r="F2023" s="11" t="s">
        <v>8219</v>
      </c>
      <c r="G2023" s="11">
        <v>51</v>
      </c>
      <c r="H2023" s="13">
        <v>17.254901960784313</v>
      </c>
    </row>
    <row r="2024" spans="3:8" x14ac:dyDescent="0.3">
      <c r="C2024" s="13"/>
      <c r="F2024" s="11" t="s">
        <v>8219</v>
      </c>
      <c r="G2024" s="11">
        <v>56</v>
      </c>
      <c r="H2024" s="13">
        <v>36.071428571428569</v>
      </c>
    </row>
    <row r="2025" spans="3:8" x14ac:dyDescent="0.3">
      <c r="C2025" s="13"/>
      <c r="F2025" s="11" t="s">
        <v>8219</v>
      </c>
      <c r="G2025" s="11">
        <v>17</v>
      </c>
      <c r="H2025" s="13">
        <v>66.470588235294116</v>
      </c>
    </row>
    <row r="2026" spans="3:8" x14ac:dyDescent="0.3">
      <c r="C2026" s="13"/>
      <c r="F2026" s="11" t="s">
        <v>8219</v>
      </c>
      <c r="G2026" s="11">
        <v>197</v>
      </c>
      <c r="H2026" s="13">
        <v>56.065989847715734</v>
      </c>
    </row>
    <row r="2027" spans="3:8" x14ac:dyDescent="0.3">
      <c r="C2027" s="13"/>
      <c r="F2027" s="11" t="s">
        <v>8219</v>
      </c>
      <c r="G2027" s="11">
        <v>70</v>
      </c>
      <c r="H2027" s="13">
        <v>47.028571428571432</v>
      </c>
    </row>
    <row r="2028" spans="3:8" x14ac:dyDescent="0.3">
      <c r="C2028" s="13"/>
      <c r="F2028" s="11" t="s">
        <v>8219</v>
      </c>
      <c r="G2028" s="11">
        <v>21</v>
      </c>
      <c r="H2028" s="13">
        <v>47.666190476190479</v>
      </c>
    </row>
    <row r="2029" spans="3:8" x14ac:dyDescent="0.3">
      <c r="C2029" s="13"/>
      <c r="F2029" s="11" t="s">
        <v>8219</v>
      </c>
      <c r="G2029" s="11">
        <v>34</v>
      </c>
      <c r="H2029" s="13">
        <v>88.235294117647058</v>
      </c>
    </row>
    <row r="2030" spans="3:8" x14ac:dyDescent="0.3">
      <c r="C2030" s="13"/>
      <c r="F2030" s="11" t="s">
        <v>8219</v>
      </c>
      <c r="G2030" s="11">
        <v>39</v>
      </c>
      <c r="H2030" s="13">
        <v>80.717948717948715</v>
      </c>
    </row>
    <row r="2031" spans="3:8" x14ac:dyDescent="0.3">
      <c r="C2031" s="13"/>
      <c r="F2031" s="11" t="s">
        <v>8219</v>
      </c>
      <c r="G2031" s="11">
        <v>78</v>
      </c>
      <c r="H2031" s="13">
        <v>39.487179487179489</v>
      </c>
    </row>
    <row r="2032" spans="3:8" x14ac:dyDescent="0.3">
      <c r="C2032" s="13"/>
      <c r="F2032" s="11" t="s">
        <v>8219</v>
      </c>
      <c r="G2032" s="11">
        <v>48</v>
      </c>
      <c r="H2032" s="13">
        <v>84.854166666666671</v>
      </c>
    </row>
    <row r="2033" spans="3:8" x14ac:dyDescent="0.3">
      <c r="C2033" s="13"/>
      <c r="F2033" s="11" t="s">
        <v>8219</v>
      </c>
      <c r="G2033" s="11">
        <v>29</v>
      </c>
      <c r="H2033" s="13">
        <v>68.965517241379317</v>
      </c>
    </row>
    <row r="2034" spans="3:8" x14ac:dyDescent="0.3">
      <c r="C2034" s="13"/>
      <c r="F2034" s="11" t="s">
        <v>8219</v>
      </c>
      <c r="G2034" s="11">
        <v>73</v>
      </c>
      <c r="H2034" s="13">
        <v>550.04109589041093</v>
      </c>
    </row>
    <row r="2035" spans="3:8" x14ac:dyDescent="0.3">
      <c r="C2035" s="13"/>
      <c r="F2035" s="11" t="s">
        <v>8219</v>
      </c>
      <c r="G2035" s="11">
        <v>8</v>
      </c>
      <c r="H2035" s="13">
        <v>97.5</v>
      </c>
    </row>
    <row r="2036" spans="3:8" x14ac:dyDescent="0.3">
      <c r="C2036" s="13"/>
      <c r="F2036" s="11" t="s">
        <v>8219</v>
      </c>
      <c r="G2036" s="11">
        <v>17</v>
      </c>
      <c r="H2036" s="13">
        <v>29.411764705882351</v>
      </c>
    </row>
    <row r="2037" spans="3:8" x14ac:dyDescent="0.3">
      <c r="C2037" s="13"/>
      <c r="F2037" s="11" t="s">
        <v>8219</v>
      </c>
      <c r="G2037" s="11">
        <v>9</v>
      </c>
      <c r="H2037" s="13">
        <v>57.777777777777779</v>
      </c>
    </row>
    <row r="2038" spans="3:8" x14ac:dyDescent="0.3">
      <c r="C2038" s="13"/>
      <c r="F2038" s="11" t="s">
        <v>8219</v>
      </c>
      <c r="G2038" s="11">
        <v>17</v>
      </c>
      <c r="H2038" s="13">
        <v>44.235294117647058</v>
      </c>
    </row>
    <row r="2039" spans="3:8" x14ac:dyDescent="0.3">
      <c r="C2039" s="13"/>
      <c r="F2039" s="11" t="s">
        <v>8219</v>
      </c>
      <c r="G2039" s="11">
        <v>33</v>
      </c>
      <c r="H2039" s="13">
        <v>60.909090909090907</v>
      </c>
    </row>
    <row r="2040" spans="3:8" x14ac:dyDescent="0.3">
      <c r="C2040" s="13"/>
      <c r="F2040" s="11" t="s">
        <v>8219</v>
      </c>
      <c r="G2040" s="11">
        <v>38</v>
      </c>
      <c r="H2040" s="13">
        <v>68.84210526315789</v>
      </c>
    </row>
    <row r="2041" spans="3:8" x14ac:dyDescent="0.3">
      <c r="C2041" s="13"/>
      <c r="F2041" s="11" t="s">
        <v>8219</v>
      </c>
      <c r="G2041" s="11">
        <v>79</v>
      </c>
      <c r="H2041" s="13">
        <v>73.582278481012665</v>
      </c>
    </row>
    <row r="2042" spans="3:8" x14ac:dyDescent="0.3">
      <c r="C2042" s="13"/>
      <c r="F2042" s="11" t="s">
        <v>8219</v>
      </c>
      <c r="G2042" s="11">
        <v>46</v>
      </c>
      <c r="H2042" s="13">
        <v>115.02173913043478</v>
      </c>
    </row>
    <row r="2043" spans="3:8" x14ac:dyDescent="0.3">
      <c r="C2043" s="13"/>
      <c r="F2043" s="11" t="s">
        <v>8219</v>
      </c>
      <c r="G2043" s="11">
        <v>20</v>
      </c>
      <c r="H2043" s="13">
        <v>110.75</v>
      </c>
    </row>
    <row r="2044" spans="3:8" x14ac:dyDescent="0.3">
      <c r="C2044" s="13"/>
      <c r="F2044" s="11" t="s">
        <v>8219</v>
      </c>
      <c r="G2044" s="11">
        <v>20</v>
      </c>
      <c r="H2044" s="13">
        <v>75.5</v>
      </c>
    </row>
    <row r="2045" spans="3:8" x14ac:dyDescent="0.3">
      <c r="C2045" s="13"/>
      <c r="F2045" s="11" t="s">
        <v>8219</v>
      </c>
      <c r="G2045" s="11">
        <v>13</v>
      </c>
      <c r="H2045" s="13">
        <v>235.46153846153845</v>
      </c>
    </row>
    <row r="2046" spans="3:8" x14ac:dyDescent="0.3">
      <c r="C2046" s="13"/>
      <c r="F2046" s="11" t="s">
        <v>8219</v>
      </c>
      <c r="G2046" s="11">
        <v>22</v>
      </c>
      <c r="H2046" s="13">
        <v>11.363636363636363</v>
      </c>
    </row>
    <row r="2047" spans="3:8" x14ac:dyDescent="0.3">
      <c r="C2047" s="13"/>
      <c r="F2047" s="11" t="s">
        <v>8219</v>
      </c>
      <c r="G2047" s="11">
        <v>36</v>
      </c>
      <c r="H2047" s="13">
        <v>92.5</v>
      </c>
    </row>
    <row r="2048" spans="3:8" x14ac:dyDescent="0.3">
      <c r="C2048" s="13"/>
      <c r="F2048" s="11" t="s">
        <v>8219</v>
      </c>
      <c r="G2048" s="11">
        <v>40</v>
      </c>
      <c r="H2048" s="13">
        <v>202.85</v>
      </c>
    </row>
    <row r="2049" spans="3:8" x14ac:dyDescent="0.3">
      <c r="C2049" s="13"/>
      <c r="F2049" s="11" t="s">
        <v>8219</v>
      </c>
      <c r="G2049" s="11">
        <v>9</v>
      </c>
      <c r="H2049" s="13">
        <v>26</v>
      </c>
    </row>
    <row r="2050" spans="3:8" x14ac:dyDescent="0.3">
      <c r="C2050" s="13"/>
      <c r="F2050" s="11" t="s">
        <v>8219</v>
      </c>
      <c r="G2050" s="11">
        <v>19</v>
      </c>
      <c r="H2050" s="13">
        <v>46.05263157894737</v>
      </c>
    </row>
    <row r="2051" spans="3:8" x14ac:dyDescent="0.3">
      <c r="C2051" s="13"/>
      <c r="F2051" s="11" t="s">
        <v>8219</v>
      </c>
      <c r="G2051" s="11">
        <v>14</v>
      </c>
      <c r="H2051" s="13">
        <v>51</v>
      </c>
    </row>
    <row r="2052" spans="3:8" x14ac:dyDescent="0.3">
      <c r="C2052" s="13"/>
      <c r="F2052" s="11" t="s">
        <v>8219</v>
      </c>
      <c r="G2052" s="11">
        <v>38</v>
      </c>
      <c r="H2052" s="13">
        <v>31.578947368421051</v>
      </c>
    </row>
    <row r="2053" spans="3:8" x14ac:dyDescent="0.3">
      <c r="C2053" s="13"/>
      <c r="F2053" s="11" t="s">
        <v>8219</v>
      </c>
      <c r="G2053" s="11">
        <v>58</v>
      </c>
      <c r="H2053" s="13">
        <v>53.363965517241382</v>
      </c>
    </row>
    <row r="2054" spans="3:8" x14ac:dyDescent="0.3">
      <c r="C2054" s="13"/>
      <c r="F2054" s="11" t="s">
        <v>8219</v>
      </c>
      <c r="G2054" s="11">
        <v>28</v>
      </c>
      <c r="H2054" s="13">
        <v>36.964285714285715</v>
      </c>
    </row>
    <row r="2055" spans="3:8" x14ac:dyDescent="0.3">
      <c r="C2055" s="13"/>
      <c r="F2055" s="11" t="s">
        <v>8219</v>
      </c>
      <c r="G2055" s="11">
        <v>17</v>
      </c>
      <c r="H2055" s="13">
        <v>81.294117647058826</v>
      </c>
    </row>
    <row r="2056" spans="3:8" x14ac:dyDescent="0.3">
      <c r="C2056" s="13"/>
      <c r="F2056" s="11" t="s">
        <v>8219</v>
      </c>
      <c r="G2056" s="11">
        <v>12</v>
      </c>
      <c r="H2056" s="13">
        <v>20.083333333333332</v>
      </c>
    </row>
    <row r="2057" spans="3:8" x14ac:dyDescent="0.3">
      <c r="C2057" s="13"/>
      <c r="F2057" s="11" t="s">
        <v>8219</v>
      </c>
      <c r="G2057" s="11">
        <v>40</v>
      </c>
      <c r="H2057" s="13">
        <v>88.25</v>
      </c>
    </row>
    <row r="2058" spans="3:8" x14ac:dyDescent="0.3">
      <c r="C2058" s="13"/>
      <c r="F2058" s="11" t="s">
        <v>8219</v>
      </c>
      <c r="G2058" s="11">
        <v>57</v>
      </c>
      <c r="H2058" s="13">
        <v>53.438596491228068</v>
      </c>
    </row>
    <row r="2059" spans="3:8" x14ac:dyDescent="0.3">
      <c r="C2059" s="13"/>
      <c r="F2059" s="11" t="s">
        <v>8219</v>
      </c>
      <c r="G2059" s="11">
        <v>114</v>
      </c>
      <c r="H2059" s="13">
        <v>39.868421052631582</v>
      </c>
    </row>
    <row r="2060" spans="3:8" x14ac:dyDescent="0.3">
      <c r="C2060" s="13"/>
      <c r="F2060" s="11" t="s">
        <v>8219</v>
      </c>
      <c r="G2060" s="11">
        <v>31</v>
      </c>
      <c r="H2060" s="13">
        <v>145.16129032258064</v>
      </c>
    </row>
    <row r="2061" spans="3:8" x14ac:dyDescent="0.3">
      <c r="C2061" s="13"/>
      <c r="F2061" s="11" t="s">
        <v>8219</v>
      </c>
      <c r="G2061" s="11">
        <v>3</v>
      </c>
      <c r="H2061" s="13">
        <v>23.333333333333332</v>
      </c>
    </row>
    <row r="2062" spans="3:8" x14ac:dyDescent="0.3">
      <c r="C2062" s="13"/>
      <c r="F2062" s="11" t="s">
        <v>8219</v>
      </c>
      <c r="G2062" s="11">
        <v>16</v>
      </c>
      <c r="H2062" s="13">
        <v>64.375</v>
      </c>
    </row>
    <row r="2063" spans="3:8" x14ac:dyDescent="0.3">
      <c r="C2063" s="13"/>
      <c r="F2063" s="11" t="s">
        <v>8219</v>
      </c>
      <c r="G2063" s="11">
        <v>199</v>
      </c>
      <c r="H2063" s="13">
        <v>62.052763819095475</v>
      </c>
    </row>
    <row r="2064" spans="3:8" x14ac:dyDescent="0.3">
      <c r="C2064" s="13"/>
      <c r="F2064" s="11" t="s">
        <v>8219</v>
      </c>
      <c r="G2064" s="11">
        <v>31</v>
      </c>
      <c r="H2064" s="13">
        <v>66.129032258064512</v>
      </c>
    </row>
    <row r="2065" spans="3:8" x14ac:dyDescent="0.3">
      <c r="C2065" s="13"/>
      <c r="F2065" s="11" t="s">
        <v>8219</v>
      </c>
      <c r="G2065" s="11">
        <v>30</v>
      </c>
      <c r="H2065" s="13">
        <v>73.400000000000006</v>
      </c>
    </row>
    <row r="2066" spans="3:8" x14ac:dyDescent="0.3">
      <c r="C2066" s="13"/>
      <c r="F2066" s="11" t="s">
        <v>8219</v>
      </c>
      <c r="G2066" s="11">
        <v>34</v>
      </c>
      <c r="H2066" s="13">
        <v>99.5</v>
      </c>
    </row>
    <row r="2067" spans="3:8" x14ac:dyDescent="0.3">
      <c r="C2067" s="13"/>
      <c r="F2067" s="11" t="s">
        <v>8219</v>
      </c>
      <c r="G2067" s="11">
        <v>18</v>
      </c>
      <c r="H2067" s="13">
        <v>62.166666666666664</v>
      </c>
    </row>
    <row r="2068" spans="3:8" x14ac:dyDescent="0.3">
      <c r="C2068" s="13"/>
      <c r="F2068" s="11" t="s">
        <v>8219</v>
      </c>
      <c r="G2068" s="11">
        <v>67</v>
      </c>
      <c r="H2068" s="13">
        <v>62.328358208955223</v>
      </c>
    </row>
    <row r="2069" spans="3:8" x14ac:dyDescent="0.3">
      <c r="C2069" s="13"/>
      <c r="F2069" s="11" t="s">
        <v>8219</v>
      </c>
      <c r="G2069" s="11">
        <v>66</v>
      </c>
      <c r="H2069" s="13">
        <v>58.787878787878789</v>
      </c>
    </row>
    <row r="2070" spans="3:8" x14ac:dyDescent="0.3">
      <c r="C2070" s="13"/>
      <c r="F2070" s="11" t="s">
        <v>8219</v>
      </c>
      <c r="G2070" s="11">
        <v>23</v>
      </c>
      <c r="H2070" s="13">
        <v>45.347826086956523</v>
      </c>
    </row>
    <row r="2071" spans="3:8" x14ac:dyDescent="0.3">
      <c r="C2071" s="13"/>
      <c r="F2071" s="11" t="s">
        <v>8219</v>
      </c>
      <c r="G2071" s="11">
        <v>126</v>
      </c>
      <c r="H2071" s="13">
        <v>41.944444444444443</v>
      </c>
    </row>
    <row r="2072" spans="3:8" x14ac:dyDescent="0.3">
      <c r="C2072" s="13"/>
      <c r="F2072" s="11" t="s">
        <v>8219</v>
      </c>
      <c r="G2072" s="11">
        <v>6</v>
      </c>
      <c r="H2072" s="13">
        <v>59.166666666666664</v>
      </c>
    </row>
    <row r="2073" spans="3:8" x14ac:dyDescent="0.3">
      <c r="C2073" s="13"/>
      <c r="F2073" s="11" t="s">
        <v>8219</v>
      </c>
      <c r="G2073" s="11">
        <v>25</v>
      </c>
      <c r="H2073" s="13">
        <v>200.49</v>
      </c>
    </row>
    <row r="2074" spans="3:8" x14ac:dyDescent="0.3">
      <c r="C2074" s="13"/>
      <c r="F2074" s="11" t="s">
        <v>8219</v>
      </c>
      <c r="G2074" s="11">
        <v>39</v>
      </c>
      <c r="H2074" s="13">
        <v>83.974358974358978</v>
      </c>
    </row>
    <row r="2075" spans="3:8" x14ac:dyDescent="0.3">
      <c r="C2075" s="13"/>
      <c r="F2075" s="11" t="s">
        <v>8219</v>
      </c>
      <c r="G2075" s="11">
        <v>62</v>
      </c>
      <c r="H2075" s="13">
        <v>57.258064516129032</v>
      </c>
    </row>
    <row r="2076" spans="3:8" x14ac:dyDescent="0.3">
      <c r="C2076" s="13"/>
      <c r="F2076" s="11" t="s">
        <v>8219</v>
      </c>
      <c r="G2076" s="11">
        <v>31</v>
      </c>
      <c r="H2076" s="13">
        <v>58.064516129032256</v>
      </c>
    </row>
    <row r="2077" spans="3:8" x14ac:dyDescent="0.3">
      <c r="C2077" s="13"/>
      <c r="F2077" s="11" t="s">
        <v>8219</v>
      </c>
      <c r="G2077" s="11">
        <v>274</v>
      </c>
      <c r="H2077" s="13">
        <v>186.80291970802921</v>
      </c>
    </row>
    <row r="2078" spans="3:8" x14ac:dyDescent="0.3">
      <c r="C2078" s="13"/>
      <c r="F2078" s="11" t="s">
        <v>8219</v>
      </c>
      <c r="G2078" s="11">
        <v>17</v>
      </c>
      <c r="H2078" s="13">
        <v>74.117647058823536</v>
      </c>
    </row>
    <row r="2079" spans="3:8" x14ac:dyDescent="0.3">
      <c r="C2079" s="13"/>
      <c r="F2079" s="11" t="s">
        <v>8219</v>
      </c>
      <c r="G2079" s="11">
        <v>14</v>
      </c>
      <c r="H2079" s="13">
        <v>30.714285714285715</v>
      </c>
    </row>
    <row r="2080" spans="3:8" x14ac:dyDescent="0.3">
      <c r="C2080" s="13"/>
      <c r="F2080" s="11" t="s">
        <v>8219</v>
      </c>
      <c r="G2080" s="11">
        <v>60</v>
      </c>
      <c r="H2080" s="13">
        <v>62.666666666666664</v>
      </c>
    </row>
    <row r="2081" spans="3:8" x14ac:dyDescent="0.3">
      <c r="C2081" s="13"/>
      <c r="F2081" s="11" t="s">
        <v>8219</v>
      </c>
      <c r="G2081" s="11">
        <v>33</v>
      </c>
      <c r="H2081" s="13">
        <v>121.36363636363636</v>
      </c>
    </row>
    <row r="2082" spans="3:8" x14ac:dyDescent="0.3">
      <c r="C2082" s="13"/>
      <c r="F2082" s="11" t="s">
        <v>8219</v>
      </c>
      <c r="G2082" s="11">
        <v>78</v>
      </c>
      <c r="H2082" s="13">
        <v>39.743589743589745</v>
      </c>
    </row>
    <row r="2083" spans="3:8" x14ac:dyDescent="0.3">
      <c r="C2083" s="13"/>
      <c r="F2083" s="11" t="s">
        <v>8219</v>
      </c>
      <c r="G2083" s="11">
        <v>30</v>
      </c>
      <c r="H2083" s="13">
        <v>72</v>
      </c>
    </row>
    <row r="2084" spans="3:8" x14ac:dyDescent="0.3">
      <c r="C2084" s="13"/>
      <c r="F2084" s="11" t="s">
        <v>8219</v>
      </c>
      <c r="G2084" s="11">
        <v>136</v>
      </c>
      <c r="H2084" s="13">
        <v>40.632352941176471</v>
      </c>
    </row>
    <row r="2085" spans="3:8" x14ac:dyDescent="0.3">
      <c r="C2085" s="13"/>
      <c r="F2085" s="11" t="s">
        <v>8219</v>
      </c>
      <c r="G2085" s="11">
        <v>40</v>
      </c>
      <c r="H2085" s="13">
        <v>63</v>
      </c>
    </row>
    <row r="2086" spans="3:8" x14ac:dyDescent="0.3">
      <c r="C2086" s="13"/>
      <c r="F2086" s="11" t="s">
        <v>8219</v>
      </c>
      <c r="G2086" s="11">
        <v>18</v>
      </c>
      <c r="H2086" s="13">
        <v>33.666666666666664</v>
      </c>
    </row>
    <row r="2087" spans="3:8" x14ac:dyDescent="0.3">
      <c r="C2087" s="13"/>
      <c r="F2087" s="11" t="s">
        <v>8219</v>
      </c>
      <c r="G2087" s="11">
        <v>39</v>
      </c>
      <c r="H2087" s="13">
        <v>38.589743589743591</v>
      </c>
    </row>
    <row r="2088" spans="3:8" x14ac:dyDescent="0.3">
      <c r="C2088" s="13"/>
      <c r="F2088" s="11" t="s">
        <v>8219</v>
      </c>
      <c r="G2088" s="11">
        <v>21</v>
      </c>
      <c r="H2088" s="13">
        <v>155.95238095238096</v>
      </c>
    </row>
    <row r="2089" spans="3:8" x14ac:dyDescent="0.3">
      <c r="C2089" s="13"/>
      <c r="F2089" s="11" t="s">
        <v>8219</v>
      </c>
      <c r="G2089" s="11">
        <v>30</v>
      </c>
      <c r="H2089" s="13">
        <v>43.2</v>
      </c>
    </row>
    <row r="2090" spans="3:8" x14ac:dyDescent="0.3">
      <c r="C2090" s="13"/>
      <c r="F2090" s="11" t="s">
        <v>8219</v>
      </c>
      <c r="G2090" s="11">
        <v>27</v>
      </c>
      <c r="H2090" s="13">
        <v>15.148518518518518</v>
      </c>
    </row>
    <row r="2091" spans="3:8" x14ac:dyDescent="0.3">
      <c r="C2091" s="13"/>
      <c r="F2091" s="11" t="s">
        <v>8219</v>
      </c>
      <c r="G2091" s="11">
        <v>35</v>
      </c>
      <c r="H2091" s="13">
        <v>83.571428571428569</v>
      </c>
    </row>
    <row r="2092" spans="3:8" x14ac:dyDescent="0.3">
      <c r="C2092" s="13"/>
      <c r="F2092" s="11" t="s">
        <v>8219</v>
      </c>
      <c r="G2092" s="11">
        <v>13</v>
      </c>
      <c r="H2092" s="13">
        <v>140</v>
      </c>
    </row>
    <row r="2093" spans="3:8" x14ac:dyDescent="0.3">
      <c r="C2093" s="13"/>
      <c r="F2093" s="11" t="s">
        <v>8219</v>
      </c>
      <c r="G2093" s="11">
        <v>23</v>
      </c>
      <c r="H2093" s="13">
        <v>80.869565217391298</v>
      </c>
    </row>
    <row r="2094" spans="3:8" x14ac:dyDescent="0.3">
      <c r="C2094" s="13"/>
      <c r="F2094" s="11" t="s">
        <v>8219</v>
      </c>
      <c r="G2094" s="11">
        <v>39</v>
      </c>
      <c r="H2094" s="13">
        <v>53.846153846153847</v>
      </c>
    </row>
    <row r="2095" spans="3:8" x14ac:dyDescent="0.3">
      <c r="C2095" s="13"/>
      <c r="F2095" s="11" t="s">
        <v>8219</v>
      </c>
      <c r="G2095" s="11">
        <v>35</v>
      </c>
      <c r="H2095" s="13">
        <v>30.928571428571427</v>
      </c>
    </row>
    <row r="2096" spans="3:8" x14ac:dyDescent="0.3">
      <c r="C2096" s="13"/>
      <c r="F2096" s="11" t="s">
        <v>8219</v>
      </c>
      <c r="G2096" s="11">
        <v>27</v>
      </c>
      <c r="H2096" s="13">
        <v>67.962962962962962</v>
      </c>
    </row>
    <row r="2097" spans="3:8" x14ac:dyDescent="0.3">
      <c r="C2097" s="13"/>
      <c r="F2097" s="11" t="s">
        <v>8219</v>
      </c>
      <c r="G2097" s="11">
        <v>21</v>
      </c>
      <c r="H2097" s="13">
        <v>27.142857142857142</v>
      </c>
    </row>
    <row r="2098" spans="3:8" x14ac:dyDescent="0.3">
      <c r="C2098" s="13"/>
      <c r="F2098" s="11" t="s">
        <v>8219</v>
      </c>
      <c r="G2098" s="11">
        <v>104</v>
      </c>
      <c r="H2098" s="13">
        <v>110.86538461538461</v>
      </c>
    </row>
    <row r="2099" spans="3:8" x14ac:dyDescent="0.3">
      <c r="C2099" s="13"/>
      <c r="F2099" s="11" t="s">
        <v>8219</v>
      </c>
      <c r="G2099" s="11">
        <v>19</v>
      </c>
      <c r="H2099" s="13">
        <v>106.84210526315789</v>
      </c>
    </row>
    <row r="2100" spans="3:8" x14ac:dyDescent="0.3">
      <c r="C2100" s="13"/>
      <c r="F2100" s="11" t="s">
        <v>8219</v>
      </c>
      <c r="G2100" s="11">
        <v>97</v>
      </c>
      <c r="H2100" s="13">
        <v>105.51546391752578</v>
      </c>
    </row>
    <row r="2101" spans="3:8" x14ac:dyDescent="0.3">
      <c r="C2101" s="13"/>
      <c r="F2101" s="11" t="s">
        <v>8219</v>
      </c>
      <c r="G2101" s="11">
        <v>27</v>
      </c>
      <c r="H2101" s="13">
        <v>132.96296296296296</v>
      </c>
    </row>
    <row r="2102" spans="3:8" x14ac:dyDescent="0.3">
      <c r="C2102" s="13"/>
      <c r="F2102" s="11" t="s">
        <v>8219</v>
      </c>
      <c r="G2102" s="11">
        <v>24</v>
      </c>
      <c r="H2102" s="13">
        <v>51.916666666666664</v>
      </c>
    </row>
    <row r="2103" spans="3:8" x14ac:dyDescent="0.3">
      <c r="C2103" s="13"/>
      <c r="F2103" s="11" t="s">
        <v>8219</v>
      </c>
      <c r="G2103" s="11">
        <v>13</v>
      </c>
      <c r="H2103" s="13">
        <v>310</v>
      </c>
    </row>
    <row r="2104" spans="3:8" x14ac:dyDescent="0.3">
      <c r="C2104" s="13"/>
      <c r="F2104" s="11" t="s">
        <v>8219</v>
      </c>
      <c r="G2104" s="11">
        <v>46</v>
      </c>
      <c r="H2104" s="13">
        <v>26.021739130434781</v>
      </c>
    </row>
    <row r="2105" spans="3:8" x14ac:dyDescent="0.3">
      <c r="C2105" s="13"/>
      <c r="F2105" s="11" t="s">
        <v>8219</v>
      </c>
      <c r="G2105" s="11">
        <v>4</v>
      </c>
      <c r="H2105" s="13">
        <v>105</v>
      </c>
    </row>
    <row r="2106" spans="3:8" x14ac:dyDescent="0.3">
      <c r="C2106" s="13"/>
      <c r="F2106" s="11" t="s">
        <v>8219</v>
      </c>
      <c r="G2106" s="11">
        <v>40</v>
      </c>
      <c r="H2106" s="13">
        <v>86.224999999999994</v>
      </c>
    </row>
    <row r="2107" spans="3:8" x14ac:dyDescent="0.3">
      <c r="C2107" s="13"/>
      <c r="F2107" s="11" t="s">
        <v>8219</v>
      </c>
      <c r="G2107" s="11">
        <v>44</v>
      </c>
      <c r="H2107" s="13">
        <v>114.54545454545455</v>
      </c>
    </row>
    <row r="2108" spans="3:8" x14ac:dyDescent="0.3">
      <c r="C2108" s="13"/>
      <c r="F2108" s="11" t="s">
        <v>8219</v>
      </c>
      <c r="G2108" s="11">
        <v>35</v>
      </c>
      <c r="H2108" s="13">
        <v>47.657142857142858</v>
      </c>
    </row>
    <row r="2109" spans="3:8" x14ac:dyDescent="0.3">
      <c r="C2109" s="13"/>
      <c r="F2109" s="11" t="s">
        <v>8219</v>
      </c>
      <c r="G2109" s="11">
        <v>63</v>
      </c>
      <c r="H2109" s="13">
        <v>72.888888888888886</v>
      </c>
    </row>
    <row r="2110" spans="3:8" x14ac:dyDescent="0.3">
      <c r="C2110" s="13"/>
      <c r="F2110" s="11" t="s">
        <v>8219</v>
      </c>
      <c r="G2110" s="11">
        <v>89</v>
      </c>
      <c r="H2110" s="13">
        <v>49.545505617977533</v>
      </c>
    </row>
    <row r="2111" spans="3:8" x14ac:dyDescent="0.3">
      <c r="C2111" s="13"/>
      <c r="F2111" s="11" t="s">
        <v>8219</v>
      </c>
      <c r="G2111" s="11">
        <v>15</v>
      </c>
      <c r="H2111" s="13">
        <v>25.4</v>
      </c>
    </row>
    <row r="2112" spans="3:8" x14ac:dyDescent="0.3">
      <c r="C2112" s="13"/>
      <c r="F2112" s="11" t="s">
        <v>8219</v>
      </c>
      <c r="G2112" s="11">
        <v>46</v>
      </c>
      <c r="H2112" s="13">
        <v>62.586956521739133</v>
      </c>
    </row>
    <row r="2113" spans="3:8" x14ac:dyDescent="0.3">
      <c r="C2113" s="13"/>
      <c r="F2113" s="11" t="s">
        <v>8219</v>
      </c>
      <c r="G2113" s="11">
        <v>33</v>
      </c>
      <c r="H2113" s="13">
        <v>61.060606060606062</v>
      </c>
    </row>
    <row r="2114" spans="3:8" x14ac:dyDescent="0.3">
      <c r="C2114" s="13"/>
      <c r="F2114" s="11" t="s">
        <v>8219</v>
      </c>
      <c r="G2114" s="11">
        <v>52</v>
      </c>
      <c r="H2114" s="13">
        <v>99.538461538461533</v>
      </c>
    </row>
    <row r="2115" spans="3:8" x14ac:dyDescent="0.3">
      <c r="C2115" s="13"/>
      <c r="F2115" s="11" t="s">
        <v>8219</v>
      </c>
      <c r="G2115" s="11">
        <v>7</v>
      </c>
      <c r="H2115" s="13">
        <v>75</v>
      </c>
    </row>
    <row r="2116" spans="3:8" x14ac:dyDescent="0.3">
      <c r="C2116" s="13"/>
      <c r="F2116" s="11" t="s">
        <v>8219</v>
      </c>
      <c r="G2116" s="11">
        <v>28</v>
      </c>
      <c r="H2116" s="13">
        <v>215.25</v>
      </c>
    </row>
    <row r="2117" spans="3:8" x14ac:dyDescent="0.3">
      <c r="C2117" s="13"/>
      <c r="F2117" s="11" t="s">
        <v>8219</v>
      </c>
      <c r="G2117" s="11">
        <v>11</v>
      </c>
      <c r="H2117" s="13">
        <v>120.54545454545455</v>
      </c>
    </row>
    <row r="2118" spans="3:8" x14ac:dyDescent="0.3">
      <c r="C2118" s="13"/>
      <c r="F2118" s="11" t="s">
        <v>8219</v>
      </c>
      <c r="G2118" s="11">
        <v>15</v>
      </c>
      <c r="H2118" s="13">
        <v>37.666666666666664</v>
      </c>
    </row>
    <row r="2119" spans="3:8" x14ac:dyDescent="0.3">
      <c r="C2119" s="13"/>
      <c r="F2119" s="11" t="s">
        <v>8219</v>
      </c>
      <c r="G2119" s="11">
        <v>30</v>
      </c>
      <c r="H2119" s="13">
        <v>172.23333333333332</v>
      </c>
    </row>
    <row r="2120" spans="3:8" x14ac:dyDescent="0.3">
      <c r="C2120" s="13"/>
      <c r="F2120" s="11" t="s">
        <v>8219</v>
      </c>
      <c r="G2120" s="11">
        <v>27</v>
      </c>
      <c r="H2120" s="13">
        <v>111.11111111111111</v>
      </c>
    </row>
    <row r="2121" spans="3:8" x14ac:dyDescent="0.3">
      <c r="C2121" s="13"/>
      <c r="F2121" s="11" t="s">
        <v>8219</v>
      </c>
      <c r="G2121" s="11">
        <v>28</v>
      </c>
      <c r="H2121" s="13">
        <v>25.464285714285715</v>
      </c>
    </row>
    <row r="2122" spans="3:8" x14ac:dyDescent="0.3">
      <c r="C2122" s="13"/>
      <c r="F2122" s="11" t="s">
        <v>8219</v>
      </c>
      <c r="G2122" s="11">
        <v>17</v>
      </c>
      <c r="H2122" s="13">
        <v>267.64705882352939</v>
      </c>
    </row>
    <row r="2123" spans="3:8" x14ac:dyDescent="0.3">
      <c r="C2123" s="13"/>
      <c r="F2123" s="11" t="s">
        <v>8219</v>
      </c>
      <c r="G2123" s="11">
        <v>50</v>
      </c>
      <c r="H2123" s="13">
        <v>75.959999999999994</v>
      </c>
    </row>
    <row r="2124" spans="3:8" x14ac:dyDescent="0.3">
      <c r="C2124" s="13"/>
      <c r="F2124" s="11" t="s">
        <v>8219</v>
      </c>
      <c r="G2124" s="11">
        <v>26</v>
      </c>
      <c r="H2124" s="13">
        <v>59.03846153846154</v>
      </c>
    </row>
    <row r="2125" spans="3:8" x14ac:dyDescent="0.3">
      <c r="C2125" s="13"/>
      <c r="F2125" s="11" t="s">
        <v>8219</v>
      </c>
      <c r="G2125" s="11">
        <v>88</v>
      </c>
      <c r="H2125" s="13">
        <v>50.111022727272733</v>
      </c>
    </row>
    <row r="2126" spans="3:8" x14ac:dyDescent="0.3">
      <c r="C2126" s="13"/>
      <c r="F2126" s="11" t="s">
        <v>8219</v>
      </c>
      <c r="G2126" s="11">
        <v>91</v>
      </c>
      <c r="H2126" s="13">
        <v>55.502967032967035</v>
      </c>
    </row>
    <row r="2127" spans="3:8" x14ac:dyDescent="0.3">
      <c r="C2127" s="13"/>
      <c r="F2127" s="11" t="s">
        <v>8219</v>
      </c>
      <c r="G2127" s="11">
        <v>3</v>
      </c>
      <c r="H2127" s="13">
        <v>166.66666666666666</v>
      </c>
    </row>
    <row r="2128" spans="3:8" x14ac:dyDescent="0.3">
      <c r="C2128" s="13"/>
      <c r="F2128" s="11" t="s">
        <v>8219</v>
      </c>
      <c r="G2128" s="11">
        <v>28</v>
      </c>
      <c r="H2128" s="13">
        <v>47.428571428571431</v>
      </c>
    </row>
    <row r="2129" spans="3:8" x14ac:dyDescent="0.3">
      <c r="C2129" s="13"/>
      <c r="F2129" s="11" t="s">
        <v>8219</v>
      </c>
      <c r="G2129" s="11">
        <v>77</v>
      </c>
      <c r="H2129" s="13">
        <v>64.935064935064929</v>
      </c>
    </row>
    <row r="2130" spans="3:8" x14ac:dyDescent="0.3">
      <c r="C2130" s="13"/>
      <c r="F2130" s="11" t="s">
        <v>8219</v>
      </c>
      <c r="G2130" s="11">
        <v>27</v>
      </c>
      <c r="H2130" s="13">
        <v>55.555555555555557</v>
      </c>
    </row>
    <row r="2131" spans="3:8" x14ac:dyDescent="0.3">
      <c r="C2131" s="13"/>
      <c r="F2131" s="11" t="s">
        <v>8219</v>
      </c>
      <c r="G2131" s="11">
        <v>107</v>
      </c>
      <c r="H2131" s="13">
        <v>74.224299065420567</v>
      </c>
    </row>
    <row r="2132" spans="3:8" x14ac:dyDescent="0.3">
      <c r="C2132" s="13"/>
      <c r="F2132" s="11" t="s">
        <v>8219</v>
      </c>
      <c r="G2132" s="11">
        <v>96</v>
      </c>
      <c r="H2132" s="13">
        <v>106.9271875</v>
      </c>
    </row>
    <row r="2133" spans="3:8" x14ac:dyDescent="0.3">
      <c r="C2133" s="13"/>
      <c r="F2133" s="11" t="s">
        <v>8219</v>
      </c>
      <c r="G2133" s="11">
        <v>56</v>
      </c>
      <c r="H2133" s="13">
        <v>41.696428571428569</v>
      </c>
    </row>
    <row r="2134" spans="3:8" x14ac:dyDescent="0.3">
      <c r="C2134" s="13"/>
      <c r="F2134" s="11" t="s">
        <v>8219</v>
      </c>
      <c r="G2134" s="11">
        <v>58</v>
      </c>
      <c r="H2134" s="13">
        <v>74.243275862068955</v>
      </c>
    </row>
    <row r="2135" spans="3:8" x14ac:dyDescent="0.3">
      <c r="C2135" s="13"/>
      <c r="F2135" s="11" t="s">
        <v>8219</v>
      </c>
      <c r="G2135" s="11">
        <v>15</v>
      </c>
      <c r="H2135" s="13">
        <v>73.333333333333329</v>
      </c>
    </row>
    <row r="2136" spans="3:8" x14ac:dyDescent="0.3">
      <c r="C2136" s="13"/>
      <c r="F2136" s="11" t="s">
        <v>8219</v>
      </c>
      <c r="G2136" s="11">
        <v>20</v>
      </c>
      <c r="H2136" s="13">
        <v>100</v>
      </c>
    </row>
    <row r="2137" spans="3:8" x14ac:dyDescent="0.3">
      <c r="C2137" s="13"/>
      <c r="F2137" s="11" t="s">
        <v>8219</v>
      </c>
      <c r="G2137" s="11">
        <v>38</v>
      </c>
      <c r="H2137" s="13">
        <v>38.421052631578945</v>
      </c>
    </row>
    <row r="2138" spans="3:8" x14ac:dyDescent="0.3">
      <c r="C2138" s="13"/>
      <c r="F2138" s="11" t="s">
        <v>8219</v>
      </c>
      <c r="G2138" s="11">
        <v>33</v>
      </c>
      <c r="H2138" s="13">
        <v>166.96969696969697</v>
      </c>
    </row>
    <row r="2139" spans="3:8" x14ac:dyDescent="0.3">
      <c r="C2139" s="13"/>
      <c r="F2139" s="11" t="s">
        <v>8219</v>
      </c>
      <c r="G2139" s="11">
        <v>57</v>
      </c>
      <c r="H2139" s="13">
        <v>94.912280701754383</v>
      </c>
    </row>
    <row r="2140" spans="3:8" x14ac:dyDescent="0.3">
      <c r="C2140" s="13"/>
      <c r="F2140" s="11" t="s">
        <v>8219</v>
      </c>
      <c r="G2140" s="11">
        <v>25</v>
      </c>
      <c r="H2140" s="13">
        <v>100</v>
      </c>
    </row>
    <row r="2141" spans="3:8" x14ac:dyDescent="0.3">
      <c r="C2141" s="13"/>
      <c r="F2141" s="11" t="s">
        <v>8219</v>
      </c>
      <c r="G2141" s="11">
        <v>14</v>
      </c>
      <c r="H2141" s="13">
        <v>143.21428571428572</v>
      </c>
    </row>
    <row r="2142" spans="3:8" x14ac:dyDescent="0.3">
      <c r="C2142" s="13"/>
      <c r="F2142" s="11" t="s">
        <v>8219</v>
      </c>
      <c r="G2142" s="11">
        <v>94</v>
      </c>
      <c r="H2142" s="13">
        <v>90.819148936170208</v>
      </c>
    </row>
    <row r="2143" spans="3:8" x14ac:dyDescent="0.3">
      <c r="C2143" s="13"/>
      <c r="F2143" s="11" t="s">
        <v>8219</v>
      </c>
      <c r="G2143" s="11">
        <v>59</v>
      </c>
      <c r="H2143" s="13">
        <v>48.542372881355931</v>
      </c>
    </row>
    <row r="2144" spans="3:8" x14ac:dyDescent="0.3">
      <c r="C2144" s="13"/>
      <c r="F2144" s="11" t="s">
        <v>8219</v>
      </c>
      <c r="G2144" s="11">
        <v>36</v>
      </c>
      <c r="H2144" s="13">
        <v>70.027777777777771</v>
      </c>
    </row>
    <row r="2145" spans="3:8" x14ac:dyDescent="0.3">
      <c r="C2145" s="13"/>
      <c r="F2145" s="11" t="s">
        <v>8219</v>
      </c>
      <c r="G2145" s="11">
        <v>115</v>
      </c>
      <c r="H2145" s="13">
        <v>135.62608695652173</v>
      </c>
    </row>
    <row r="2146" spans="3:8" x14ac:dyDescent="0.3">
      <c r="C2146" s="13"/>
      <c r="F2146" s="11" t="s">
        <v>8219</v>
      </c>
      <c r="G2146" s="11">
        <v>30</v>
      </c>
      <c r="H2146" s="13">
        <v>100</v>
      </c>
    </row>
    <row r="2147" spans="3:8" x14ac:dyDescent="0.3">
      <c r="C2147" s="13"/>
      <c r="F2147" s="11" t="s">
        <v>8219</v>
      </c>
      <c r="G2147" s="11">
        <v>52</v>
      </c>
      <c r="H2147" s="13">
        <v>94.90384615384616</v>
      </c>
    </row>
    <row r="2148" spans="3:8" x14ac:dyDescent="0.3">
      <c r="C2148" s="13"/>
      <c r="F2148" s="11" t="s">
        <v>8219</v>
      </c>
      <c r="G2148" s="11">
        <v>27</v>
      </c>
      <c r="H2148" s="13">
        <v>75.370370370370367</v>
      </c>
    </row>
    <row r="2149" spans="3:8" x14ac:dyDescent="0.3">
      <c r="C2149" s="13"/>
      <c r="F2149" s="11" t="s">
        <v>8219</v>
      </c>
      <c r="G2149" s="11">
        <v>24</v>
      </c>
      <c r="H2149" s="13">
        <v>64.458333333333329</v>
      </c>
    </row>
    <row r="2150" spans="3:8" x14ac:dyDescent="0.3">
      <c r="C2150" s="13"/>
      <c r="F2150" s="11" t="s">
        <v>8219</v>
      </c>
      <c r="G2150" s="11">
        <v>10</v>
      </c>
      <c r="H2150" s="13">
        <v>115</v>
      </c>
    </row>
    <row r="2151" spans="3:8" x14ac:dyDescent="0.3">
      <c r="C2151" s="13"/>
      <c r="F2151" s="11" t="s">
        <v>8219</v>
      </c>
      <c r="G2151" s="11">
        <v>30</v>
      </c>
      <c r="H2151" s="13">
        <v>100.5</v>
      </c>
    </row>
    <row r="2152" spans="3:8" x14ac:dyDescent="0.3">
      <c r="C2152" s="13"/>
      <c r="F2152" s="11" t="s">
        <v>8219</v>
      </c>
      <c r="G2152" s="11">
        <v>71</v>
      </c>
      <c r="H2152" s="13">
        <v>93.774647887323937</v>
      </c>
    </row>
    <row r="2153" spans="3:8" x14ac:dyDescent="0.3">
      <c r="C2153" s="13"/>
      <c r="F2153" s="11" t="s">
        <v>8219</v>
      </c>
      <c r="G2153" s="11">
        <v>10</v>
      </c>
      <c r="H2153" s="13">
        <v>35.1</v>
      </c>
    </row>
    <row r="2154" spans="3:8" x14ac:dyDescent="0.3">
      <c r="C2154" s="13"/>
      <c r="F2154" s="11" t="s">
        <v>8219</v>
      </c>
      <c r="G2154" s="11">
        <v>24</v>
      </c>
      <c r="H2154" s="13">
        <v>41.666666666666664</v>
      </c>
    </row>
    <row r="2155" spans="3:8" x14ac:dyDescent="0.3">
      <c r="C2155" s="13"/>
      <c r="F2155" s="11" t="s">
        <v>8219</v>
      </c>
      <c r="G2155" s="11">
        <v>38</v>
      </c>
      <c r="H2155" s="13">
        <v>53.289473684210527</v>
      </c>
    </row>
    <row r="2156" spans="3:8" x14ac:dyDescent="0.3">
      <c r="C2156" s="13"/>
      <c r="F2156" s="11" t="s">
        <v>8219</v>
      </c>
      <c r="G2156" s="11">
        <v>26</v>
      </c>
      <c r="H2156" s="13">
        <v>70.230769230769226</v>
      </c>
    </row>
    <row r="2157" spans="3:8" x14ac:dyDescent="0.3">
      <c r="C2157" s="13"/>
      <c r="F2157" s="11" t="s">
        <v>8219</v>
      </c>
      <c r="G2157" s="11">
        <v>19</v>
      </c>
      <c r="H2157" s="13">
        <v>43.421052631578945</v>
      </c>
    </row>
    <row r="2158" spans="3:8" x14ac:dyDescent="0.3">
      <c r="C2158" s="13"/>
      <c r="F2158" s="11" t="s">
        <v>8219</v>
      </c>
      <c r="G2158" s="11">
        <v>11</v>
      </c>
      <c r="H2158" s="13">
        <v>199.18181818181819</v>
      </c>
    </row>
    <row r="2159" spans="3:8" x14ac:dyDescent="0.3">
      <c r="C2159" s="13"/>
      <c r="F2159" s="11" t="s">
        <v>8219</v>
      </c>
      <c r="G2159" s="11">
        <v>27</v>
      </c>
      <c r="H2159" s="13">
        <v>78.518148148148143</v>
      </c>
    </row>
    <row r="2160" spans="3:8" x14ac:dyDescent="0.3">
      <c r="C2160" s="13"/>
      <c r="F2160" s="11" t="s">
        <v>8219</v>
      </c>
      <c r="G2160" s="11">
        <v>34</v>
      </c>
      <c r="H2160" s="13">
        <v>61.823529411764703</v>
      </c>
    </row>
    <row r="2161" spans="3:8" x14ac:dyDescent="0.3">
      <c r="C2161" s="13"/>
      <c r="F2161" s="11" t="s">
        <v>8219</v>
      </c>
      <c r="G2161" s="11">
        <v>20</v>
      </c>
      <c r="H2161" s="13">
        <v>50.000500000000002</v>
      </c>
    </row>
    <row r="2162" spans="3:8" x14ac:dyDescent="0.3">
      <c r="C2162" s="13"/>
      <c r="F2162" s="11" t="s">
        <v>8219</v>
      </c>
      <c r="G2162" s="11">
        <v>37</v>
      </c>
      <c r="H2162" s="13">
        <v>48.339729729729726</v>
      </c>
    </row>
    <row r="2163" spans="3:8" x14ac:dyDescent="0.3">
      <c r="C2163" s="13"/>
      <c r="F2163" s="11" t="s">
        <v>8219</v>
      </c>
      <c r="G2163" s="11">
        <v>20</v>
      </c>
      <c r="H2163" s="13">
        <v>107.25</v>
      </c>
    </row>
    <row r="2164" spans="3:8" x14ac:dyDescent="0.3">
      <c r="C2164" s="13"/>
      <c r="F2164" s="11" t="s">
        <v>8219</v>
      </c>
      <c r="G2164" s="11">
        <v>10</v>
      </c>
      <c r="H2164" s="13">
        <v>57</v>
      </c>
    </row>
    <row r="2165" spans="3:8" x14ac:dyDescent="0.3">
      <c r="C2165" s="13"/>
      <c r="F2165" s="11" t="s">
        <v>8219</v>
      </c>
      <c r="G2165" s="11">
        <v>26</v>
      </c>
      <c r="H2165" s="13">
        <v>40.92307692307692</v>
      </c>
    </row>
    <row r="2166" spans="3:8" x14ac:dyDescent="0.3">
      <c r="C2166" s="13"/>
      <c r="F2166" s="11" t="s">
        <v>8219</v>
      </c>
      <c r="G2166" s="11">
        <v>20</v>
      </c>
      <c r="H2166" s="13">
        <v>21.5</v>
      </c>
    </row>
    <row r="2167" spans="3:8" x14ac:dyDescent="0.3">
      <c r="C2167" s="13"/>
      <c r="F2167" s="11" t="s">
        <v>8219</v>
      </c>
      <c r="G2167" s="11">
        <v>46</v>
      </c>
      <c r="H2167" s="13">
        <v>79.543478260869563</v>
      </c>
    </row>
    <row r="2168" spans="3:8" x14ac:dyDescent="0.3">
      <c r="C2168" s="13"/>
      <c r="F2168" s="11" t="s">
        <v>8219</v>
      </c>
      <c r="G2168" s="11">
        <v>76</v>
      </c>
      <c r="H2168" s="13">
        <v>72.381578947368425</v>
      </c>
    </row>
    <row r="2169" spans="3:8" x14ac:dyDescent="0.3">
      <c r="C2169" s="13"/>
      <c r="F2169" s="11" t="s">
        <v>8219</v>
      </c>
      <c r="G2169" s="11">
        <v>41</v>
      </c>
      <c r="H2169" s="13">
        <v>64.634146341463421</v>
      </c>
    </row>
    <row r="2170" spans="3:8" x14ac:dyDescent="0.3">
      <c r="C2170" s="13"/>
      <c r="F2170" s="11" t="s">
        <v>8219</v>
      </c>
      <c r="G2170" s="11">
        <v>7</v>
      </c>
      <c r="H2170" s="13">
        <v>38.571428571428569</v>
      </c>
    </row>
    <row r="2171" spans="3:8" x14ac:dyDescent="0.3">
      <c r="C2171" s="13"/>
      <c r="F2171" s="11" t="s">
        <v>8219</v>
      </c>
      <c r="G2171" s="11">
        <v>49</v>
      </c>
      <c r="H2171" s="13">
        <v>107.57142857142857</v>
      </c>
    </row>
    <row r="2172" spans="3:8" x14ac:dyDescent="0.3">
      <c r="C2172" s="13"/>
      <c r="F2172" s="11" t="s">
        <v>8219</v>
      </c>
      <c r="G2172" s="11">
        <v>26</v>
      </c>
      <c r="H2172" s="13">
        <v>27.5</v>
      </c>
    </row>
    <row r="2173" spans="3:8" x14ac:dyDescent="0.3">
      <c r="C2173" s="13"/>
      <c r="F2173" s="11" t="s">
        <v>8219</v>
      </c>
      <c r="G2173" s="11">
        <v>65</v>
      </c>
      <c r="H2173" s="13">
        <v>70.461538461538467</v>
      </c>
    </row>
    <row r="2174" spans="3:8" x14ac:dyDescent="0.3">
      <c r="C2174" s="13"/>
      <c r="F2174" s="11" t="s">
        <v>8219</v>
      </c>
      <c r="G2174" s="11">
        <v>28</v>
      </c>
      <c r="H2174" s="13">
        <v>178.57142857142858</v>
      </c>
    </row>
    <row r="2175" spans="3:8" x14ac:dyDescent="0.3">
      <c r="C2175" s="13"/>
      <c r="F2175" s="11" t="s">
        <v>8219</v>
      </c>
      <c r="G2175" s="11">
        <v>8</v>
      </c>
      <c r="H2175" s="13">
        <v>62.625</v>
      </c>
    </row>
    <row r="2176" spans="3:8" x14ac:dyDescent="0.3">
      <c r="C2176" s="13"/>
      <c r="F2176" s="11" t="s">
        <v>8219</v>
      </c>
      <c r="G2176" s="11">
        <v>3</v>
      </c>
      <c r="H2176" s="13">
        <v>75</v>
      </c>
    </row>
    <row r="2177" spans="3:8" x14ac:dyDescent="0.3">
      <c r="C2177" s="13"/>
      <c r="F2177" s="11" t="s">
        <v>8219</v>
      </c>
      <c r="G2177" s="11">
        <v>9</v>
      </c>
      <c r="H2177" s="13">
        <v>58.901111111111113</v>
      </c>
    </row>
    <row r="2178" spans="3:8" x14ac:dyDescent="0.3">
      <c r="C2178" s="13"/>
      <c r="F2178" s="11" t="s">
        <v>8219</v>
      </c>
      <c r="G2178" s="11">
        <v>9</v>
      </c>
      <c r="H2178" s="13">
        <v>139.55555555555554</v>
      </c>
    </row>
    <row r="2179" spans="3:8" x14ac:dyDescent="0.3">
      <c r="C2179" s="13"/>
      <c r="F2179" s="11" t="s">
        <v>8219</v>
      </c>
      <c r="G2179" s="11">
        <v>20</v>
      </c>
      <c r="H2179" s="13">
        <v>70</v>
      </c>
    </row>
    <row r="2180" spans="3:8" x14ac:dyDescent="0.3">
      <c r="C2180" s="13"/>
      <c r="F2180" s="11" t="s">
        <v>8219</v>
      </c>
      <c r="G2180" s="11">
        <v>57</v>
      </c>
      <c r="H2180" s="13">
        <v>57.385964912280699</v>
      </c>
    </row>
    <row r="2181" spans="3:8" x14ac:dyDescent="0.3">
      <c r="C2181" s="13"/>
      <c r="F2181" s="11" t="s">
        <v>8219</v>
      </c>
      <c r="G2181" s="11">
        <v>8</v>
      </c>
      <c r="H2181" s="13">
        <v>40</v>
      </c>
    </row>
    <row r="2182" spans="3:8" x14ac:dyDescent="0.3">
      <c r="C2182" s="13"/>
      <c r="F2182" s="11" t="s">
        <v>8219</v>
      </c>
      <c r="G2182" s="11">
        <v>14</v>
      </c>
      <c r="H2182" s="13">
        <v>64.285714285714292</v>
      </c>
    </row>
    <row r="2183" spans="3:8" x14ac:dyDescent="0.3">
      <c r="C2183" s="13"/>
      <c r="F2183" s="11" t="s">
        <v>8219</v>
      </c>
      <c r="G2183" s="11">
        <v>17</v>
      </c>
      <c r="H2183" s="13">
        <v>120.11764705882354</v>
      </c>
    </row>
    <row r="2184" spans="3:8" x14ac:dyDescent="0.3">
      <c r="C2184" s="13"/>
      <c r="F2184" s="11" t="s">
        <v>8219</v>
      </c>
      <c r="G2184" s="11">
        <v>100</v>
      </c>
      <c r="H2184" s="13">
        <v>1008.24</v>
      </c>
    </row>
    <row r="2185" spans="3:8" x14ac:dyDescent="0.3">
      <c r="C2185" s="13"/>
      <c r="F2185" s="11" t="s">
        <v>8219</v>
      </c>
      <c r="G2185" s="11">
        <v>32</v>
      </c>
      <c r="H2185" s="13">
        <v>63.28125</v>
      </c>
    </row>
    <row r="2186" spans="3:8" x14ac:dyDescent="0.3">
      <c r="C2186" s="13"/>
      <c r="F2186" s="11" t="s">
        <v>8219</v>
      </c>
      <c r="G2186" s="11">
        <v>3</v>
      </c>
      <c r="H2186" s="13"/>
    </row>
    <row r="2187" spans="3:8" x14ac:dyDescent="0.3">
      <c r="C2187" s="13"/>
    </row>
    <row r="2188" spans="3:8" x14ac:dyDescent="0.3">
      <c r="C2188" s="13"/>
    </row>
    <row r="2189" spans="3:8" x14ac:dyDescent="0.3">
      <c r="C2189" s="13"/>
    </row>
    <row r="2190" spans="3:8" x14ac:dyDescent="0.3">
      <c r="C2190" s="13"/>
    </row>
    <row r="2191" spans="3:8" x14ac:dyDescent="0.3">
      <c r="C2191" s="13"/>
    </row>
    <row r="2192" spans="3:8" x14ac:dyDescent="0.3">
      <c r="C2192" s="13"/>
    </row>
    <row r="2193" spans="3:3" x14ac:dyDescent="0.3">
      <c r="C2193" s="13"/>
    </row>
    <row r="2194" spans="3:3" x14ac:dyDescent="0.3">
      <c r="C2194" s="13"/>
    </row>
    <row r="2195" spans="3:3" x14ac:dyDescent="0.3">
      <c r="C2195" s="13"/>
    </row>
    <row r="2196" spans="3:3" x14ac:dyDescent="0.3">
      <c r="C2196" s="13"/>
    </row>
    <row r="2197" spans="3:3" x14ac:dyDescent="0.3">
      <c r="C2197" s="13"/>
    </row>
    <row r="2198" spans="3:3" x14ac:dyDescent="0.3">
      <c r="C2198" s="13"/>
    </row>
    <row r="2199" spans="3:3" x14ac:dyDescent="0.3">
      <c r="C2199" s="13"/>
    </row>
    <row r="2200" spans="3:3" x14ac:dyDescent="0.3">
      <c r="C2200" s="13"/>
    </row>
    <row r="2201" spans="3:3" x14ac:dyDescent="0.3">
      <c r="C2201" s="13"/>
    </row>
    <row r="2202" spans="3:3" x14ac:dyDescent="0.3">
      <c r="C2202" s="13"/>
    </row>
    <row r="2203" spans="3:3" x14ac:dyDescent="0.3">
      <c r="C2203" s="13"/>
    </row>
    <row r="2204" spans="3:3" x14ac:dyDescent="0.3">
      <c r="C2204" s="13"/>
    </row>
    <row r="2205" spans="3:3" x14ac:dyDescent="0.3">
      <c r="C2205" s="13"/>
    </row>
    <row r="2206" spans="3:3" x14ac:dyDescent="0.3">
      <c r="C2206" s="13"/>
    </row>
    <row r="2207" spans="3:3" x14ac:dyDescent="0.3">
      <c r="C2207" s="13"/>
    </row>
    <row r="2208" spans="3:3" x14ac:dyDescent="0.3">
      <c r="C2208" s="13"/>
    </row>
    <row r="2209" spans="3:3" x14ac:dyDescent="0.3">
      <c r="C2209" s="13"/>
    </row>
    <row r="2210" spans="3:3" x14ac:dyDescent="0.3">
      <c r="C2210" s="13"/>
    </row>
    <row r="2211" spans="3:3" x14ac:dyDescent="0.3">
      <c r="C2211" s="13"/>
    </row>
    <row r="2212" spans="3:3" x14ac:dyDescent="0.3">
      <c r="C2212" s="13"/>
    </row>
    <row r="2213" spans="3:3" x14ac:dyDescent="0.3">
      <c r="C2213" s="13"/>
    </row>
    <row r="2214" spans="3:3" x14ac:dyDescent="0.3">
      <c r="C2214" s="13"/>
    </row>
    <row r="2215" spans="3:3" x14ac:dyDescent="0.3">
      <c r="C2215" s="13"/>
    </row>
    <row r="2216" spans="3:3" x14ac:dyDescent="0.3">
      <c r="C2216" s="13"/>
    </row>
    <row r="2217" spans="3:3" x14ac:dyDescent="0.3">
      <c r="C2217" s="13"/>
    </row>
    <row r="2218" spans="3:3" x14ac:dyDescent="0.3">
      <c r="C2218" s="13"/>
    </row>
    <row r="2219" spans="3:3" x14ac:dyDescent="0.3">
      <c r="C2219" s="13"/>
    </row>
    <row r="2220" spans="3:3" x14ac:dyDescent="0.3">
      <c r="C2220" s="13"/>
    </row>
    <row r="2221" spans="3:3" x14ac:dyDescent="0.3">
      <c r="C2221" s="13"/>
    </row>
    <row r="2222" spans="3:3" x14ac:dyDescent="0.3">
      <c r="C2222" s="13"/>
    </row>
    <row r="2223" spans="3:3" x14ac:dyDescent="0.3">
      <c r="C2223" s="13"/>
    </row>
    <row r="2224" spans="3:3" x14ac:dyDescent="0.3">
      <c r="C2224" s="13"/>
    </row>
    <row r="2225" spans="3:3" x14ac:dyDescent="0.3">
      <c r="C2225" s="13"/>
    </row>
    <row r="2226" spans="3:3" x14ac:dyDescent="0.3">
      <c r="C2226" s="13"/>
    </row>
    <row r="2227" spans="3:3" x14ac:dyDescent="0.3">
      <c r="C2227" s="13"/>
    </row>
    <row r="2228" spans="3:3" x14ac:dyDescent="0.3">
      <c r="C2228" s="13"/>
    </row>
    <row r="2229" spans="3:3" x14ac:dyDescent="0.3">
      <c r="C2229" s="13"/>
    </row>
    <row r="2230" spans="3:3" x14ac:dyDescent="0.3">
      <c r="C2230" s="13"/>
    </row>
    <row r="2231" spans="3:3" x14ac:dyDescent="0.3">
      <c r="C2231" s="13"/>
    </row>
    <row r="2232" spans="3:3" x14ac:dyDescent="0.3">
      <c r="C2232" s="13"/>
    </row>
    <row r="2233" spans="3:3" x14ac:dyDescent="0.3">
      <c r="C2233" s="13"/>
    </row>
    <row r="2234" spans="3:3" x14ac:dyDescent="0.3">
      <c r="C2234" s="13"/>
    </row>
    <row r="2235" spans="3:3" x14ac:dyDescent="0.3">
      <c r="C2235" s="13"/>
    </row>
    <row r="2236" spans="3:3" x14ac:dyDescent="0.3">
      <c r="C2236" s="13"/>
    </row>
    <row r="2237" spans="3:3" x14ac:dyDescent="0.3">
      <c r="C2237" s="13"/>
    </row>
    <row r="2238" spans="3:3" x14ac:dyDescent="0.3">
      <c r="C2238" s="13"/>
    </row>
    <row r="2239" spans="3:3" x14ac:dyDescent="0.3">
      <c r="C2239" s="13"/>
    </row>
    <row r="2240" spans="3:3" x14ac:dyDescent="0.3">
      <c r="C2240" s="13"/>
    </row>
    <row r="2241" spans="3:3" x14ac:dyDescent="0.3">
      <c r="C2241" s="13"/>
    </row>
    <row r="2242" spans="3:3" x14ac:dyDescent="0.3">
      <c r="C2242" s="13"/>
    </row>
    <row r="2243" spans="3:3" x14ac:dyDescent="0.3">
      <c r="C2243" s="13"/>
    </row>
    <row r="2244" spans="3:3" x14ac:dyDescent="0.3">
      <c r="C2244" s="13"/>
    </row>
    <row r="2245" spans="3:3" x14ac:dyDescent="0.3">
      <c r="C2245" s="13"/>
    </row>
    <row r="2246" spans="3:3" x14ac:dyDescent="0.3">
      <c r="C2246" s="13"/>
    </row>
    <row r="2247" spans="3:3" x14ac:dyDescent="0.3">
      <c r="C2247" s="13"/>
    </row>
    <row r="2248" spans="3:3" x14ac:dyDescent="0.3">
      <c r="C2248" s="13"/>
    </row>
    <row r="2249" spans="3:3" x14ac:dyDescent="0.3">
      <c r="C2249" s="13"/>
    </row>
    <row r="2250" spans="3:3" x14ac:dyDescent="0.3">
      <c r="C2250" s="13"/>
    </row>
    <row r="2251" spans="3:3" x14ac:dyDescent="0.3">
      <c r="C2251" s="13"/>
    </row>
    <row r="2252" spans="3:3" x14ac:dyDescent="0.3">
      <c r="C2252" s="13"/>
    </row>
    <row r="2253" spans="3:3" x14ac:dyDescent="0.3">
      <c r="C2253" s="13"/>
    </row>
    <row r="2254" spans="3:3" x14ac:dyDescent="0.3">
      <c r="C2254" s="13"/>
    </row>
    <row r="2255" spans="3:3" x14ac:dyDescent="0.3">
      <c r="C2255" s="13"/>
    </row>
    <row r="2256" spans="3:3" x14ac:dyDescent="0.3">
      <c r="C2256" s="13"/>
    </row>
    <row r="2257" spans="3:3" x14ac:dyDescent="0.3">
      <c r="C2257" s="13"/>
    </row>
    <row r="2258" spans="3:3" x14ac:dyDescent="0.3">
      <c r="C2258" s="13"/>
    </row>
    <row r="2259" spans="3:3" x14ac:dyDescent="0.3">
      <c r="C2259" s="13"/>
    </row>
    <row r="2260" spans="3:3" x14ac:dyDescent="0.3">
      <c r="C2260" s="13"/>
    </row>
    <row r="2261" spans="3:3" x14ac:dyDescent="0.3">
      <c r="C2261" s="13"/>
    </row>
    <row r="2262" spans="3:3" x14ac:dyDescent="0.3">
      <c r="C2262" s="13"/>
    </row>
    <row r="2263" spans="3:3" x14ac:dyDescent="0.3">
      <c r="C2263" s="13"/>
    </row>
    <row r="2264" spans="3:3" x14ac:dyDescent="0.3">
      <c r="C2264" s="13"/>
    </row>
    <row r="2265" spans="3:3" x14ac:dyDescent="0.3">
      <c r="C2265" s="13"/>
    </row>
    <row r="2266" spans="3:3" x14ac:dyDescent="0.3">
      <c r="C2266" s="13"/>
    </row>
    <row r="2267" spans="3:3" x14ac:dyDescent="0.3">
      <c r="C2267" s="13"/>
    </row>
    <row r="2268" spans="3:3" x14ac:dyDescent="0.3">
      <c r="C2268" s="13"/>
    </row>
    <row r="2269" spans="3:3" x14ac:dyDescent="0.3">
      <c r="C2269" s="13"/>
    </row>
    <row r="2270" spans="3:3" x14ac:dyDescent="0.3">
      <c r="C2270" s="13"/>
    </row>
    <row r="2271" spans="3:3" x14ac:dyDescent="0.3">
      <c r="C2271" s="13"/>
    </row>
    <row r="2272" spans="3:3" x14ac:dyDescent="0.3">
      <c r="C2272" s="13"/>
    </row>
    <row r="2273" spans="3:3" x14ac:dyDescent="0.3">
      <c r="C2273" s="13"/>
    </row>
    <row r="2274" spans="3:3" x14ac:dyDescent="0.3">
      <c r="C2274" s="13"/>
    </row>
    <row r="2275" spans="3:3" x14ac:dyDescent="0.3">
      <c r="C2275" s="13"/>
    </row>
    <row r="2276" spans="3:3" x14ac:dyDescent="0.3">
      <c r="C2276" s="13"/>
    </row>
    <row r="2277" spans="3:3" x14ac:dyDescent="0.3">
      <c r="C2277" s="13"/>
    </row>
    <row r="2278" spans="3:3" x14ac:dyDescent="0.3">
      <c r="C2278" s="13"/>
    </row>
    <row r="2279" spans="3:3" x14ac:dyDescent="0.3">
      <c r="C2279" s="13"/>
    </row>
    <row r="2280" spans="3:3" x14ac:dyDescent="0.3">
      <c r="C2280" s="13"/>
    </row>
    <row r="2281" spans="3:3" x14ac:dyDescent="0.3">
      <c r="C2281" s="13"/>
    </row>
    <row r="2282" spans="3:3" x14ac:dyDescent="0.3">
      <c r="C2282" s="13"/>
    </row>
    <row r="2283" spans="3:3" x14ac:dyDescent="0.3">
      <c r="C2283" s="13"/>
    </row>
    <row r="2284" spans="3:3" x14ac:dyDescent="0.3">
      <c r="C2284" s="13"/>
    </row>
    <row r="2285" spans="3:3" x14ac:dyDescent="0.3">
      <c r="C2285" s="13"/>
    </row>
    <row r="2286" spans="3:3" x14ac:dyDescent="0.3">
      <c r="C2286" s="13"/>
    </row>
    <row r="2287" spans="3:3" x14ac:dyDescent="0.3">
      <c r="C2287" s="13"/>
    </row>
    <row r="2288" spans="3:3" x14ac:dyDescent="0.3">
      <c r="C2288" s="13"/>
    </row>
    <row r="2289" spans="3:3" x14ac:dyDescent="0.3">
      <c r="C2289" s="13"/>
    </row>
    <row r="2290" spans="3:3" x14ac:dyDescent="0.3">
      <c r="C2290" s="13"/>
    </row>
    <row r="2291" spans="3:3" x14ac:dyDescent="0.3">
      <c r="C2291" s="13"/>
    </row>
    <row r="2292" spans="3:3" x14ac:dyDescent="0.3">
      <c r="C2292" s="13"/>
    </row>
    <row r="2293" spans="3:3" x14ac:dyDescent="0.3">
      <c r="C2293" s="13"/>
    </row>
    <row r="2294" spans="3:3" x14ac:dyDescent="0.3">
      <c r="C2294" s="13"/>
    </row>
    <row r="2295" spans="3:3" x14ac:dyDescent="0.3">
      <c r="C2295" s="13"/>
    </row>
    <row r="2296" spans="3:3" x14ac:dyDescent="0.3">
      <c r="C2296" s="13"/>
    </row>
    <row r="2297" spans="3:3" x14ac:dyDescent="0.3">
      <c r="C2297" s="13"/>
    </row>
    <row r="2298" spans="3:3" x14ac:dyDescent="0.3">
      <c r="C2298" s="13"/>
    </row>
    <row r="2299" spans="3:3" x14ac:dyDescent="0.3">
      <c r="C2299" s="13"/>
    </row>
    <row r="2300" spans="3:3" x14ac:dyDescent="0.3">
      <c r="C2300" s="13"/>
    </row>
    <row r="2301" spans="3:3" x14ac:dyDescent="0.3">
      <c r="C2301" s="13"/>
    </row>
    <row r="2302" spans="3:3" x14ac:dyDescent="0.3">
      <c r="C2302" s="13"/>
    </row>
    <row r="2303" spans="3:3" x14ac:dyDescent="0.3">
      <c r="C2303" s="13"/>
    </row>
    <row r="2304" spans="3:3" x14ac:dyDescent="0.3">
      <c r="C2304" s="13"/>
    </row>
    <row r="2305" spans="3:3" x14ac:dyDescent="0.3">
      <c r="C2305" s="13"/>
    </row>
    <row r="2306" spans="3:3" x14ac:dyDescent="0.3">
      <c r="C2306" s="13"/>
    </row>
    <row r="2307" spans="3:3" x14ac:dyDescent="0.3">
      <c r="C2307" s="13"/>
    </row>
    <row r="2308" spans="3:3" x14ac:dyDescent="0.3">
      <c r="C2308" s="13"/>
    </row>
    <row r="2309" spans="3:3" x14ac:dyDescent="0.3">
      <c r="C2309" s="13"/>
    </row>
    <row r="2310" spans="3:3" x14ac:dyDescent="0.3">
      <c r="C2310" s="13"/>
    </row>
    <row r="2311" spans="3:3" x14ac:dyDescent="0.3">
      <c r="C2311" s="13"/>
    </row>
    <row r="2312" spans="3:3" x14ac:dyDescent="0.3">
      <c r="C2312" s="13"/>
    </row>
    <row r="2313" spans="3:3" x14ac:dyDescent="0.3">
      <c r="C2313" s="13"/>
    </row>
    <row r="2314" spans="3:3" x14ac:dyDescent="0.3">
      <c r="C2314" s="13"/>
    </row>
    <row r="2315" spans="3:3" x14ac:dyDescent="0.3">
      <c r="C2315" s="13"/>
    </row>
    <row r="2316" spans="3:3" x14ac:dyDescent="0.3">
      <c r="C2316" s="13"/>
    </row>
    <row r="2317" spans="3:3" x14ac:dyDescent="0.3">
      <c r="C2317" s="13"/>
    </row>
    <row r="2318" spans="3:3" x14ac:dyDescent="0.3">
      <c r="C2318" s="13"/>
    </row>
    <row r="2319" spans="3:3" x14ac:dyDescent="0.3">
      <c r="C2319" s="13"/>
    </row>
    <row r="2320" spans="3:3" x14ac:dyDescent="0.3">
      <c r="C2320" s="13"/>
    </row>
    <row r="2321" spans="3:3" x14ac:dyDescent="0.3">
      <c r="C2321" s="13"/>
    </row>
    <row r="2322" spans="3:3" x14ac:dyDescent="0.3">
      <c r="C2322" s="13"/>
    </row>
    <row r="2323" spans="3:3" x14ac:dyDescent="0.3">
      <c r="C2323" s="13"/>
    </row>
    <row r="2324" spans="3:3" x14ac:dyDescent="0.3">
      <c r="C2324" s="13"/>
    </row>
    <row r="2325" spans="3:3" x14ac:dyDescent="0.3">
      <c r="C2325" s="13"/>
    </row>
    <row r="2326" spans="3:3" x14ac:dyDescent="0.3">
      <c r="C2326" s="13"/>
    </row>
    <row r="2327" spans="3:3" x14ac:dyDescent="0.3">
      <c r="C2327" s="13"/>
    </row>
    <row r="2328" spans="3:3" x14ac:dyDescent="0.3">
      <c r="C2328" s="13"/>
    </row>
    <row r="2329" spans="3:3" x14ac:dyDescent="0.3">
      <c r="C2329" s="13"/>
    </row>
    <row r="2330" spans="3:3" x14ac:dyDescent="0.3">
      <c r="C2330" s="13"/>
    </row>
    <row r="2331" spans="3:3" x14ac:dyDescent="0.3">
      <c r="C2331" s="13"/>
    </row>
    <row r="2332" spans="3:3" x14ac:dyDescent="0.3">
      <c r="C2332" s="13"/>
    </row>
    <row r="2333" spans="3:3" x14ac:dyDescent="0.3">
      <c r="C2333" s="13"/>
    </row>
    <row r="2334" spans="3:3" x14ac:dyDescent="0.3">
      <c r="C2334" s="13"/>
    </row>
    <row r="2335" spans="3:3" x14ac:dyDescent="0.3">
      <c r="C2335" s="13"/>
    </row>
    <row r="2336" spans="3:3" x14ac:dyDescent="0.3">
      <c r="C2336" s="13"/>
    </row>
    <row r="2337" spans="3:3" x14ac:dyDescent="0.3">
      <c r="C2337" s="13"/>
    </row>
    <row r="2338" spans="3:3" x14ac:dyDescent="0.3">
      <c r="C2338" s="13"/>
    </row>
    <row r="2339" spans="3:3" x14ac:dyDescent="0.3">
      <c r="C2339" s="13"/>
    </row>
    <row r="2340" spans="3:3" x14ac:dyDescent="0.3">
      <c r="C2340" s="13"/>
    </row>
    <row r="2341" spans="3:3" x14ac:dyDescent="0.3">
      <c r="C2341" s="13"/>
    </row>
    <row r="2342" spans="3:3" x14ac:dyDescent="0.3">
      <c r="C2342" s="13"/>
    </row>
    <row r="2343" spans="3:3" x14ac:dyDescent="0.3">
      <c r="C2343" s="13"/>
    </row>
    <row r="2344" spans="3:3" x14ac:dyDescent="0.3">
      <c r="C2344" s="13"/>
    </row>
    <row r="2345" spans="3:3" x14ac:dyDescent="0.3">
      <c r="C2345" s="13"/>
    </row>
    <row r="2346" spans="3:3" x14ac:dyDescent="0.3">
      <c r="C2346" s="13"/>
    </row>
    <row r="2347" spans="3:3" x14ac:dyDescent="0.3">
      <c r="C2347" s="13"/>
    </row>
    <row r="2348" spans="3:3" x14ac:dyDescent="0.3">
      <c r="C2348" s="13"/>
    </row>
    <row r="2349" spans="3:3" x14ac:dyDescent="0.3">
      <c r="C2349" s="13"/>
    </row>
    <row r="2350" spans="3:3" x14ac:dyDescent="0.3">
      <c r="C2350" s="13"/>
    </row>
    <row r="2351" spans="3:3" x14ac:dyDescent="0.3">
      <c r="C2351" s="13"/>
    </row>
    <row r="2352" spans="3:3" x14ac:dyDescent="0.3">
      <c r="C2352" s="13"/>
    </row>
    <row r="2353" spans="3:3" x14ac:dyDescent="0.3">
      <c r="C2353" s="13"/>
    </row>
    <row r="2354" spans="3:3" x14ac:dyDescent="0.3">
      <c r="C2354" s="13"/>
    </row>
    <row r="2355" spans="3:3" x14ac:dyDescent="0.3">
      <c r="C2355" s="13"/>
    </row>
    <row r="2356" spans="3:3" x14ac:dyDescent="0.3">
      <c r="C2356" s="13"/>
    </row>
    <row r="2357" spans="3:3" x14ac:dyDescent="0.3">
      <c r="C2357" s="13"/>
    </row>
    <row r="2358" spans="3:3" x14ac:dyDescent="0.3">
      <c r="C2358" s="13"/>
    </row>
    <row r="2359" spans="3:3" x14ac:dyDescent="0.3">
      <c r="C2359" s="13"/>
    </row>
    <row r="2360" spans="3:3" x14ac:dyDescent="0.3">
      <c r="C2360" s="13"/>
    </row>
    <row r="2361" spans="3:3" x14ac:dyDescent="0.3">
      <c r="C2361" s="13"/>
    </row>
    <row r="2362" spans="3:3" x14ac:dyDescent="0.3">
      <c r="C2362" s="13"/>
    </row>
    <row r="2363" spans="3:3" x14ac:dyDescent="0.3">
      <c r="C2363" s="13"/>
    </row>
    <row r="2364" spans="3:3" x14ac:dyDescent="0.3">
      <c r="C2364" s="13"/>
    </row>
    <row r="2365" spans="3:3" x14ac:dyDescent="0.3">
      <c r="C2365" s="13"/>
    </row>
    <row r="2366" spans="3:3" x14ac:dyDescent="0.3">
      <c r="C2366" s="13"/>
    </row>
    <row r="2367" spans="3:3" x14ac:dyDescent="0.3">
      <c r="C2367" s="13"/>
    </row>
    <row r="2368" spans="3:3" x14ac:dyDescent="0.3">
      <c r="C2368" s="13"/>
    </row>
    <row r="2369" spans="3:3" x14ac:dyDescent="0.3">
      <c r="C2369" s="13"/>
    </row>
    <row r="2370" spans="3:3" x14ac:dyDescent="0.3">
      <c r="C2370" s="13"/>
    </row>
    <row r="2371" spans="3:3" x14ac:dyDescent="0.3">
      <c r="C2371" s="13"/>
    </row>
    <row r="2372" spans="3:3" x14ac:dyDescent="0.3">
      <c r="C2372" s="13"/>
    </row>
    <row r="2373" spans="3:3" x14ac:dyDescent="0.3">
      <c r="C2373" s="13"/>
    </row>
    <row r="2374" spans="3:3" x14ac:dyDescent="0.3">
      <c r="C2374" s="13"/>
    </row>
    <row r="2375" spans="3:3" x14ac:dyDescent="0.3">
      <c r="C2375" s="13"/>
    </row>
    <row r="2376" spans="3:3" x14ac:dyDescent="0.3">
      <c r="C2376" s="13"/>
    </row>
    <row r="2377" spans="3:3" x14ac:dyDescent="0.3">
      <c r="C2377" s="13"/>
    </row>
    <row r="2378" spans="3:3" x14ac:dyDescent="0.3">
      <c r="C2378" s="13"/>
    </row>
    <row r="2379" spans="3:3" x14ac:dyDescent="0.3">
      <c r="C2379" s="13"/>
    </row>
    <row r="2380" spans="3:3" x14ac:dyDescent="0.3">
      <c r="C2380" s="13"/>
    </row>
    <row r="2381" spans="3:3" x14ac:dyDescent="0.3">
      <c r="C2381" s="13"/>
    </row>
    <row r="2382" spans="3:3" x14ac:dyDescent="0.3">
      <c r="C2382" s="13"/>
    </row>
    <row r="2383" spans="3:3" x14ac:dyDescent="0.3">
      <c r="C2383" s="13"/>
    </row>
    <row r="2384" spans="3:3" x14ac:dyDescent="0.3">
      <c r="C2384" s="13"/>
    </row>
    <row r="2385" spans="3:3" x14ac:dyDescent="0.3">
      <c r="C2385" s="13"/>
    </row>
    <row r="2386" spans="3:3" x14ac:dyDescent="0.3">
      <c r="C2386" s="13"/>
    </row>
    <row r="2387" spans="3:3" x14ac:dyDescent="0.3">
      <c r="C2387" s="13"/>
    </row>
    <row r="2388" spans="3:3" x14ac:dyDescent="0.3">
      <c r="C2388" s="13"/>
    </row>
    <row r="2389" spans="3:3" x14ac:dyDescent="0.3">
      <c r="C2389" s="13"/>
    </row>
    <row r="2390" spans="3:3" x14ac:dyDescent="0.3">
      <c r="C2390" s="13"/>
    </row>
    <row r="2391" spans="3:3" x14ac:dyDescent="0.3">
      <c r="C2391" s="13"/>
    </row>
    <row r="2392" spans="3:3" x14ac:dyDescent="0.3">
      <c r="C2392" s="13"/>
    </row>
    <row r="2393" spans="3:3" x14ac:dyDescent="0.3">
      <c r="C2393" s="13"/>
    </row>
    <row r="2394" spans="3:3" x14ac:dyDescent="0.3">
      <c r="C2394" s="13"/>
    </row>
    <row r="2395" spans="3:3" x14ac:dyDescent="0.3">
      <c r="C2395" s="13"/>
    </row>
    <row r="2396" spans="3:3" x14ac:dyDescent="0.3">
      <c r="C2396" s="13"/>
    </row>
    <row r="2397" spans="3:3" x14ac:dyDescent="0.3">
      <c r="C2397" s="13"/>
    </row>
    <row r="2398" spans="3:3" x14ac:dyDescent="0.3">
      <c r="C2398" s="13"/>
    </row>
    <row r="2399" spans="3:3" x14ac:dyDescent="0.3">
      <c r="C2399" s="13"/>
    </row>
    <row r="2400" spans="3:3" x14ac:dyDescent="0.3">
      <c r="C2400" s="13"/>
    </row>
    <row r="2401" spans="3:3" x14ac:dyDescent="0.3">
      <c r="C2401" s="13"/>
    </row>
    <row r="2402" spans="3:3" x14ac:dyDescent="0.3">
      <c r="C2402" s="13"/>
    </row>
    <row r="2403" spans="3:3" x14ac:dyDescent="0.3">
      <c r="C2403" s="13"/>
    </row>
    <row r="2404" spans="3:3" x14ac:dyDescent="0.3">
      <c r="C2404" s="13"/>
    </row>
    <row r="2405" spans="3:3" x14ac:dyDescent="0.3">
      <c r="C2405" s="13"/>
    </row>
    <row r="2406" spans="3:3" x14ac:dyDescent="0.3">
      <c r="C2406" s="13"/>
    </row>
    <row r="2407" spans="3:3" x14ac:dyDescent="0.3">
      <c r="C2407" s="13"/>
    </row>
    <row r="2408" spans="3:3" x14ac:dyDescent="0.3">
      <c r="C2408" s="13"/>
    </row>
    <row r="2409" spans="3:3" x14ac:dyDescent="0.3">
      <c r="C2409" s="13"/>
    </row>
    <row r="2410" spans="3:3" x14ac:dyDescent="0.3">
      <c r="C2410" s="13"/>
    </row>
    <row r="2411" spans="3:3" x14ac:dyDescent="0.3">
      <c r="C2411" s="13"/>
    </row>
    <row r="2412" spans="3:3" x14ac:dyDescent="0.3">
      <c r="C2412" s="13"/>
    </row>
    <row r="2413" spans="3:3" x14ac:dyDescent="0.3">
      <c r="C2413" s="13"/>
    </row>
    <row r="2414" spans="3:3" x14ac:dyDescent="0.3">
      <c r="C2414" s="13"/>
    </row>
    <row r="2415" spans="3:3" x14ac:dyDescent="0.3">
      <c r="C2415" s="13"/>
    </row>
    <row r="2416" spans="3:3" x14ac:dyDescent="0.3">
      <c r="C2416" s="13"/>
    </row>
    <row r="2417" spans="3:3" x14ac:dyDescent="0.3">
      <c r="C2417" s="13"/>
    </row>
    <row r="2418" spans="3:3" x14ac:dyDescent="0.3">
      <c r="C2418" s="13"/>
    </row>
    <row r="2419" spans="3:3" x14ac:dyDescent="0.3">
      <c r="C2419" s="13"/>
    </row>
    <row r="2420" spans="3:3" x14ac:dyDescent="0.3">
      <c r="C2420" s="13"/>
    </row>
    <row r="2421" spans="3:3" x14ac:dyDescent="0.3">
      <c r="C2421" s="13"/>
    </row>
    <row r="2422" spans="3:3" x14ac:dyDescent="0.3">
      <c r="C2422" s="13"/>
    </row>
    <row r="2423" spans="3:3" x14ac:dyDescent="0.3">
      <c r="C2423" s="13"/>
    </row>
    <row r="2424" spans="3:3" x14ac:dyDescent="0.3">
      <c r="C2424" s="13"/>
    </row>
    <row r="2425" spans="3:3" x14ac:dyDescent="0.3">
      <c r="C2425" s="13"/>
    </row>
    <row r="2426" spans="3:3" x14ac:dyDescent="0.3">
      <c r="C2426" s="13"/>
    </row>
    <row r="2427" spans="3:3" x14ac:dyDescent="0.3">
      <c r="C2427" s="13"/>
    </row>
    <row r="2428" spans="3:3" x14ac:dyDescent="0.3">
      <c r="C2428" s="13"/>
    </row>
    <row r="2429" spans="3:3" x14ac:dyDescent="0.3">
      <c r="C2429" s="13"/>
    </row>
    <row r="2430" spans="3:3" x14ac:dyDescent="0.3">
      <c r="C2430" s="13"/>
    </row>
    <row r="2431" spans="3:3" x14ac:dyDescent="0.3">
      <c r="C2431" s="13"/>
    </row>
    <row r="2432" spans="3:3" x14ac:dyDescent="0.3">
      <c r="C2432" s="13"/>
    </row>
    <row r="2433" spans="3:3" x14ac:dyDescent="0.3">
      <c r="C2433" s="13"/>
    </row>
    <row r="2434" spans="3:3" x14ac:dyDescent="0.3">
      <c r="C2434" s="13"/>
    </row>
    <row r="2435" spans="3:3" x14ac:dyDescent="0.3">
      <c r="C2435" s="13"/>
    </row>
    <row r="2436" spans="3:3" x14ac:dyDescent="0.3">
      <c r="C2436" s="13"/>
    </row>
    <row r="2437" spans="3:3" x14ac:dyDescent="0.3">
      <c r="C2437" s="13"/>
    </row>
    <row r="2438" spans="3:3" x14ac:dyDescent="0.3">
      <c r="C2438" s="13"/>
    </row>
    <row r="2439" spans="3:3" x14ac:dyDescent="0.3">
      <c r="C2439" s="13"/>
    </row>
    <row r="2440" spans="3:3" x14ac:dyDescent="0.3">
      <c r="C2440" s="13"/>
    </row>
    <row r="2441" spans="3:3" x14ac:dyDescent="0.3">
      <c r="C2441" s="13"/>
    </row>
    <row r="2442" spans="3:3" x14ac:dyDescent="0.3">
      <c r="C2442" s="13"/>
    </row>
    <row r="2443" spans="3:3" x14ac:dyDescent="0.3">
      <c r="C2443" s="13"/>
    </row>
    <row r="2444" spans="3:3" x14ac:dyDescent="0.3">
      <c r="C2444" s="13"/>
    </row>
    <row r="2445" spans="3:3" x14ac:dyDescent="0.3">
      <c r="C2445" s="13"/>
    </row>
    <row r="2446" spans="3:3" x14ac:dyDescent="0.3">
      <c r="C2446" s="13"/>
    </row>
    <row r="2447" spans="3:3" x14ac:dyDescent="0.3">
      <c r="C2447" s="13"/>
    </row>
    <row r="2448" spans="3:3" x14ac:dyDescent="0.3">
      <c r="C2448" s="13"/>
    </row>
    <row r="2449" spans="3:3" x14ac:dyDescent="0.3">
      <c r="C2449" s="13"/>
    </row>
    <row r="2450" spans="3:3" x14ac:dyDescent="0.3">
      <c r="C2450" s="13"/>
    </row>
    <row r="2451" spans="3:3" x14ac:dyDescent="0.3">
      <c r="C2451" s="13"/>
    </row>
    <row r="2452" spans="3:3" x14ac:dyDescent="0.3">
      <c r="C2452" s="13"/>
    </row>
    <row r="2453" spans="3:3" x14ac:dyDescent="0.3">
      <c r="C2453" s="13"/>
    </row>
    <row r="2454" spans="3:3" x14ac:dyDescent="0.3">
      <c r="C2454" s="13"/>
    </row>
    <row r="2455" spans="3:3" x14ac:dyDescent="0.3">
      <c r="C2455" s="13"/>
    </row>
    <row r="2456" spans="3:3" x14ac:dyDescent="0.3">
      <c r="C2456" s="13"/>
    </row>
    <row r="2457" spans="3:3" x14ac:dyDescent="0.3">
      <c r="C2457" s="13"/>
    </row>
    <row r="2458" spans="3:3" x14ac:dyDescent="0.3">
      <c r="C2458" s="13"/>
    </row>
    <row r="2459" spans="3:3" x14ac:dyDescent="0.3">
      <c r="C2459" s="13"/>
    </row>
    <row r="2460" spans="3:3" x14ac:dyDescent="0.3">
      <c r="C2460" s="13"/>
    </row>
    <row r="2461" spans="3:3" x14ac:dyDescent="0.3">
      <c r="C2461" s="13"/>
    </row>
    <row r="2462" spans="3:3" x14ac:dyDescent="0.3">
      <c r="C2462" s="13"/>
    </row>
    <row r="2463" spans="3:3" x14ac:dyDescent="0.3">
      <c r="C2463" s="13"/>
    </row>
    <row r="2464" spans="3:3" x14ac:dyDescent="0.3">
      <c r="C2464" s="13"/>
    </row>
    <row r="2465" spans="3:3" x14ac:dyDescent="0.3">
      <c r="C2465" s="13"/>
    </row>
    <row r="2466" spans="3:3" x14ac:dyDescent="0.3">
      <c r="C2466" s="13"/>
    </row>
    <row r="2467" spans="3:3" x14ac:dyDescent="0.3">
      <c r="C2467" s="13"/>
    </row>
    <row r="2468" spans="3:3" x14ac:dyDescent="0.3">
      <c r="C2468" s="13"/>
    </row>
    <row r="2469" spans="3:3" x14ac:dyDescent="0.3">
      <c r="C2469" s="13"/>
    </row>
    <row r="2470" spans="3:3" x14ac:dyDescent="0.3">
      <c r="C2470" s="13"/>
    </row>
    <row r="2471" spans="3:3" x14ac:dyDescent="0.3">
      <c r="C2471" s="13"/>
    </row>
    <row r="2472" spans="3:3" x14ac:dyDescent="0.3">
      <c r="C2472" s="13"/>
    </row>
    <row r="2473" spans="3:3" x14ac:dyDescent="0.3">
      <c r="C2473" s="13"/>
    </row>
    <row r="2474" spans="3:3" x14ac:dyDescent="0.3">
      <c r="C2474" s="13"/>
    </row>
    <row r="2475" spans="3:3" x14ac:dyDescent="0.3">
      <c r="C2475" s="13"/>
    </row>
    <row r="2476" spans="3:3" x14ac:dyDescent="0.3">
      <c r="C2476" s="13"/>
    </row>
    <row r="2477" spans="3:3" x14ac:dyDescent="0.3">
      <c r="C2477" s="13"/>
    </row>
    <row r="2478" spans="3:3" x14ac:dyDescent="0.3">
      <c r="C2478" s="13"/>
    </row>
    <row r="2479" spans="3:3" x14ac:dyDescent="0.3">
      <c r="C2479" s="13"/>
    </row>
    <row r="2480" spans="3:3" x14ac:dyDescent="0.3">
      <c r="C2480" s="13"/>
    </row>
    <row r="2481" spans="3:3" x14ac:dyDescent="0.3">
      <c r="C2481" s="13"/>
    </row>
    <row r="2482" spans="3:3" x14ac:dyDescent="0.3">
      <c r="C2482" s="13"/>
    </row>
    <row r="2483" spans="3:3" x14ac:dyDescent="0.3">
      <c r="C2483" s="13"/>
    </row>
    <row r="2484" spans="3:3" x14ac:dyDescent="0.3">
      <c r="C2484" s="13"/>
    </row>
    <row r="2485" spans="3:3" x14ac:dyDescent="0.3">
      <c r="C2485" s="13"/>
    </row>
    <row r="2486" spans="3:3" x14ac:dyDescent="0.3">
      <c r="C2486" s="13"/>
    </row>
    <row r="2487" spans="3:3" x14ac:dyDescent="0.3">
      <c r="C2487" s="13"/>
    </row>
    <row r="2488" spans="3:3" x14ac:dyDescent="0.3">
      <c r="C2488" s="13"/>
    </row>
    <row r="2489" spans="3:3" x14ac:dyDescent="0.3">
      <c r="C2489" s="13"/>
    </row>
    <row r="2490" spans="3:3" x14ac:dyDescent="0.3">
      <c r="C2490" s="13"/>
    </row>
    <row r="2491" spans="3:3" x14ac:dyDescent="0.3">
      <c r="C2491" s="13"/>
    </row>
    <row r="2492" spans="3:3" x14ac:dyDescent="0.3">
      <c r="C2492" s="13"/>
    </row>
    <row r="2493" spans="3:3" x14ac:dyDescent="0.3">
      <c r="C2493" s="13"/>
    </row>
    <row r="2494" spans="3:3" x14ac:dyDescent="0.3">
      <c r="C2494" s="13"/>
    </row>
    <row r="2495" spans="3:3" x14ac:dyDescent="0.3">
      <c r="C2495" s="13"/>
    </row>
    <row r="2496" spans="3:3" x14ac:dyDescent="0.3">
      <c r="C2496" s="13"/>
    </row>
    <row r="2497" spans="3:3" x14ac:dyDescent="0.3">
      <c r="C2497" s="13"/>
    </row>
    <row r="2498" spans="3:3" x14ac:dyDescent="0.3">
      <c r="C2498" s="13"/>
    </row>
    <row r="2499" spans="3:3" x14ac:dyDescent="0.3">
      <c r="C2499" s="13"/>
    </row>
    <row r="2500" spans="3:3" x14ac:dyDescent="0.3">
      <c r="C2500" s="13"/>
    </row>
    <row r="2501" spans="3:3" x14ac:dyDescent="0.3">
      <c r="C2501" s="13"/>
    </row>
    <row r="2502" spans="3:3" x14ac:dyDescent="0.3">
      <c r="C2502" s="13"/>
    </row>
    <row r="2503" spans="3:3" x14ac:dyDescent="0.3">
      <c r="C2503" s="13"/>
    </row>
    <row r="2504" spans="3:3" x14ac:dyDescent="0.3">
      <c r="C2504" s="13"/>
    </row>
    <row r="2505" spans="3:3" x14ac:dyDescent="0.3">
      <c r="C2505" s="13"/>
    </row>
    <row r="2506" spans="3:3" x14ac:dyDescent="0.3">
      <c r="C2506" s="13"/>
    </row>
    <row r="2507" spans="3:3" x14ac:dyDescent="0.3">
      <c r="C2507" s="13"/>
    </row>
    <row r="2508" spans="3:3" x14ac:dyDescent="0.3">
      <c r="C2508" s="13"/>
    </row>
    <row r="2509" spans="3:3" x14ac:dyDescent="0.3">
      <c r="C2509" s="13"/>
    </row>
    <row r="2510" spans="3:3" x14ac:dyDescent="0.3">
      <c r="C2510" s="13"/>
    </row>
    <row r="2511" spans="3:3" x14ac:dyDescent="0.3">
      <c r="C2511" s="13"/>
    </row>
    <row r="2512" spans="3:3" x14ac:dyDescent="0.3">
      <c r="C2512" s="13"/>
    </row>
    <row r="2513" spans="3:3" x14ac:dyDescent="0.3">
      <c r="C2513" s="13"/>
    </row>
    <row r="2514" spans="3:3" x14ac:dyDescent="0.3">
      <c r="C2514" s="13"/>
    </row>
    <row r="2515" spans="3:3" x14ac:dyDescent="0.3">
      <c r="C2515" s="13"/>
    </row>
    <row r="2516" spans="3:3" x14ac:dyDescent="0.3">
      <c r="C2516" s="13"/>
    </row>
    <row r="2517" spans="3:3" x14ac:dyDescent="0.3">
      <c r="C2517" s="13"/>
    </row>
    <row r="2518" spans="3:3" x14ac:dyDescent="0.3">
      <c r="C2518" s="13"/>
    </row>
    <row r="2519" spans="3:3" x14ac:dyDescent="0.3">
      <c r="C2519" s="13"/>
    </row>
    <row r="2520" spans="3:3" x14ac:dyDescent="0.3">
      <c r="C2520" s="13"/>
    </row>
    <row r="2521" spans="3:3" x14ac:dyDescent="0.3">
      <c r="C2521" s="13"/>
    </row>
    <row r="2522" spans="3:3" x14ac:dyDescent="0.3">
      <c r="C2522" s="13"/>
    </row>
    <row r="2523" spans="3:3" x14ac:dyDescent="0.3">
      <c r="C2523" s="13"/>
    </row>
    <row r="2524" spans="3:3" x14ac:dyDescent="0.3">
      <c r="C2524" s="13"/>
    </row>
    <row r="2525" spans="3:3" x14ac:dyDescent="0.3">
      <c r="C2525" s="13"/>
    </row>
    <row r="2526" spans="3:3" x14ac:dyDescent="0.3">
      <c r="C2526" s="13"/>
    </row>
    <row r="2527" spans="3:3" x14ac:dyDescent="0.3">
      <c r="C2527" s="13"/>
    </row>
    <row r="2528" spans="3:3" x14ac:dyDescent="0.3">
      <c r="C2528" s="13"/>
    </row>
    <row r="2529" spans="3:3" x14ac:dyDescent="0.3">
      <c r="C2529" s="13"/>
    </row>
    <row r="2530" spans="3:3" x14ac:dyDescent="0.3">
      <c r="C2530" s="13"/>
    </row>
    <row r="2531" spans="3:3" x14ac:dyDescent="0.3">
      <c r="C2531" s="13"/>
    </row>
    <row r="2532" spans="3:3" x14ac:dyDescent="0.3">
      <c r="C2532" s="13"/>
    </row>
    <row r="2533" spans="3:3" x14ac:dyDescent="0.3">
      <c r="C2533" s="13"/>
    </row>
    <row r="2534" spans="3:3" x14ac:dyDescent="0.3">
      <c r="C2534" s="13"/>
    </row>
    <row r="2535" spans="3:3" x14ac:dyDescent="0.3">
      <c r="C2535" s="13"/>
    </row>
    <row r="2536" spans="3:3" x14ac:dyDescent="0.3">
      <c r="C2536" s="13"/>
    </row>
    <row r="2537" spans="3:3" x14ac:dyDescent="0.3">
      <c r="C2537" s="13"/>
    </row>
    <row r="2538" spans="3:3" x14ac:dyDescent="0.3">
      <c r="C2538" s="13"/>
    </row>
    <row r="2539" spans="3:3" x14ac:dyDescent="0.3">
      <c r="C2539" s="13"/>
    </row>
    <row r="2540" spans="3:3" x14ac:dyDescent="0.3">
      <c r="C2540" s="13"/>
    </row>
    <row r="2541" spans="3:3" x14ac:dyDescent="0.3">
      <c r="C2541" s="13"/>
    </row>
    <row r="2542" spans="3:3" x14ac:dyDescent="0.3">
      <c r="C2542" s="13"/>
    </row>
    <row r="2543" spans="3:3" x14ac:dyDescent="0.3">
      <c r="C2543" s="13"/>
    </row>
    <row r="2544" spans="3:3" x14ac:dyDescent="0.3">
      <c r="C2544" s="13"/>
    </row>
    <row r="2545" spans="3:3" x14ac:dyDescent="0.3">
      <c r="C2545" s="13"/>
    </row>
    <row r="2546" spans="3:3" x14ac:dyDescent="0.3">
      <c r="C2546" s="13"/>
    </row>
    <row r="2547" spans="3:3" x14ac:dyDescent="0.3">
      <c r="C2547" s="13"/>
    </row>
    <row r="2548" spans="3:3" x14ac:dyDescent="0.3">
      <c r="C2548" s="13"/>
    </row>
    <row r="2549" spans="3:3" x14ac:dyDescent="0.3">
      <c r="C2549" s="13"/>
    </row>
    <row r="2550" spans="3:3" x14ac:dyDescent="0.3">
      <c r="C2550" s="13"/>
    </row>
    <row r="2551" spans="3:3" x14ac:dyDescent="0.3">
      <c r="C2551" s="13"/>
    </row>
    <row r="2552" spans="3:3" x14ac:dyDescent="0.3">
      <c r="C2552" s="13"/>
    </row>
    <row r="2553" spans="3:3" x14ac:dyDescent="0.3">
      <c r="C2553" s="13"/>
    </row>
    <row r="2554" spans="3:3" x14ac:dyDescent="0.3">
      <c r="C2554" s="13"/>
    </row>
    <row r="2555" spans="3:3" x14ac:dyDescent="0.3">
      <c r="C2555" s="13"/>
    </row>
    <row r="2556" spans="3:3" x14ac:dyDescent="0.3">
      <c r="C2556" s="13"/>
    </row>
    <row r="2557" spans="3:3" x14ac:dyDescent="0.3">
      <c r="C2557" s="13"/>
    </row>
    <row r="2558" spans="3:3" x14ac:dyDescent="0.3">
      <c r="C2558" s="13"/>
    </row>
    <row r="2559" spans="3:3" x14ac:dyDescent="0.3">
      <c r="C2559" s="13"/>
    </row>
    <row r="2560" spans="3:3" x14ac:dyDescent="0.3">
      <c r="C2560" s="13"/>
    </row>
    <row r="2561" spans="3:3" x14ac:dyDescent="0.3">
      <c r="C2561" s="13"/>
    </row>
    <row r="2562" spans="3:3" x14ac:dyDescent="0.3">
      <c r="C2562" s="13"/>
    </row>
    <row r="2563" spans="3:3" x14ac:dyDescent="0.3">
      <c r="C2563" s="13"/>
    </row>
    <row r="2564" spans="3:3" x14ac:dyDescent="0.3">
      <c r="C2564" s="13"/>
    </row>
    <row r="2565" spans="3:3" x14ac:dyDescent="0.3">
      <c r="C2565" s="13"/>
    </row>
    <row r="2566" spans="3:3" x14ac:dyDescent="0.3">
      <c r="C2566" s="13"/>
    </row>
    <row r="2567" spans="3:3" x14ac:dyDescent="0.3">
      <c r="C2567" s="13"/>
    </row>
    <row r="2568" spans="3:3" x14ac:dyDescent="0.3">
      <c r="C2568" s="13"/>
    </row>
    <row r="2569" spans="3:3" x14ac:dyDescent="0.3">
      <c r="C2569" s="13"/>
    </row>
    <row r="2570" spans="3:3" x14ac:dyDescent="0.3">
      <c r="C2570" s="13"/>
    </row>
    <row r="2571" spans="3:3" x14ac:dyDescent="0.3">
      <c r="C2571" s="13"/>
    </row>
    <row r="2572" spans="3:3" x14ac:dyDescent="0.3">
      <c r="C2572" s="13"/>
    </row>
    <row r="2573" spans="3:3" x14ac:dyDescent="0.3">
      <c r="C2573" s="13"/>
    </row>
    <row r="2574" spans="3:3" x14ac:dyDescent="0.3">
      <c r="C2574" s="13"/>
    </row>
    <row r="2575" spans="3:3" x14ac:dyDescent="0.3">
      <c r="C2575" s="13"/>
    </row>
    <row r="2576" spans="3:3" x14ac:dyDescent="0.3">
      <c r="C2576" s="13"/>
    </row>
    <row r="2577" spans="3:3" x14ac:dyDescent="0.3">
      <c r="C2577" s="13"/>
    </row>
    <row r="2578" spans="3:3" x14ac:dyDescent="0.3">
      <c r="C2578" s="13"/>
    </row>
    <row r="2579" spans="3:3" x14ac:dyDescent="0.3">
      <c r="C2579" s="13"/>
    </row>
    <row r="2580" spans="3:3" x14ac:dyDescent="0.3">
      <c r="C2580" s="13"/>
    </row>
    <row r="2581" spans="3:3" x14ac:dyDescent="0.3">
      <c r="C2581" s="13"/>
    </row>
    <row r="2582" spans="3:3" x14ac:dyDescent="0.3">
      <c r="C2582" s="13"/>
    </row>
    <row r="2583" spans="3:3" x14ac:dyDescent="0.3">
      <c r="C2583" s="13"/>
    </row>
    <row r="2584" spans="3:3" x14ac:dyDescent="0.3">
      <c r="C2584" s="13"/>
    </row>
    <row r="2585" spans="3:3" x14ac:dyDescent="0.3">
      <c r="C2585" s="13"/>
    </row>
    <row r="2586" spans="3:3" x14ac:dyDescent="0.3">
      <c r="C2586" s="13"/>
    </row>
    <row r="2587" spans="3:3" x14ac:dyDescent="0.3">
      <c r="C2587" s="13"/>
    </row>
    <row r="2588" spans="3:3" x14ac:dyDescent="0.3">
      <c r="C2588" s="13"/>
    </row>
    <row r="2589" spans="3:3" x14ac:dyDescent="0.3">
      <c r="C2589" s="13"/>
    </row>
    <row r="2590" spans="3:3" x14ac:dyDescent="0.3">
      <c r="C2590" s="13"/>
    </row>
    <row r="2591" spans="3:3" x14ac:dyDescent="0.3">
      <c r="C2591" s="13"/>
    </row>
    <row r="2592" spans="3:3" x14ac:dyDescent="0.3">
      <c r="C2592" s="13"/>
    </row>
    <row r="2593" spans="3:3" x14ac:dyDescent="0.3">
      <c r="C2593" s="13"/>
    </row>
    <row r="2594" spans="3:3" x14ac:dyDescent="0.3">
      <c r="C2594" s="13"/>
    </row>
    <row r="2595" spans="3:3" x14ac:dyDescent="0.3">
      <c r="C2595" s="13"/>
    </row>
    <row r="2596" spans="3:3" x14ac:dyDescent="0.3">
      <c r="C2596" s="13"/>
    </row>
    <row r="2597" spans="3:3" x14ac:dyDescent="0.3">
      <c r="C2597" s="13"/>
    </row>
    <row r="2598" spans="3:3" x14ac:dyDescent="0.3">
      <c r="C2598" s="13"/>
    </row>
    <row r="2599" spans="3:3" x14ac:dyDescent="0.3">
      <c r="C2599" s="13"/>
    </row>
    <row r="2600" spans="3:3" x14ac:dyDescent="0.3">
      <c r="C2600" s="13"/>
    </row>
    <row r="2601" spans="3:3" x14ac:dyDescent="0.3">
      <c r="C2601" s="13"/>
    </row>
    <row r="2602" spans="3:3" x14ac:dyDescent="0.3">
      <c r="C2602" s="13"/>
    </row>
    <row r="2603" spans="3:3" x14ac:dyDescent="0.3">
      <c r="C2603" s="13"/>
    </row>
    <row r="2604" spans="3:3" x14ac:dyDescent="0.3">
      <c r="C2604" s="13"/>
    </row>
    <row r="2605" spans="3:3" x14ac:dyDescent="0.3">
      <c r="C2605" s="13"/>
    </row>
    <row r="2606" spans="3:3" x14ac:dyDescent="0.3">
      <c r="C2606" s="13"/>
    </row>
    <row r="2607" spans="3:3" x14ac:dyDescent="0.3">
      <c r="C2607" s="13"/>
    </row>
    <row r="2608" spans="3:3" x14ac:dyDescent="0.3">
      <c r="C2608" s="13"/>
    </row>
    <row r="2609" spans="3:3" x14ac:dyDescent="0.3">
      <c r="C2609" s="13"/>
    </row>
    <row r="2610" spans="3:3" x14ac:dyDescent="0.3">
      <c r="C2610" s="13"/>
    </row>
    <row r="2611" spans="3:3" x14ac:dyDescent="0.3">
      <c r="C2611" s="13"/>
    </row>
    <row r="2612" spans="3:3" x14ac:dyDescent="0.3">
      <c r="C2612" s="13"/>
    </row>
    <row r="2613" spans="3:3" x14ac:dyDescent="0.3">
      <c r="C2613" s="13"/>
    </row>
    <row r="2614" spans="3:3" x14ac:dyDescent="0.3">
      <c r="C2614" s="13"/>
    </row>
    <row r="2615" spans="3:3" x14ac:dyDescent="0.3">
      <c r="C2615" s="13"/>
    </row>
    <row r="2616" spans="3:3" x14ac:dyDescent="0.3">
      <c r="C2616" s="13"/>
    </row>
    <row r="2617" spans="3:3" x14ac:dyDescent="0.3">
      <c r="C2617" s="13"/>
    </row>
    <row r="2618" spans="3:3" x14ac:dyDescent="0.3">
      <c r="C2618" s="13"/>
    </row>
    <row r="2619" spans="3:3" x14ac:dyDescent="0.3">
      <c r="C2619" s="13"/>
    </row>
    <row r="2620" spans="3:3" x14ac:dyDescent="0.3">
      <c r="C2620" s="13"/>
    </row>
    <row r="2621" spans="3:3" x14ac:dyDescent="0.3">
      <c r="C2621" s="13"/>
    </row>
    <row r="2622" spans="3:3" x14ac:dyDescent="0.3">
      <c r="C2622" s="13"/>
    </row>
    <row r="2623" spans="3:3" x14ac:dyDescent="0.3">
      <c r="C2623" s="13"/>
    </row>
    <row r="2624" spans="3:3" x14ac:dyDescent="0.3">
      <c r="C2624" s="13"/>
    </row>
    <row r="2625" spans="3:3" x14ac:dyDescent="0.3">
      <c r="C2625" s="13"/>
    </row>
    <row r="2626" spans="3:3" x14ac:dyDescent="0.3">
      <c r="C2626" s="13"/>
    </row>
    <row r="2627" spans="3:3" x14ac:dyDescent="0.3">
      <c r="C2627" s="13"/>
    </row>
    <row r="2628" spans="3:3" x14ac:dyDescent="0.3">
      <c r="C2628" s="13"/>
    </row>
    <row r="2629" spans="3:3" x14ac:dyDescent="0.3">
      <c r="C2629" s="13"/>
    </row>
    <row r="2630" spans="3:3" x14ac:dyDescent="0.3">
      <c r="C2630" s="13"/>
    </row>
    <row r="2631" spans="3:3" x14ac:dyDescent="0.3">
      <c r="C2631" s="13"/>
    </row>
    <row r="2632" spans="3:3" x14ac:dyDescent="0.3">
      <c r="C2632" s="13"/>
    </row>
    <row r="2633" spans="3:3" x14ac:dyDescent="0.3">
      <c r="C2633" s="13"/>
    </row>
    <row r="2634" spans="3:3" x14ac:dyDescent="0.3">
      <c r="C2634" s="13"/>
    </row>
    <row r="2635" spans="3:3" x14ac:dyDescent="0.3">
      <c r="C2635" s="13"/>
    </row>
    <row r="2636" spans="3:3" x14ac:dyDescent="0.3">
      <c r="C2636" s="13"/>
    </row>
    <row r="2637" spans="3:3" x14ac:dyDescent="0.3">
      <c r="C2637" s="13"/>
    </row>
    <row r="2638" spans="3:3" x14ac:dyDescent="0.3">
      <c r="C2638" s="13"/>
    </row>
    <row r="2639" spans="3:3" x14ac:dyDescent="0.3">
      <c r="C2639" s="13"/>
    </row>
    <row r="2640" spans="3:3" x14ac:dyDescent="0.3">
      <c r="C2640" s="13"/>
    </row>
    <row r="2641" spans="3:3" x14ac:dyDescent="0.3">
      <c r="C2641" s="13"/>
    </row>
    <row r="2642" spans="3:3" x14ac:dyDescent="0.3">
      <c r="C2642" s="13"/>
    </row>
    <row r="2643" spans="3:3" x14ac:dyDescent="0.3">
      <c r="C2643" s="13"/>
    </row>
    <row r="2644" spans="3:3" x14ac:dyDescent="0.3">
      <c r="C2644" s="13"/>
    </row>
    <row r="2645" spans="3:3" x14ac:dyDescent="0.3">
      <c r="C2645" s="13"/>
    </row>
    <row r="2646" spans="3:3" x14ac:dyDescent="0.3">
      <c r="C2646" s="13"/>
    </row>
    <row r="2647" spans="3:3" x14ac:dyDescent="0.3">
      <c r="C2647" s="13"/>
    </row>
    <row r="2648" spans="3:3" x14ac:dyDescent="0.3">
      <c r="C2648" s="13"/>
    </row>
    <row r="2649" spans="3:3" x14ac:dyDescent="0.3">
      <c r="C2649" s="13"/>
    </row>
    <row r="2650" spans="3:3" x14ac:dyDescent="0.3">
      <c r="C2650" s="13"/>
    </row>
    <row r="2651" spans="3:3" x14ac:dyDescent="0.3">
      <c r="C2651" s="13"/>
    </row>
    <row r="2652" spans="3:3" x14ac:dyDescent="0.3">
      <c r="C2652" s="13"/>
    </row>
    <row r="2653" spans="3:3" x14ac:dyDescent="0.3">
      <c r="C2653" s="13"/>
    </row>
    <row r="2654" spans="3:3" x14ac:dyDescent="0.3">
      <c r="C2654" s="13"/>
    </row>
    <row r="2655" spans="3:3" x14ac:dyDescent="0.3">
      <c r="C2655" s="13"/>
    </row>
    <row r="2656" spans="3:3" x14ac:dyDescent="0.3">
      <c r="C2656" s="13"/>
    </row>
    <row r="2657" spans="3:3" x14ac:dyDescent="0.3">
      <c r="C2657" s="13"/>
    </row>
    <row r="2658" spans="3:3" x14ac:dyDescent="0.3">
      <c r="C2658" s="13"/>
    </row>
    <row r="2659" spans="3:3" x14ac:dyDescent="0.3">
      <c r="C2659" s="13"/>
    </row>
    <row r="2660" spans="3:3" x14ac:dyDescent="0.3">
      <c r="C2660" s="13"/>
    </row>
    <row r="2661" spans="3:3" x14ac:dyDescent="0.3">
      <c r="C2661" s="13"/>
    </row>
    <row r="2662" spans="3:3" x14ac:dyDescent="0.3">
      <c r="C2662" s="13"/>
    </row>
    <row r="2663" spans="3:3" x14ac:dyDescent="0.3">
      <c r="C2663" s="13"/>
    </row>
    <row r="2664" spans="3:3" x14ac:dyDescent="0.3">
      <c r="C2664" s="13"/>
    </row>
    <row r="2665" spans="3:3" x14ac:dyDescent="0.3">
      <c r="C2665" s="13"/>
    </row>
    <row r="2666" spans="3:3" x14ac:dyDescent="0.3">
      <c r="C2666" s="13"/>
    </row>
    <row r="2667" spans="3:3" x14ac:dyDescent="0.3">
      <c r="C2667" s="13"/>
    </row>
    <row r="2668" spans="3:3" x14ac:dyDescent="0.3">
      <c r="C2668" s="13"/>
    </row>
    <row r="2669" spans="3:3" x14ac:dyDescent="0.3">
      <c r="C2669" s="13"/>
    </row>
    <row r="2670" spans="3:3" x14ac:dyDescent="0.3">
      <c r="C2670" s="13"/>
    </row>
    <row r="2671" spans="3:3" x14ac:dyDescent="0.3">
      <c r="C2671" s="13"/>
    </row>
    <row r="2672" spans="3:3" x14ac:dyDescent="0.3">
      <c r="C2672" s="13"/>
    </row>
    <row r="2673" spans="3:3" x14ac:dyDescent="0.3">
      <c r="C2673" s="13"/>
    </row>
    <row r="2674" spans="3:3" x14ac:dyDescent="0.3">
      <c r="C2674" s="13"/>
    </row>
    <row r="2675" spans="3:3" x14ac:dyDescent="0.3">
      <c r="C2675" s="13"/>
    </row>
    <row r="2676" spans="3:3" x14ac:dyDescent="0.3">
      <c r="C2676" s="13"/>
    </row>
    <row r="2677" spans="3:3" x14ac:dyDescent="0.3">
      <c r="C2677" s="13"/>
    </row>
    <row r="2678" spans="3:3" x14ac:dyDescent="0.3">
      <c r="C2678" s="13"/>
    </row>
    <row r="2679" spans="3:3" x14ac:dyDescent="0.3">
      <c r="C2679" s="13"/>
    </row>
    <row r="2680" spans="3:3" x14ac:dyDescent="0.3">
      <c r="C2680" s="13"/>
    </row>
    <row r="2681" spans="3:3" x14ac:dyDescent="0.3">
      <c r="C2681" s="13"/>
    </row>
    <row r="2682" spans="3:3" x14ac:dyDescent="0.3">
      <c r="C2682" s="13"/>
    </row>
    <row r="2683" spans="3:3" x14ac:dyDescent="0.3">
      <c r="C2683" s="13"/>
    </row>
    <row r="2684" spans="3:3" x14ac:dyDescent="0.3">
      <c r="C2684" s="13"/>
    </row>
    <row r="2685" spans="3:3" x14ac:dyDescent="0.3">
      <c r="C2685" s="13"/>
    </row>
    <row r="2686" spans="3:3" x14ac:dyDescent="0.3">
      <c r="C2686" s="13"/>
    </row>
    <row r="2687" spans="3:3" x14ac:dyDescent="0.3">
      <c r="C2687" s="13"/>
    </row>
    <row r="2688" spans="3:3" x14ac:dyDescent="0.3">
      <c r="C2688" s="13"/>
    </row>
    <row r="2689" spans="3:3" x14ac:dyDescent="0.3">
      <c r="C2689" s="13"/>
    </row>
    <row r="2690" spans="3:3" x14ac:dyDescent="0.3">
      <c r="C2690" s="13"/>
    </row>
    <row r="2691" spans="3:3" x14ac:dyDescent="0.3">
      <c r="C2691" s="13"/>
    </row>
    <row r="2692" spans="3:3" x14ac:dyDescent="0.3">
      <c r="C2692" s="13"/>
    </row>
    <row r="2693" spans="3:3" x14ac:dyDescent="0.3">
      <c r="C2693" s="13"/>
    </row>
    <row r="2694" spans="3:3" x14ac:dyDescent="0.3">
      <c r="C2694" s="13"/>
    </row>
    <row r="2695" spans="3:3" x14ac:dyDescent="0.3">
      <c r="C2695" s="13"/>
    </row>
    <row r="2696" spans="3:3" x14ac:dyDescent="0.3">
      <c r="C2696" s="13"/>
    </row>
    <row r="2697" spans="3:3" x14ac:dyDescent="0.3">
      <c r="C2697" s="13"/>
    </row>
    <row r="2698" spans="3:3" x14ac:dyDescent="0.3">
      <c r="C2698" s="13"/>
    </row>
    <row r="2699" spans="3:3" x14ac:dyDescent="0.3">
      <c r="C2699" s="13"/>
    </row>
    <row r="2700" spans="3:3" x14ac:dyDescent="0.3">
      <c r="C2700" s="13"/>
    </row>
    <row r="2701" spans="3:3" x14ac:dyDescent="0.3">
      <c r="C2701" s="13"/>
    </row>
    <row r="2702" spans="3:3" x14ac:dyDescent="0.3">
      <c r="C2702" s="13"/>
    </row>
    <row r="2703" spans="3:3" x14ac:dyDescent="0.3">
      <c r="C2703" s="13"/>
    </row>
    <row r="2704" spans="3:3" x14ac:dyDescent="0.3">
      <c r="C2704" s="13"/>
    </row>
    <row r="2705" spans="3:3" x14ac:dyDescent="0.3">
      <c r="C2705" s="13"/>
    </row>
    <row r="2706" spans="3:3" x14ac:dyDescent="0.3">
      <c r="C2706" s="13"/>
    </row>
    <row r="2707" spans="3:3" x14ac:dyDescent="0.3">
      <c r="C2707" s="13"/>
    </row>
    <row r="2708" spans="3:3" x14ac:dyDescent="0.3">
      <c r="C2708" s="13"/>
    </row>
    <row r="2709" spans="3:3" x14ac:dyDescent="0.3">
      <c r="C2709" s="13"/>
    </row>
    <row r="2710" spans="3:3" x14ac:dyDescent="0.3">
      <c r="C2710" s="13"/>
    </row>
    <row r="2711" spans="3:3" x14ac:dyDescent="0.3">
      <c r="C2711" s="13"/>
    </row>
    <row r="2712" spans="3:3" x14ac:dyDescent="0.3">
      <c r="C2712" s="13"/>
    </row>
    <row r="2713" spans="3:3" x14ac:dyDescent="0.3">
      <c r="C2713" s="13"/>
    </row>
    <row r="2714" spans="3:3" x14ac:dyDescent="0.3">
      <c r="C2714" s="13"/>
    </row>
    <row r="2715" spans="3:3" x14ac:dyDescent="0.3">
      <c r="C2715" s="13"/>
    </row>
    <row r="2716" spans="3:3" x14ac:dyDescent="0.3">
      <c r="C2716" s="13"/>
    </row>
    <row r="2717" spans="3:3" x14ac:dyDescent="0.3">
      <c r="C2717" s="13"/>
    </row>
    <row r="2718" spans="3:3" x14ac:dyDescent="0.3">
      <c r="C2718" s="13"/>
    </row>
    <row r="2719" spans="3:3" x14ac:dyDescent="0.3">
      <c r="C2719" s="13"/>
    </row>
    <row r="2720" spans="3:3" x14ac:dyDescent="0.3">
      <c r="C2720" s="13"/>
    </row>
    <row r="2721" spans="3:3" x14ac:dyDescent="0.3">
      <c r="C2721" s="13"/>
    </row>
    <row r="2722" spans="3:3" x14ac:dyDescent="0.3">
      <c r="C2722" s="13"/>
    </row>
    <row r="2723" spans="3:3" x14ac:dyDescent="0.3">
      <c r="C2723" s="13"/>
    </row>
    <row r="2724" spans="3:3" x14ac:dyDescent="0.3">
      <c r="C2724" s="13"/>
    </row>
    <row r="2725" spans="3:3" x14ac:dyDescent="0.3">
      <c r="C2725" s="13"/>
    </row>
    <row r="2726" spans="3:3" x14ac:dyDescent="0.3">
      <c r="C2726" s="13"/>
    </row>
    <row r="2727" spans="3:3" x14ac:dyDescent="0.3">
      <c r="C2727" s="13"/>
    </row>
    <row r="2728" spans="3:3" x14ac:dyDescent="0.3">
      <c r="C2728" s="13"/>
    </row>
    <row r="2729" spans="3:3" x14ac:dyDescent="0.3">
      <c r="C2729" s="13"/>
    </row>
    <row r="2730" spans="3:3" x14ac:dyDescent="0.3">
      <c r="C2730" s="13"/>
    </row>
    <row r="2731" spans="3:3" x14ac:dyDescent="0.3">
      <c r="C2731" s="13"/>
    </row>
    <row r="2732" spans="3:3" x14ac:dyDescent="0.3">
      <c r="C2732" s="13"/>
    </row>
    <row r="2733" spans="3:3" x14ac:dyDescent="0.3">
      <c r="C2733" s="13"/>
    </row>
    <row r="2734" spans="3:3" x14ac:dyDescent="0.3">
      <c r="C2734" s="13"/>
    </row>
    <row r="2735" spans="3:3" x14ac:dyDescent="0.3">
      <c r="C2735" s="13"/>
    </row>
    <row r="2736" spans="3:3" x14ac:dyDescent="0.3">
      <c r="C2736" s="13"/>
    </row>
    <row r="2737" spans="3:3" x14ac:dyDescent="0.3">
      <c r="C2737" s="13"/>
    </row>
    <row r="2738" spans="3:3" x14ac:dyDescent="0.3">
      <c r="C2738" s="13"/>
    </row>
    <row r="2739" spans="3:3" x14ac:dyDescent="0.3">
      <c r="C2739" s="13"/>
    </row>
    <row r="2740" spans="3:3" x14ac:dyDescent="0.3">
      <c r="C2740" s="13"/>
    </row>
    <row r="2741" spans="3:3" x14ac:dyDescent="0.3">
      <c r="C2741" s="13"/>
    </row>
    <row r="2742" spans="3:3" x14ac:dyDescent="0.3">
      <c r="C2742" s="13"/>
    </row>
    <row r="2743" spans="3:3" x14ac:dyDescent="0.3">
      <c r="C2743" s="13"/>
    </row>
    <row r="2744" spans="3:3" x14ac:dyDescent="0.3">
      <c r="C2744" s="13"/>
    </row>
    <row r="2745" spans="3:3" x14ac:dyDescent="0.3">
      <c r="C2745" s="13"/>
    </row>
    <row r="2746" spans="3:3" x14ac:dyDescent="0.3">
      <c r="C2746" s="13"/>
    </row>
    <row r="2747" spans="3:3" x14ac:dyDescent="0.3">
      <c r="C2747" s="13"/>
    </row>
    <row r="2748" spans="3:3" x14ac:dyDescent="0.3">
      <c r="C2748" s="13"/>
    </row>
    <row r="2749" spans="3:3" x14ac:dyDescent="0.3">
      <c r="C2749" s="13"/>
    </row>
    <row r="2750" spans="3:3" x14ac:dyDescent="0.3">
      <c r="C2750" s="13"/>
    </row>
    <row r="2751" spans="3:3" x14ac:dyDescent="0.3">
      <c r="C2751" s="13"/>
    </row>
    <row r="2752" spans="3:3" x14ac:dyDescent="0.3">
      <c r="C2752" s="13"/>
    </row>
    <row r="2753" spans="3:3" x14ac:dyDescent="0.3">
      <c r="C2753" s="13"/>
    </row>
    <row r="2754" spans="3:3" x14ac:dyDescent="0.3">
      <c r="C2754" s="13"/>
    </row>
    <row r="2755" spans="3:3" x14ac:dyDescent="0.3">
      <c r="C2755" s="13"/>
    </row>
    <row r="2756" spans="3:3" x14ac:dyDescent="0.3">
      <c r="C2756" s="13"/>
    </row>
    <row r="2757" spans="3:3" x14ac:dyDescent="0.3">
      <c r="C2757" s="13"/>
    </row>
    <row r="2758" spans="3:3" x14ac:dyDescent="0.3">
      <c r="C2758" s="13"/>
    </row>
    <row r="2759" spans="3:3" x14ac:dyDescent="0.3">
      <c r="C2759" s="13"/>
    </row>
    <row r="2760" spans="3:3" x14ac:dyDescent="0.3">
      <c r="C2760" s="13"/>
    </row>
    <row r="2761" spans="3:3" x14ac:dyDescent="0.3">
      <c r="C2761" s="13"/>
    </row>
    <row r="2762" spans="3:3" x14ac:dyDescent="0.3">
      <c r="C2762" s="13"/>
    </row>
    <row r="2763" spans="3:3" x14ac:dyDescent="0.3">
      <c r="C2763" s="13"/>
    </row>
    <row r="2764" spans="3:3" x14ac:dyDescent="0.3">
      <c r="C2764" s="13"/>
    </row>
    <row r="2765" spans="3:3" x14ac:dyDescent="0.3">
      <c r="C2765" s="13"/>
    </row>
    <row r="2766" spans="3:3" x14ac:dyDescent="0.3">
      <c r="C2766" s="13"/>
    </row>
    <row r="2767" spans="3:3" x14ac:dyDescent="0.3">
      <c r="C2767" s="13"/>
    </row>
    <row r="2768" spans="3:3" x14ac:dyDescent="0.3">
      <c r="C2768" s="13"/>
    </row>
    <row r="2769" spans="3:3" x14ac:dyDescent="0.3">
      <c r="C2769" s="13"/>
    </row>
    <row r="2770" spans="3:3" x14ac:dyDescent="0.3">
      <c r="C2770" s="13"/>
    </row>
    <row r="2771" spans="3:3" x14ac:dyDescent="0.3">
      <c r="C2771" s="13"/>
    </row>
    <row r="2772" spans="3:3" x14ac:dyDescent="0.3">
      <c r="C2772" s="13"/>
    </row>
    <row r="2773" spans="3:3" x14ac:dyDescent="0.3">
      <c r="C2773" s="13"/>
    </row>
    <row r="2774" spans="3:3" x14ac:dyDescent="0.3">
      <c r="C2774" s="13"/>
    </row>
    <row r="2775" spans="3:3" x14ac:dyDescent="0.3">
      <c r="C2775" s="13"/>
    </row>
    <row r="2776" spans="3:3" x14ac:dyDescent="0.3">
      <c r="C2776" s="13"/>
    </row>
    <row r="2777" spans="3:3" x14ac:dyDescent="0.3">
      <c r="C2777" s="13"/>
    </row>
    <row r="2778" spans="3:3" x14ac:dyDescent="0.3">
      <c r="C2778" s="13"/>
    </row>
    <row r="2779" spans="3:3" x14ac:dyDescent="0.3">
      <c r="C2779" s="13"/>
    </row>
    <row r="2780" spans="3:3" x14ac:dyDescent="0.3">
      <c r="C2780" s="13"/>
    </row>
    <row r="2781" spans="3:3" x14ac:dyDescent="0.3">
      <c r="C2781" s="13"/>
    </row>
    <row r="2782" spans="3:3" x14ac:dyDescent="0.3">
      <c r="C2782" s="13"/>
    </row>
    <row r="2783" spans="3:3" x14ac:dyDescent="0.3">
      <c r="C2783" s="13"/>
    </row>
    <row r="2784" spans="3:3" x14ac:dyDescent="0.3">
      <c r="C2784" s="13"/>
    </row>
    <row r="2785" spans="3:3" x14ac:dyDescent="0.3">
      <c r="C2785" s="13"/>
    </row>
    <row r="2786" spans="3:3" x14ac:dyDescent="0.3">
      <c r="C2786" s="13"/>
    </row>
    <row r="2787" spans="3:3" x14ac:dyDescent="0.3">
      <c r="C2787" s="13"/>
    </row>
    <row r="2788" spans="3:3" x14ac:dyDescent="0.3">
      <c r="C2788" s="13"/>
    </row>
    <row r="2789" spans="3:3" x14ac:dyDescent="0.3">
      <c r="C2789" s="13"/>
    </row>
    <row r="2790" spans="3:3" x14ac:dyDescent="0.3">
      <c r="C2790" s="13"/>
    </row>
    <row r="2791" spans="3:3" x14ac:dyDescent="0.3">
      <c r="C2791" s="13"/>
    </row>
    <row r="2792" spans="3:3" x14ac:dyDescent="0.3">
      <c r="C2792" s="13"/>
    </row>
    <row r="2793" spans="3:3" x14ac:dyDescent="0.3">
      <c r="C2793" s="13"/>
    </row>
    <row r="2794" spans="3:3" x14ac:dyDescent="0.3">
      <c r="C2794" s="13"/>
    </row>
    <row r="2795" spans="3:3" x14ac:dyDescent="0.3">
      <c r="C2795" s="13"/>
    </row>
    <row r="2796" spans="3:3" x14ac:dyDescent="0.3">
      <c r="C2796" s="13"/>
    </row>
    <row r="2797" spans="3:3" x14ac:dyDescent="0.3">
      <c r="C2797" s="13"/>
    </row>
    <row r="2798" spans="3:3" x14ac:dyDescent="0.3">
      <c r="C2798" s="13"/>
    </row>
    <row r="2799" spans="3:3" x14ac:dyDescent="0.3">
      <c r="C2799" s="13"/>
    </row>
    <row r="2800" spans="3:3" x14ac:dyDescent="0.3">
      <c r="C2800" s="13"/>
    </row>
    <row r="2801" spans="3:3" x14ac:dyDescent="0.3">
      <c r="C2801" s="13"/>
    </row>
    <row r="2802" spans="3:3" x14ac:dyDescent="0.3">
      <c r="C2802" s="13"/>
    </row>
    <row r="2803" spans="3:3" x14ac:dyDescent="0.3">
      <c r="C2803" s="13"/>
    </row>
    <row r="2804" spans="3:3" x14ac:dyDescent="0.3">
      <c r="C2804" s="13"/>
    </row>
    <row r="2805" spans="3:3" x14ac:dyDescent="0.3">
      <c r="C2805" s="13"/>
    </row>
    <row r="2806" spans="3:3" x14ac:dyDescent="0.3">
      <c r="C2806" s="13"/>
    </row>
    <row r="2807" spans="3:3" x14ac:dyDescent="0.3">
      <c r="C2807" s="13"/>
    </row>
    <row r="2808" spans="3:3" x14ac:dyDescent="0.3">
      <c r="C2808" s="13"/>
    </row>
    <row r="2809" spans="3:3" x14ac:dyDescent="0.3">
      <c r="C2809" s="13"/>
    </row>
    <row r="2810" spans="3:3" x14ac:dyDescent="0.3">
      <c r="C2810" s="13"/>
    </row>
    <row r="2811" spans="3:3" x14ac:dyDescent="0.3">
      <c r="C2811" s="13"/>
    </row>
    <row r="2812" spans="3:3" x14ac:dyDescent="0.3">
      <c r="C2812" s="13"/>
    </row>
    <row r="2813" spans="3:3" x14ac:dyDescent="0.3">
      <c r="C2813" s="13"/>
    </row>
    <row r="2814" spans="3:3" x14ac:dyDescent="0.3">
      <c r="C2814" s="13"/>
    </row>
    <row r="2815" spans="3:3" x14ac:dyDescent="0.3">
      <c r="C2815" s="13"/>
    </row>
    <row r="2816" spans="3:3" x14ac:dyDescent="0.3">
      <c r="C2816" s="13"/>
    </row>
    <row r="2817" spans="3:3" x14ac:dyDescent="0.3">
      <c r="C2817" s="13"/>
    </row>
    <row r="2818" spans="3:3" x14ac:dyDescent="0.3">
      <c r="C2818" s="13"/>
    </row>
    <row r="2819" spans="3:3" x14ac:dyDescent="0.3">
      <c r="C2819" s="13"/>
    </row>
    <row r="2820" spans="3:3" x14ac:dyDescent="0.3">
      <c r="C2820" s="13"/>
    </row>
    <row r="2821" spans="3:3" x14ac:dyDescent="0.3">
      <c r="C2821" s="13"/>
    </row>
    <row r="2822" spans="3:3" x14ac:dyDescent="0.3">
      <c r="C2822" s="13"/>
    </row>
    <row r="2823" spans="3:3" x14ac:dyDescent="0.3">
      <c r="C2823" s="13"/>
    </row>
    <row r="2824" spans="3:3" x14ac:dyDescent="0.3">
      <c r="C2824" s="13"/>
    </row>
    <row r="2825" spans="3:3" x14ac:dyDescent="0.3">
      <c r="C2825" s="13"/>
    </row>
    <row r="2826" spans="3:3" x14ac:dyDescent="0.3">
      <c r="C2826" s="13"/>
    </row>
    <row r="2827" spans="3:3" x14ac:dyDescent="0.3">
      <c r="C2827" s="13"/>
    </row>
    <row r="2828" spans="3:3" x14ac:dyDescent="0.3">
      <c r="C2828" s="13"/>
    </row>
    <row r="2829" spans="3:3" x14ac:dyDescent="0.3">
      <c r="C2829" s="13"/>
    </row>
    <row r="2830" spans="3:3" x14ac:dyDescent="0.3">
      <c r="C2830" s="13"/>
    </row>
    <row r="2831" spans="3:3" x14ac:dyDescent="0.3">
      <c r="C2831" s="13"/>
    </row>
    <row r="2832" spans="3:3" x14ac:dyDescent="0.3">
      <c r="C2832" s="13"/>
    </row>
    <row r="2833" spans="3:3" x14ac:dyDescent="0.3">
      <c r="C2833" s="13"/>
    </row>
    <row r="2834" spans="3:3" x14ac:dyDescent="0.3">
      <c r="C2834" s="13"/>
    </row>
    <row r="2835" spans="3:3" x14ac:dyDescent="0.3">
      <c r="C2835" s="13"/>
    </row>
    <row r="2836" spans="3:3" x14ac:dyDescent="0.3">
      <c r="C2836" s="13"/>
    </row>
    <row r="2837" spans="3:3" x14ac:dyDescent="0.3">
      <c r="C2837" s="13"/>
    </row>
    <row r="2838" spans="3:3" x14ac:dyDescent="0.3">
      <c r="C2838" s="13"/>
    </row>
    <row r="2839" spans="3:3" x14ac:dyDescent="0.3">
      <c r="C2839" s="13"/>
    </row>
    <row r="2840" spans="3:3" x14ac:dyDescent="0.3">
      <c r="C2840" s="13"/>
    </row>
    <row r="2841" spans="3:3" x14ac:dyDescent="0.3">
      <c r="C2841" s="13"/>
    </row>
    <row r="2842" spans="3:3" x14ac:dyDescent="0.3">
      <c r="C2842" s="13"/>
    </row>
    <row r="2843" spans="3:3" x14ac:dyDescent="0.3">
      <c r="C2843" s="13"/>
    </row>
    <row r="2844" spans="3:3" x14ac:dyDescent="0.3">
      <c r="C2844" s="13"/>
    </row>
    <row r="2845" spans="3:3" x14ac:dyDescent="0.3">
      <c r="C2845" s="13"/>
    </row>
    <row r="2846" spans="3:3" x14ac:dyDescent="0.3">
      <c r="C2846" s="13"/>
    </row>
    <row r="2847" spans="3:3" x14ac:dyDescent="0.3">
      <c r="C2847" s="13"/>
    </row>
    <row r="2848" spans="3:3" x14ac:dyDescent="0.3">
      <c r="C2848" s="13"/>
    </row>
    <row r="2849" spans="3:3" x14ac:dyDescent="0.3">
      <c r="C2849" s="13"/>
    </row>
    <row r="2850" spans="3:3" x14ac:dyDescent="0.3">
      <c r="C2850" s="13"/>
    </row>
    <row r="2851" spans="3:3" x14ac:dyDescent="0.3">
      <c r="C2851" s="13"/>
    </row>
    <row r="2852" spans="3:3" x14ac:dyDescent="0.3">
      <c r="C2852" s="13"/>
    </row>
    <row r="2853" spans="3:3" x14ac:dyDescent="0.3">
      <c r="C2853" s="13"/>
    </row>
    <row r="2854" spans="3:3" x14ac:dyDescent="0.3">
      <c r="C2854" s="13"/>
    </row>
    <row r="2855" spans="3:3" x14ac:dyDescent="0.3">
      <c r="C2855" s="13"/>
    </row>
    <row r="2856" spans="3:3" x14ac:dyDescent="0.3">
      <c r="C2856" s="13"/>
    </row>
    <row r="2857" spans="3:3" x14ac:dyDescent="0.3">
      <c r="C2857" s="13"/>
    </row>
    <row r="2858" spans="3:3" x14ac:dyDescent="0.3">
      <c r="C2858" s="13"/>
    </row>
    <row r="2859" spans="3:3" x14ac:dyDescent="0.3">
      <c r="C2859" s="13"/>
    </row>
    <row r="2860" spans="3:3" x14ac:dyDescent="0.3">
      <c r="C2860" s="13"/>
    </row>
    <row r="2861" spans="3:3" x14ac:dyDescent="0.3">
      <c r="C2861" s="13"/>
    </row>
    <row r="2862" spans="3:3" x14ac:dyDescent="0.3">
      <c r="C2862" s="13"/>
    </row>
    <row r="2863" spans="3:3" x14ac:dyDescent="0.3">
      <c r="C2863" s="13"/>
    </row>
    <row r="2864" spans="3:3" x14ac:dyDescent="0.3">
      <c r="C2864" s="13"/>
    </row>
    <row r="2865" spans="3:3" x14ac:dyDescent="0.3">
      <c r="C2865" s="13"/>
    </row>
    <row r="2866" spans="3:3" x14ac:dyDescent="0.3">
      <c r="C2866" s="13"/>
    </row>
    <row r="2867" spans="3:3" x14ac:dyDescent="0.3">
      <c r="C2867" s="13"/>
    </row>
    <row r="2868" spans="3:3" x14ac:dyDescent="0.3">
      <c r="C2868" s="13"/>
    </row>
    <row r="2869" spans="3:3" x14ac:dyDescent="0.3">
      <c r="C2869" s="13"/>
    </row>
    <row r="2870" spans="3:3" x14ac:dyDescent="0.3">
      <c r="C2870" s="13"/>
    </row>
    <row r="2871" spans="3:3" x14ac:dyDescent="0.3">
      <c r="C2871" s="13"/>
    </row>
    <row r="2872" spans="3:3" x14ac:dyDescent="0.3">
      <c r="C2872" s="13"/>
    </row>
    <row r="2873" spans="3:3" x14ac:dyDescent="0.3">
      <c r="C2873" s="13"/>
    </row>
    <row r="2874" spans="3:3" x14ac:dyDescent="0.3">
      <c r="C2874" s="13"/>
    </row>
    <row r="2875" spans="3:3" x14ac:dyDescent="0.3">
      <c r="C2875" s="13"/>
    </row>
    <row r="2876" spans="3:3" x14ac:dyDescent="0.3">
      <c r="C2876" s="13"/>
    </row>
    <row r="2877" spans="3:3" x14ac:dyDescent="0.3">
      <c r="C2877" s="13"/>
    </row>
    <row r="2878" spans="3:3" x14ac:dyDescent="0.3">
      <c r="C2878" s="13"/>
    </row>
    <row r="2879" spans="3:3" x14ac:dyDescent="0.3">
      <c r="C2879" s="13"/>
    </row>
    <row r="2880" spans="3:3" x14ac:dyDescent="0.3">
      <c r="C2880" s="13"/>
    </row>
    <row r="2881" spans="3:3" x14ac:dyDescent="0.3">
      <c r="C2881" s="13"/>
    </row>
    <row r="2882" spans="3:3" x14ac:dyDescent="0.3">
      <c r="C2882" s="13"/>
    </row>
    <row r="2883" spans="3:3" x14ac:dyDescent="0.3">
      <c r="C2883" s="13"/>
    </row>
    <row r="2884" spans="3:3" x14ac:dyDescent="0.3">
      <c r="C2884" s="13"/>
    </row>
    <row r="2885" spans="3:3" x14ac:dyDescent="0.3">
      <c r="C2885" s="13"/>
    </row>
    <row r="2886" spans="3:3" x14ac:dyDescent="0.3">
      <c r="C2886" s="13"/>
    </row>
    <row r="2887" spans="3:3" x14ac:dyDescent="0.3">
      <c r="C2887" s="13"/>
    </row>
    <row r="2888" spans="3:3" x14ac:dyDescent="0.3">
      <c r="C2888" s="13"/>
    </row>
    <row r="2889" spans="3:3" x14ac:dyDescent="0.3">
      <c r="C2889" s="13"/>
    </row>
    <row r="2890" spans="3:3" x14ac:dyDescent="0.3">
      <c r="C2890" s="13"/>
    </row>
    <row r="2891" spans="3:3" x14ac:dyDescent="0.3">
      <c r="C2891" s="13"/>
    </row>
    <row r="2892" spans="3:3" x14ac:dyDescent="0.3">
      <c r="C2892" s="13"/>
    </row>
    <row r="2893" spans="3:3" x14ac:dyDescent="0.3">
      <c r="C2893" s="13"/>
    </row>
    <row r="2894" spans="3:3" x14ac:dyDescent="0.3">
      <c r="C2894" s="13"/>
    </row>
    <row r="2895" spans="3:3" x14ac:dyDescent="0.3">
      <c r="C2895" s="13"/>
    </row>
    <row r="2896" spans="3:3" x14ac:dyDescent="0.3">
      <c r="C2896" s="13"/>
    </row>
    <row r="2897" spans="3:3" x14ac:dyDescent="0.3">
      <c r="C2897" s="13"/>
    </row>
    <row r="2898" spans="3:3" x14ac:dyDescent="0.3">
      <c r="C2898" s="13"/>
    </row>
    <row r="2899" spans="3:3" x14ac:dyDescent="0.3">
      <c r="C2899" s="13"/>
    </row>
    <row r="2900" spans="3:3" x14ac:dyDescent="0.3">
      <c r="C2900" s="13"/>
    </row>
    <row r="2901" spans="3:3" x14ac:dyDescent="0.3">
      <c r="C2901" s="13"/>
    </row>
    <row r="2902" spans="3:3" x14ac:dyDescent="0.3">
      <c r="C2902" s="13"/>
    </row>
    <row r="2903" spans="3:3" x14ac:dyDescent="0.3">
      <c r="C2903" s="13"/>
    </row>
    <row r="2904" spans="3:3" x14ac:dyDescent="0.3">
      <c r="C2904" s="13"/>
    </row>
    <row r="2905" spans="3:3" x14ac:dyDescent="0.3">
      <c r="C2905" s="13"/>
    </row>
    <row r="2906" spans="3:3" x14ac:dyDescent="0.3">
      <c r="C2906" s="13"/>
    </row>
    <row r="2907" spans="3:3" x14ac:dyDescent="0.3">
      <c r="C2907" s="13"/>
    </row>
    <row r="2908" spans="3:3" x14ac:dyDescent="0.3">
      <c r="C2908" s="13"/>
    </row>
    <row r="2909" spans="3:3" x14ac:dyDescent="0.3">
      <c r="C2909" s="13"/>
    </row>
    <row r="2910" spans="3:3" x14ac:dyDescent="0.3">
      <c r="C2910" s="13"/>
    </row>
    <row r="2911" spans="3:3" x14ac:dyDescent="0.3">
      <c r="C2911" s="13"/>
    </row>
    <row r="2912" spans="3:3" x14ac:dyDescent="0.3">
      <c r="C2912" s="13"/>
    </row>
    <row r="2913" spans="3:3" x14ac:dyDescent="0.3">
      <c r="C2913" s="13"/>
    </row>
    <row r="2914" spans="3:3" x14ac:dyDescent="0.3">
      <c r="C2914" s="13"/>
    </row>
    <row r="2915" spans="3:3" x14ac:dyDescent="0.3">
      <c r="C2915" s="13"/>
    </row>
    <row r="2916" spans="3:3" x14ac:dyDescent="0.3">
      <c r="C2916" s="13"/>
    </row>
    <row r="2917" spans="3:3" x14ac:dyDescent="0.3">
      <c r="C2917" s="13"/>
    </row>
    <row r="2918" spans="3:3" x14ac:dyDescent="0.3">
      <c r="C2918" s="13"/>
    </row>
    <row r="2919" spans="3:3" x14ac:dyDescent="0.3">
      <c r="C2919" s="13"/>
    </row>
    <row r="2920" spans="3:3" x14ac:dyDescent="0.3">
      <c r="C2920" s="13"/>
    </row>
    <row r="2921" spans="3:3" x14ac:dyDescent="0.3">
      <c r="C2921" s="13"/>
    </row>
    <row r="2922" spans="3:3" x14ac:dyDescent="0.3">
      <c r="C2922" s="13"/>
    </row>
    <row r="2923" spans="3:3" x14ac:dyDescent="0.3">
      <c r="C2923" s="13"/>
    </row>
    <row r="2924" spans="3:3" x14ac:dyDescent="0.3">
      <c r="C2924" s="13"/>
    </row>
    <row r="2925" spans="3:3" x14ac:dyDescent="0.3">
      <c r="C2925" s="13"/>
    </row>
    <row r="2926" spans="3:3" x14ac:dyDescent="0.3">
      <c r="C2926" s="13"/>
    </row>
    <row r="2927" spans="3:3" x14ac:dyDescent="0.3">
      <c r="C2927" s="13"/>
    </row>
    <row r="2928" spans="3:3" x14ac:dyDescent="0.3">
      <c r="C2928" s="13"/>
    </row>
    <row r="2929" spans="3:3" x14ac:dyDescent="0.3">
      <c r="C2929" s="13"/>
    </row>
    <row r="2930" spans="3:3" x14ac:dyDescent="0.3">
      <c r="C2930" s="13"/>
    </row>
    <row r="2931" spans="3:3" x14ac:dyDescent="0.3">
      <c r="C2931" s="13"/>
    </row>
    <row r="2932" spans="3:3" x14ac:dyDescent="0.3">
      <c r="C2932" s="13"/>
    </row>
    <row r="2933" spans="3:3" x14ac:dyDescent="0.3">
      <c r="C2933" s="13"/>
    </row>
    <row r="2934" spans="3:3" x14ac:dyDescent="0.3">
      <c r="C2934" s="13"/>
    </row>
    <row r="2935" spans="3:3" x14ac:dyDescent="0.3">
      <c r="C2935" s="13"/>
    </row>
    <row r="2936" spans="3:3" x14ac:dyDescent="0.3">
      <c r="C2936" s="13"/>
    </row>
    <row r="2937" spans="3:3" x14ac:dyDescent="0.3">
      <c r="C2937" s="13"/>
    </row>
    <row r="2938" spans="3:3" x14ac:dyDescent="0.3">
      <c r="C2938" s="13"/>
    </row>
    <row r="2939" spans="3:3" x14ac:dyDescent="0.3">
      <c r="C2939" s="13"/>
    </row>
    <row r="2940" spans="3:3" x14ac:dyDescent="0.3">
      <c r="C2940" s="13"/>
    </row>
    <row r="2941" spans="3:3" x14ac:dyDescent="0.3">
      <c r="C2941" s="13"/>
    </row>
    <row r="2942" spans="3:3" x14ac:dyDescent="0.3">
      <c r="C2942" s="13"/>
    </row>
    <row r="2943" spans="3:3" x14ac:dyDescent="0.3">
      <c r="C2943" s="13"/>
    </row>
    <row r="2944" spans="3:3" x14ac:dyDescent="0.3">
      <c r="C2944" s="13"/>
    </row>
    <row r="2945" spans="3:3" x14ac:dyDescent="0.3">
      <c r="C2945" s="13"/>
    </row>
    <row r="2946" spans="3:3" x14ac:dyDescent="0.3">
      <c r="C2946" s="13"/>
    </row>
    <row r="2947" spans="3:3" x14ac:dyDescent="0.3">
      <c r="C2947" s="13"/>
    </row>
    <row r="2948" spans="3:3" x14ac:dyDescent="0.3">
      <c r="C2948" s="13"/>
    </row>
    <row r="2949" spans="3:3" x14ac:dyDescent="0.3">
      <c r="C2949" s="13"/>
    </row>
    <row r="2950" spans="3:3" x14ac:dyDescent="0.3">
      <c r="C2950" s="13"/>
    </row>
    <row r="2951" spans="3:3" x14ac:dyDescent="0.3">
      <c r="C2951" s="13"/>
    </row>
    <row r="2952" spans="3:3" x14ac:dyDescent="0.3">
      <c r="C2952" s="13"/>
    </row>
    <row r="2953" spans="3:3" x14ac:dyDescent="0.3">
      <c r="C2953" s="13"/>
    </row>
    <row r="2954" spans="3:3" x14ac:dyDescent="0.3">
      <c r="C2954" s="13"/>
    </row>
    <row r="2955" spans="3:3" x14ac:dyDescent="0.3">
      <c r="C2955" s="13"/>
    </row>
    <row r="2956" spans="3:3" x14ac:dyDescent="0.3">
      <c r="C2956" s="13"/>
    </row>
    <row r="2957" spans="3:3" x14ac:dyDescent="0.3">
      <c r="C2957" s="13"/>
    </row>
    <row r="2958" spans="3:3" x14ac:dyDescent="0.3">
      <c r="C2958" s="13"/>
    </row>
    <row r="2959" spans="3:3" x14ac:dyDescent="0.3">
      <c r="C2959" s="13"/>
    </row>
    <row r="2960" spans="3:3" x14ac:dyDescent="0.3">
      <c r="C2960" s="13"/>
    </row>
    <row r="2961" spans="3:3" x14ac:dyDescent="0.3">
      <c r="C2961" s="13"/>
    </row>
    <row r="2962" spans="3:3" x14ac:dyDescent="0.3">
      <c r="C2962" s="13"/>
    </row>
    <row r="2963" spans="3:3" x14ac:dyDescent="0.3">
      <c r="C2963" s="13"/>
    </row>
    <row r="2964" spans="3:3" x14ac:dyDescent="0.3">
      <c r="C2964" s="13"/>
    </row>
    <row r="2965" spans="3:3" x14ac:dyDescent="0.3">
      <c r="C2965" s="13"/>
    </row>
    <row r="2966" spans="3:3" x14ac:dyDescent="0.3">
      <c r="C2966" s="13"/>
    </row>
    <row r="2967" spans="3:3" x14ac:dyDescent="0.3">
      <c r="C2967" s="13"/>
    </row>
    <row r="2968" spans="3:3" x14ac:dyDescent="0.3">
      <c r="C2968" s="13"/>
    </row>
    <row r="2969" spans="3:3" x14ac:dyDescent="0.3">
      <c r="C2969" s="13"/>
    </row>
    <row r="2970" spans="3:3" x14ac:dyDescent="0.3">
      <c r="C2970" s="13"/>
    </row>
    <row r="2971" spans="3:3" x14ac:dyDescent="0.3">
      <c r="C2971" s="13"/>
    </row>
    <row r="2972" spans="3:3" x14ac:dyDescent="0.3">
      <c r="C2972" s="13"/>
    </row>
    <row r="2973" spans="3:3" x14ac:dyDescent="0.3">
      <c r="C2973" s="13"/>
    </row>
    <row r="2974" spans="3:3" x14ac:dyDescent="0.3">
      <c r="C2974" s="13"/>
    </row>
    <row r="2975" spans="3:3" x14ac:dyDescent="0.3">
      <c r="C2975" s="13"/>
    </row>
    <row r="2976" spans="3:3" x14ac:dyDescent="0.3">
      <c r="C2976" s="13"/>
    </row>
    <row r="2977" spans="3:3" x14ac:dyDescent="0.3">
      <c r="C2977" s="13"/>
    </row>
    <row r="2978" spans="3:3" x14ac:dyDescent="0.3">
      <c r="C2978" s="13"/>
    </row>
    <row r="2979" spans="3:3" x14ac:dyDescent="0.3">
      <c r="C2979" s="13"/>
    </row>
    <row r="2980" spans="3:3" x14ac:dyDescent="0.3">
      <c r="C2980" s="13"/>
    </row>
    <row r="2981" spans="3:3" x14ac:dyDescent="0.3">
      <c r="C2981" s="13"/>
    </row>
    <row r="2982" spans="3:3" x14ac:dyDescent="0.3">
      <c r="C2982" s="13"/>
    </row>
    <row r="2983" spans="3:3" x14ac:dyDescent="0.3">
      <c r="C2983" s="13"/>
    </row>
    <row r="2984" spans="3:3" x14ac:dyDescent="0.3">
      <c r="C2984" s="13"/>
    </row>
    <row r="2985" spans="3:3" x14ac:dyDescent="0.3">
      <c r="C2985" s="13"/>
    </row>
    <row r="2986" spans="3:3" x14ac:dyDescent="0.3">
      <c r="C2986" s="13"/>
    </row>
    <row r="2987" spans="3:3" x14ac:dyDescent="0.3">
      <c r="C2987" s="13"/>
    </row>
    <row r="2988" spans="3:3" x14ac:dyDescent="0.3">
      <c r="C2988" s="13"/>
    </row>
    <row r="2989" spans="3:3" x14ac:dyDescent="0.3">
      <c r="C2989" s="13"/>
    </row>
    <row r="2990" spans="3:3" x14ac:dyDescent="0.3">
      <c r="C2990" s="13"/>
    </row>
    <row r="2991" spans="3:3" x14ac:dyDescent="0.3">
      <c r="C2991" s="13"/>
    </row>
    <row r="2992" spans="3:3" x14ac:dyDescent="0.3">
      <c r="C2992" s="13"/>
    </row>
    <row r="2993" spans="3:3" x14ac:dyDescent="0.3">
      <c r="C2993" s="13"/>
    </row>
    <row r="2994" spans="3:3" x14ac:dyDescent="0.3">
      <c r="C2994" s="13"/>
    </row>
    <row r="2995" spans="3:3" x14ac:dyDescent="0.3">
      <c r="C2995" s="13"/>
    </row>
    <row r="2996" spans="3:3" x14ac:dyDescent="0.3">
      <c r="C2996" s="13"/>
    </row>
    <row r="2997" spans="3:3" x14ac:dyDescent="0.3">
      <c r="C2997" s="13"/>
    </row>
    <row r="2998" spans="3:3" x14ac:dyDescent="0.3">
      <c r="C2998" s="13"/>
    </row>
    <row r="2999" spans="3:3" x14ac:dyDescent="0.3">
      <c r="C2999" s="13"/>
    </row>
    <row r="3000" spans="3:3" x14ac:dyDescent="0.3">
      <c r="C3000" s="13"/>
    </row>
    <row r="3001" spans="3:3" x14ac:dyDescent="0.3">
      <c r="C3001" s="13"/>
    </row>
    <row r="3002" spans="3:3" x14ac:dyDescent="0.3">
      <c r="C3002" s="13"/>
    </row>
    <row r="3003" spans="3:3" x14ac:dyDescent="0.3">
      <c r="C3003" s="13"/>
    </row>
    <row r="3004" spans="3:3" x14ac:dyDescent="0.3">
      <c r="C3004" s="13"/>
    </row>
    <row r="3005" spans="3:3" x14ac:dyDescent="0.3">
      <c r="C3005" s="13"/>
    </row>
    <row r="3006" spans="3:3" x14ac:dyDescent="0.3">
      <c r="C3006" s="13"/>
    </row>
    <row r="3007" spans="3:3" x14ac:dyDescent="0.3">
      <c r="C3007" s="13"/>
    </row>
    <row r="3008" spans="3:3" x14ac:dyDescent="0.3">
      <c r="C3008" s="13"/>
    </row>
    <row r="3009" spans="3:3" x14ac:dyDescent="0.3">
      <c r="C3009" s="13"/>
    </row>
    <row r="3010" spans="3:3" x14ac:dyDescent="0.3">
      <c r="C3010" s="13"/>
    </row>
    <row r="3011" spans="3:3" x14ac:dyDescent="0.3">
      <c r="C3011" s="13"/>
    </row>
    <row r="3012" spans="3:3" x14ac:dyDescent="0.3">
      <c r="C3012" s="13"/>
    </row>
    <row r="3013" spans="3:3" x14ac:dyDescent="0.3">
      <c r="C3013" s="13"/>
    </row>
    <row r="3014" spans="3:3" x14ac:dyDescent="0.3">
      <c r="C3014" s="13"/>
    </row>
    <row r="3015" spans="3:3" x14ac:dyDescent="0.3">
      <c r="C3015" s="13"/>
    </row>
    <row r="3016" spans="3:3" x14ac:dyDescent="0.3">
      <c r="C3016" s="13"/>
    </row>
    <row r="3017" spans="3:3" x14ac:dyDescent="0.3">
      <c r="C3017" s="13"/>
    </row>
    <row r="3018" spans="3:3" x14ac:dyDescent="0.3">
      <c r="C3018" s="13"/>
    </row>
    <row r="3019" spans="3:3" x14ac:dyDescent="0.3">
      <c r="C3019" s="13"/>
    </row>
    <row r="3020" spans="3:3" x14ac:dyDescent="0.3">
      <c r="C3020" s="13"/>
    </row>
    <row r="3021" spans="3:3" x14ac:dyDescent="0.3">
      <c r="C3021" s="13"/>
    </row>
    <row r="3022" spans="3:3" x14ac:dyDescent="0.3">
      <c r="C3022" s="13"/>
    </row>
    <row r="3023" spans="3:3" x14ac:dyDescent="0.3">
      <c r="C3023" s="13"/>
    </row>
    <row r="3024" spans="3:3" x14ac:dyDescent="0.3">
      <c r="C3024" s="13"/>
    </row>
    <row r="3025" spans="3:3" x14ac:dyDescent="0.3">
      <c r="C3025" s="13"/>
    </row>
    <row r="3026" spans="3:3" x14ac:dyDescent="0.3">
      <c r="C3026" s="13"/>
    </row>
    <row r="3027" spans="3:3" x14ac:dyDescent="0.3">
      <c r="C3027" s="13"/>
    </row>
    <row r="3028" spans="3:3" x14ac:dyDescent="0.3">
      <c r="C3028" s="13"/>
    </row>
    <row r="3029" spans="3:3" x14ac:dyDescent="0.3">
      <c r="C3029" s="13"/>
    </row>
    <row r="3030" spans="3:3" x14ac:dyDescent="0.3">
      <c r="C3030" s="13"/>
    </row>
    <row r="3031" spans="3:3" x14ac:dyDescent="0.3">
      <c r="C3031" s="13"/>
    </row>
    <row r="3032" spans="3:3" x14ac:dyDescent="0.3">
      <c r="C3032" s="13"/>
    </row>
    <row r="3033" spans="3:3" x14ac:dyDescent="0.3">
      <c r="C3033" s="13"/>
    </row>
    <row r="3034" spans="3:3" x14ac:dyDescent="0.3">
      <c r="C3034" s="13"/>
    </row>
    <row r="3035" spans="3:3" x14ac:dyDescent="0.3">
      <c r="C3035" s="13"/>
    </row>
    <row r="3036" spans="3:3" x14ac:dyDescent="0.3">
      <c r="C3036" s="13"/>
    </row>
    <row r="3037" spans="3:3" x14ac:dyDescent="0.3">
      <c r="C3037" s="13"/>
    </row>
    <row r="3038" spans="3:3" x14ac:dyDescent="0.3">
      <c r="C3038" s="13"/>
    </row>
    <row r="3039" spans="3:3" x14ac:dyDescent="0.3">
      <c r="C3039" s="13"/>
    </row>
    <row r="3040" spans="3:3" x14ac:dyDescent="0.3">
      <c r="C3040" s="13"/>
    </row>
    <row r="3041" spans="3:3" x14ac:dyDescent="0.3">
      <c r="C3041" s="13"/>
    </row>
    <row r="3042" spans="3:3" x14ac:dyDescent="0.3">
      <c r="C3042" s="13"/>
    </row>
    <row r="3043" spans="3:3" x14ac:dyDescent="0.3">
      <c r="C3043" s="13"/>
    </row>
    <row r="3044" spans="3:3" x14ac:dyDescent="0.3">
      <c r="C3044" s="13"/>
    </row>
    <row r="3045" spans="3:3" x14ac:dyDescent="0.3">
      <c r="C3045" s="13"/>
    </row>
    <row r="3046" spans="3:3" x14ac:dyDescent="0.3">
      <c r="C3046" s="13"/>
    </row>
    <row r="3047" spans="3:3" x14ac:dyDescent="0.3">
      <c r="C3047" s="13"/>
    </row>
    <row r="3048" spans="3:3" x14ac:dyDescent="0.3">
      <c r="C3048" s="13"/>
    </row>
    <row r="3049" spans="3:3" x14ac:dyDescent="0.3">
      <c r="C3049" s="13"/>
    </row>
    <row r="3050" spans="3:3" x14ac:dyDescent="0.3">
      <c r="C3050" s="13"/>
    </row>
    <row r="3051" spans="3:3" x14ac:dyDescent="0.3">
      <c r="C3051" s="13"/>
    </row>
    <row r="3052" spans="3:3" x14ac:dyDescent="0.3">
      <c r="C3052" s="13"/>
    </row>
    <row r="3053" spans="3:3" x14ac:dyDescent="0.3">
      <c r="C3053" s="13"/>
    </row>
    <row r="3054" spans="3:3" x14ac:dyDescent="0.3">
      <c r="C3054" s="13"/>
    </row>
    <row r="3055" spans="3:3" x14ac:dyDescent="0.3">
      <c r="C3055" s="13"/>
    </row>
    <row r="3056" spans="3:3" x14ac:dyDescent="0.3">
      <c r="C3056" s="13"/>
    </row>
    <row r="3057" spans="3:3" x14ac:dyDescent="0.3">
      <c r="C3057" s="13"/>
    </row>
    <row r="3058" spans="3:3" x14ac:dyDescent="0.3">
      <c r="C3058" s="13"/>
    </row>
    <row r="3059" spans="3:3" x14ac:dyDescent="0.3">
      <c r="C3059" s="13"/>
    </row>
    <row r="3060" spans="3:3" x14ac:dyDescent="0.3">
      <c r="C3060" s="13"/>
    </row>
    <row r="3061" spans="3:3" x14ac:dyDescent="0.3">
      <c r="C3061" s="13"/>
    </row>
    <row r="3062" spans="3:3" x14ac:dyDescent="0.3">
      <c r="C3062" s="13"/>
    </row>
    <row r="3063" spans="3:3" x14ac:dyDescent="0.3">
      <c r="C3063" s="13"/>
    </row>
    <row r="3064" spans="3:3" x14ac:dyDescent="0.3">
      <c r="C3064" s="13"/>
    </row>
    <row r="3065" spans="3:3" x14ac:dyDescent="0.3">
      <c r="C3065" s="13"/>
    </row>
    <row r="3066" spans="3:3" x14ac:dyDescent="0.3">
      <c r="C3066" s="13"/>
    </row>
    <row r="3067" spans="3:3" x14ac:dyDescent="0.3">
      <c r="C3067" s="13"/>
    </row>
    <row r="3068" spans="3:3" x14ac:dyDescent="0.3">
      <c r="C3068" s="13"/>
    </row>
    <row r="3069" spans="3:3" x14ac:dyDescent="0.3">
      <c r="C3069" s="13"/>
    </row>
    <row r="3070" spans="3:3" x14ac:dyDescent="0.3">
      <c r="C3070" s="13"/>
    </row>
    <row r="3071" spans="3:3" x14ac:dyDescent="0.3">
      <c r="C3071" s="13"/>
    </row>
    <row r="3072" spans="3:3" x14ac:dyDescent="0.3">
      <c r="C3072" s="13"/>
    </row>
    <row r="3073" spans="3:3" x14ac:dyDescent="0.3">
      <c r="C3073" s="13"/>
    </row>
    <row r="3074" spans="3:3" x14ac:dyDescent="0.3">
      <c r="C3074" s="13"/>
    </row>
    <row r="3075" spans="3:3" x14ac:dyDescent="0.3">
      <c r="C3075" s="13"/>
    </row>
    <row r="3076" spans="3:3" x14ac:dyDescent="0.3">
      <c r="C3076" s="13"/>
    </row>
    <row r="3077" spans="3:3" x14ac:dyDescent="0.3">
      <c r="C3077" s="13"/>
    </row>
    <row r="3078" spans="3:3" x14ac:dyDescent="0.3">
      <c r="C3078" s="13"/>
    </row>
    <row r="3079" spans="3:3" x14ac:dyDescent="0.3">
      <c r="C3079" s="13"/>
    </row>
    <row r="3080" spans="3:3" x14ac:dyDescent="0.3">
      <c r="C3080" s="13"/>
    </row>
    <row r="3081" spans="3:3" x14ac:dyDescent="0.3">
      <c r="C3081" s="13"/>
    </row>
    <row r="3082" spans="3:3" x14ac:dyDescent="0.3">
      <c r="C3082" s="13"/>
    </row>
    <row r="3083" spans="3:3" x14ac:dyDescent="0.3">
      <c r="C3083" s="13"/>
    </row>
    <row r="3084" spans="3:3" x14ac:dyDescent="0.3">
      <c r="C3084" s="13"/>
    </row>
    <row r="3085" spans="3:3" x14ac:dyDescent="0.3">
      <c r="C3085" s="13"/>
    </row>
    <row r="3086" spans="3:3" x14ac:dyDescent="0.3">
      <c r="C3086" s="13"/>
    </row>
    <row r="3087" spans="3:3" x14ac:dyDescent="0.3">
      <c r="C3087" s="13"/>
    </row>
    <row r="3088" spans="3:3" x14ac:dyDescent="0.3">
      <c r="C3088" s="13"/>
    </row>
    <row r="3089" spans="3:3" x14ac:dyDescent="0.3">
      <c r="C3089" s="13"/>
    </row>
    <row r="3090" spans="3:3" x14ac:dyDescent="0.3">
      <c r="C3090" s="13"/>
    </row>
    <row r="3091" spans="3:3" x14ac:dyDescent="0.3">
      <c r="C3091" s="13"/>
    </row>
    <row r="3092" spans="3:3" x14ac:dyDescent="0.3">
      <c r="C3092" s="13"/>
    </row>
    <row r="3093" spans="3:3" x14ac:dyDescent="0.3">
      <c r="C3093" s="13"/>
    </row>
    <row r="3094" spans="3:3" x14ac:dyDescent="0.3">
      <c r="C3094" s="13"/>
    </row>
    <row r="3095" spans="3:3" x14ac:dyDescent="0.3">
      <c r="C3095" s="13"/>
    </row>
    <row r="3096" spans="3:3" x14ac:dyDescent="0.3">
      <c r="C3096" s="13"/>
    </row>
    <row r="3097" spans="3:3" x14ac:dyDescent="0.3">
      <c r="C3097" s="13"/>
    </row>
    <row r="3098" spans="3:3" x14ac:dyDescent="0.3">
      <c r="C3098" s="13"/>
    </row>
    <row r="3099" spans="3:3" x14ac:dyDescent="0.3">
      <c r="C3099" s="13"/>
    </row>
    <row r="3100" spans="3:3" x14ac:dyDescent="0.3">
      <c r="C3100" s="13"/>
    </row>
    <row r="3101" spans="3:3" x14ac:dyDescent="0.3">
      <c r="C3101" s="13"/>
    </row>
    <row r="3102" spans="3:3" x14ac:dyDescent="0.3">
      <c r="C3102" s="13"/>
    </row>
    <row r="3103" spans="3:3" x14ac:dyDescent="0.3">
      <c r="C3103" s="13"/>
    </row>
    <row r="3104" spans="3:3" x14ac:dyDescent="0.3">
      <c r="C3104" s="13"/>
    </row>
    <row r="3105" spans="3:3" x14ac:dyDescent="0.3">
      <c r="C3105" s="13"/>
    </row>
    <row r="3106" spans="3:3" x14ac:dyDescent="0.3">
      <c r="C3106" s="13"/>
    </row>
    <row r="3107" spans="3:3" x14ac:dyDescent="0.3">
      <c r="C3107" s="13"/>
    </row>
    <row r="3108" spans="3:3" x14ac:dyDescent="0.3">
      <c r="C3108" s="13"/>
    </row>
    <row r="3109" spans="3:3" x14ac:dyDescent="0.3">
      <c r="C3109" s="13"/>
    </row>
    <row r="3110" spans="3:3" x14ac:dyDescent="0.3">
      <c r="C3110" s="13"/>
    </row>
    <row r="3111" spans="3:3" x14ac:dyDescent="0.3">
      <c r="C3111" s="13"/>
    </row>
    <row r="3112" spans="3:3" x14ac:dyDescent="0.3">
      <c r="C3112" s="13"/>
    </row>
    <row r="3113" spans="3:3" x14ac:dyDescent="0.3">
      <c r="C3113" s="13"/>
    </row>
    <row r="3114" spans="3:3" x14ac:dyDescent="0.3">
      <c r="C3114" s="13"/>
    </row>
    <row r="3115" spans="3:3" x14ac:dyDescent="0.3">
      <c r="C3115" s="13"/>
    </row>
    <row r="3116" spans="3:3" x14ac:dyDescent="0.3">
      <c r="C3116" s="13"/>
    </row>
    <row r="3117" spans="3:3" x14ac:dyDescent="0.3">
      <c r="C3117" s="13"/>
    </row>
    <row r="3118" spans="3:3" x14ac:dyDescent="0.3">
      <c r="C3118" s="13"/>
    </row>
    <row r="3119" spans="3:3" x14ac:dyDescent="0.3">
      <c r="C3119" s="13"/>
    </row>
    <row r="3120" spans="3:3" x14ac:dyDescent="0.3">
      <c r="C3120" s="13"/>
    </row>
    <row r="3121" spans="3:3" x14ac:dyDescent="0.3">
      <c r="C3121" s="13"/>
    </row>
    <row r="3122" spans="3:3" x14ac:dyDescent="0.3">
      <c r="C3122" s="13"/>
    </row>
    <row r="3123" spans="3:3" x14ac:dyDescent="0.3">
      <c r="C3123" s="13"/>
    </row>
    <row r="3124" spans="3:3" x14ac:dyDescent="0.3">
      <c r="C3124" s="13"/>
    </row>
    <row r="3125" spans="3:3" x14ac:dyDescent="0.3">
      <c r="C3125" s="13"/>
    </row>
    <row r="3126" spans="3:3" x14ac:dyDescent="0.3">
      <c r="C3126" s="13"/>
    </row>
    <row r="3127" spans="3:3" x14ac:dyDescent="0.3">
      <c r="C3127" s="13"/>
    </row>
    <row r="3128" spans="3:3" x14ac:dyDescent="0.3">
      <c r="C3128" s="13"/>
    </row>
    <row r="3129" spans="3:3" x14ac:dyDescent="0.3">
      <c r="C3129" s="13"/>
    </row>
    <row r="3130" spans="3:3" x14ac:dyDescent="0.3">
      <c r="C3130" s="13"/>
    </row>
    <row r="3131" spans="3:3" x14ac:dyDescent="0.3">
      <c r="C3131" s="13"/>
    </row>
    <row r="3132" spans="3:3" x14ac:dyDescent="0.3">
      <c r="C3132" s="13"/>
    </row>
    <row r="3133" spans="3:3" x14ac:dyDescent="0.3">
      <c r="C3133" s="13"/>
    </row>
    <row r="3134" spans="3:3" x14ac:dyDescent="0.3">
      <c r="C3134" s="13"/>
    </row>
    <row r="3135" spans="3:3" x14ac:dyDescent="0.3">
      <c r="C3135" s="13"/>
    </row>
    <row r="3136" spans="3:3" x14ac:dyDescent="0.3">
      <c r="C3136" s="13"/>
    </row>
    <row r="3137" spans="3:3" x14ac:dyDescent="0.3">
      <c r="C3137" s="13"/>
    </row>
    <row r="3138" spans="3:3" x14ac:dyDescent="0.3">
      <c r="C3138" s="13"/>
    </row>
    <row r="3139" spans="3:3" x14ac:dyDescent="0.3">
      <c r="C3139" s="13"/>
    </row>
    <row r="3140" spans="3:3" x14ac:dyDescent="0.3">
      <c r="C3140" s="13"/>
    </row>
    <row r="3141" spans="3:3" x14ac:dyDescent="0.3">
      <c r="C3141" s="13"/>
    </row>
    <row r="3142" spans="3:3" x14ac:dyDescent="0.3">
      <c r="C3142" s="13"/>
    </row>
    <row r="3143" spans="3:3" x14ac:dyDescent="0.3">
      <c r="C3143" s="13"/>
    </row>
    <row r="3144" spans="3:3" x14ac:dyDescent="0.3">
      <c r="C3144" s="13"/>
    </row>
    <row r="3145" spans="3:3" x14ac:dyDescent="0.3">
      <c r="C3145" s="13"/>
    </row>
    <row r="3146" spans="3:3" x14ac:dyDescent="0.3">
      <c r="C3146" s="13"/>
    </row>
    <row r="3147" spans="3:3" x14ac:dyDescent="0.3">
      <c r="C3147" s="13"/>
    </row>
    <row r="3148" spans="3:3" x14ac:dyDescent="0.3">
      <c r="C3148" s="13"/>
    </row>
    <row r="3149" spans="3:3" x14ac:dyDescent="0.3">
      <c r="C3149" s="13"/>
    </row>
    <row r="3150" spans="3:3" x14ac:dyDescent="0.3">
      <c r="C3150" s="13"/>
    </row>
    <row r="3151" spans="3:3" x14ac:dyDescent="0.3">
      <c r="C3151" s="13"/>
    </row>
    <row r="3152" spans="3:3" x14ac:dyDescent="0.3">
      <c r="C3152" s="13"/>
    </row>
    <row r="3153" spans="3:3" x14ac:dyDescent="0.3">
      <c r="C3153" s="13"/>
    </row>
    <row r="3154" spans="3:3" x14ac:dyDescent="0.3">
      <c r="C3154" s="13"/>
    </row>
    <row r="3155" spans="3:3" x14ac:dyDescent="0.3">
      <c r="C3155" s="13"/>
    </row>
    <row r="3156" spans="3:3" x14ac:dyDescent="0.3">
      <c r="C3156" s="13"/>
    </row>
    <row r="3157" spans="3:3" x14ac:dyDescent="0.3">
      <c r="C3157" s="13"/>
    </row>
    <row r="3158" spans="3:3" x14ac:dyDescent="0.3">
      <c r="C3158" s="13"/>
    </row>
    <row r="3159" spans="3:3" x14ac:dyDescent="0.3">
      <c r="C3159" s="13"/>
    </row>
    <row r="3160" spans="3:3" x14ac:dyDescent="0.3">
      <c r="C3160" s="13"/>
    </row>
    <row r="3161" spans="3:3" x14ac:dyDescent="0.3">
      <c r="C3161" s="13"/>
    </row>
    <row r="3162" spans="3:3" x14ac:dyDescent="0.3">
      <c r="C3162" s="13"/>
    </row>
    <row r="3163" spans="3:3" x14ac:dyDescent="0.3">
      <c r="C3163" s="13"/>
    </row>
    <row r="3164" spans="3:3" x14ac:dyDescent="0.3">
      <c r="C3164" s="13"/>
    </row>
    <row r="3165" spans="3:3" x14ac:dyDescent="0.3">
      <c r="C3165" s="13"/>
    </row>
    <row r="3166" spans="3:3" x14ac:dyDescent="0.3">
      <c r="C3166" s="13"/>
    </row>
    <row r="3167" spans="3:3" x14ac:dyDescent="0.3">
      <c r="C3167" s="13"/>
    </row>
    <row r="3168" spans="3:3" x14ac:dyDescent="0.3">
      <c r="C3168" s="13"/>
    </row>
    <row r="3169" spans="3:3" x14ac:dyDescent="0.3">
      <c r="C3169" s="13"/>
    </row>
    <row r="3170" spans="3:3" x14ac:dyDescent="0.3">
      <c r="C3170" s="13"/>
    </row>
    <row r="3171" spans="3:3" x14ac:dyDescent="0.3">
      <c r="C3171" s="13"/>
    </row>
    <row r="3172" spans="3:3" x14ac:dyDescent="0.3">
      <c r="C3172" s="13"/>
    </row>
    <row r="3173" spans="3:3" x14ac:dyDescent="0.3">
      <c r="C3173" s="13"/>
    </row>
    <row r="3174" spans="3:3" x14ac:dyDescent="0.3">
      <c r="C3174" s="13"/>
    </row>
    <row r="3175" spans="3:3" x14ac:dyDescent="0.3">
      <c r="C3175" s="13"/>
    </row>
    <row r="3176" spans="3:3" x14ac:dyDescent="0.3">
      <c r="C3176" s="13"/>
    </row>
    <row r="3177" spans="3:3" x14ac:dyDescent="0.3">
      <c r="C3177" s="13"/>
    </row>
    <row r="3178" spans="3:3" x14ac:dyDescent="0.3">
      <c r="C3178" s="13"/>
    </row>
    <row r="3179" spans="3:3" x14ac:dyDescent="0.3">
      <c r="C3179" s="13"/>
    </row>
    <row r="3180" spans="3:3" x14ac:dyDescent="0.3">
      <c r="C3180" s="13"/>
    </row>
    <row r="3181" spans="3:3" x14ac:dyDescent="0.3">
      <c r="C3181" s="13"/>
    </row>
    <row r="3182" spans="3:3" x14ac:dyDescent="0.3">
      <c r="C3182" s="13"/>
    </row>
    <row r="3183" spans="3:3" x14ac:dyDescent="0.3">
      <c r="C3183" s="13"/>
    </row>
    <row r="3184" spans="3:3" x14ac:dyDescent="0.3">
      <c r="C3184" s="13"/>
    </row>
    <row r="3185" spans="3:3" x14ac:dyDescent="0.3">
      <c r="C3185" s="13"/>
    </row>
    <row r="3186" spans="3:3" x14ac:dyDescent="0.3">
      <c r="C3186" s="13"/>
    </row>
    <row r="3187" spans="3:3" x14ac:dyDescent="0.3">
      <c r="C3187" s="13"/>
    </row>
    <row r="3188" spans="3:3" x14ac:dyDescent="0.3">
      <c r="C3188" s="13"/>
    </row>
    <row r="3189" spans="3:3" x14ac:dyDescent="0.3">
      <c r="C3189" s="13"/>
    </row>
    <row r="3190" spans="3:3" x14ac:dyDescent="0.3">
      <c r="C3190" s="13"/>
    </row>
    <row r="3191" spans="3:3" x14ac:dyDescent="0.3">
      <c r="C3191" s="13"/>
    </row>
    <row r="3192" spans="3:3" x14ac:dyDescent="0.3">
      <c r="C3192" s="13"/>
    </row>
    <row r="3193" spans="3:3" x14ac:dyDescent="0.3">
      <c r="C3193" s="13"/>
    </row>
    <row r="3194" spans="3:3" x14ac:dyDescent="0.3">
      <c r="C3194" s="13"/>
    </row>
    <row r="3195" spans="3:3" x14ac:dyDescent="0.3">
      <c r="C3195" s="13"/>
    </row>
    <row r="3196" spans="3:3" x14ac:dyDescent="0.3">
      <c r="C3196" s="13"/>
    </row>
    <row r="3197" spans="3:3" x14ac:dyDescent="0.3">
      <c r="C3197" s="13"/>
    </row>
    <row r="3198" spans="3:3" x14ac:dyDescent="0.3">
      <c r="C3198" s="13"/>
    </row>
    <row r="3199" spans="3:3" x14ac:dyDescent="0.3">
      <c r="C3199" s="13"/>
    </row>
    <row r="3200" spans="3:3" x14ac:dyDescent="0.3">
      <c r="C3200" s="13"/>
    </row>
    <row r="3201" spans="3:3" x14ac:dyDescent="0.3">
      <c r="C3201" s="13"/>
    </row>
    <row r="3202" spans="3:3" x14ac:dyDescent="0.3">
      <c r="C3202" s="13"/>
    </row>
    <row r="3203" spans="3:3" x14ac:dyDescent="0.3">
      <c r="C3203" s="13"/>
    </row>
    <row r="3204" spans="3:3" x14ac:dyDescent="0.3">
      <c r="C3204" s="13"/>
    </row>
    <row r="3205" spans="3:3" x14ac:dyDescent="0.3">
      <c r="C3205" s="13"/>
    </row>
    <row r="3206" spans="3:3" x14ac:dyDescent="0.3">
      <c r="C3206" s="13"/>
    </row>
    <row r="3207" spans="3:3" x14ac:dyDescent="0.3">
      <c r="C3207" s="13"/>
    </row>
    <row r="3208" spans="3:3" x14ac:dyDescent="0.3">
      <c r="C3208" s="13"/>
    </row>
    <row r="3209" spans="3:3" x14ac:dyDescent="0.3">
      <c r="C3209" s="13"/>
    </row>
    <row r="3210" spans="3:3" x14ac:dyDescent="0.3">
      <c r="C3210" s="13"/>
    </row>
    <row r="3211" spans="3:3" x14ac:dyDescent="0.3">
      <c r="C3211" s="13"/>
    </row>
    <row r="3212" spans="3:3" x14ac:dyDescent="0.3">
      <c r="C3212" s="13"/>
    </row>
    <row r="3213" spans="3:3" x14ac:dyDescent="0.3">
      <c r="C3213" s="13"/>
    </row>
    <row r="3214" spans="3:3" x14ac:dyDescent="0.3">
      <c r="C3214" s="13"/>
    </row>
    <row r="3215" spans="3:3" x14ac:dyDescent="0.3">
      <c r="C3215" s="13"/>
    </row>
    <row r="3216" spans="3:3" x14ac:dyDescent="0.3">
      <c r="C3216" s="13"/>
    </row>
    <row r="3217" spans="3:3" x14ac:dyDescent="0.3">
      <c r="C3217" s="13"/>
    </row>
    <row r="3218" spans="3:3" x14ac:dyDescent="0.3">
      <c r="C3218" s="13"/>
    </row>
    <row r="3219" spans="3:3" x14ac:dyDescent="0.3">
      <c r="C3219" s="13"/>
    </row>
    <row r="3220" spans="3:3" x14ac:dyDescent="0.3">
      <c r="C3220" s="13"/>
    </row>
    <row r="3221" spans="3:3" x14ac:dyDescent="0.3">
      <c r="C3221" s="13"/>
    </row>
    <row r="3222" spans="3:3" x14ac:dyDescent="0.3">
      <c r="C3222" s="13"/>
    </row>
    <row r="3223" spans="3:3" x14ac:dyDescent="0.3">
      <c r="C3223" s="13"/>
    </row>
    <row r="3224" spans="3:3" x14ac:dyDescent="0.3">
      <c r="C3224" s="13"/>
    </row>
    <row r="3225" spans="3:3" x14ac:dyDescent="0.3">
      <c r="C3225" s="13"/>
    </row>
    <row r="3226" spans="3:3" x14ac:dyDescent="0.3">
      <c r="C3226" s="13"/>
    </row>
    <row r="3227" spans="3:3" x14ac:dyDescent="0.3">
      <c r="C3227" s="13"/>
    </row>
    <row r="3228" spans="3:3" x14ac:dyDescent="0.3">
      <c r="C3228" s="13"/>
    </row>
    <row r="3229" spans="3:3" x14ac:dyDescent="0.3">
      <c r="C3229" s="13"/>
    </row>
    <row r="3230" spans="3:3" x14ac:dyDescent="0.3">
      <c r="C3230" s="13"/>
    </row>
    <row r="3231" spans="3:3" x14ac:dyDescent="0.3">
      <c r="C3231" s="13"/>
    </row>
    <row r="3232" spans="3:3" x14ac:dyDescent="0.3">
      <c r="C3232" s="13"/>
    </row>
    <row r="3233" spans="3:3" x14ac:dyDescent="0.3">
      <c r="C3233" s="13"/>
    </row>
    <row r="3234" spans="3:3" x14ac:dyDescent="0.3">
      <c r="C3234" s="13"/>
    </row>
    <row r="3235" spans="3:3" x14ac:dyDescent="0.3">
      <c r="C3235" s="13"/>
    </row>
    <row r="3236" spans="3:3" x14ac:dyDescent="0.3">
      <c r="C3236" s="13"/>
    </row>
    <row r="3237" spans="3:3" x14ac:dyDescent="0.3">
      <c r="C3237" s="13"/>
    </row>
    <row r="3238" spans="3:3" x14ac:dyDescent="0.3">
      <c r="C3238" s="13"/>
    </row>
    <row r="3239" spans="3:3" x14ac:dyDescent="0.3">
      <c r="C3239" s="13"/>
    </row>
    <row r="3240" spans="3:3" x14ac:dyDescent="0.3">
      <c r="C3240" s="13"/>
    </row>
    <row r="3241" spans="3:3" x14ac:dyDescent="0.3">
      <c r="C3241" s="13"/>
    </row>
    <row r="3242" spans="3:3" x14ac:dyDescent="0.3">
      <c r="C3242" s="13"/>
    </row>
    <row r="3243" spans="3:3" x14ac:dyDescent="0.3">
      <c r="C3243" s="13"/>
    </row>
    <row r="3244" spans="3:3" x14ac:dyDescent="0.3">
      <c r="C3244" s="13"/>
    </row>
    <row r="3245" spans="3:3" x14ac:dyDescent="0.3">
      <c r="C3245" s="13"/>
    </row>
    <row r="3246" spans="3:3" x14ac:dyDescent="0.3">
      <c r="C3246" s="13"/>
    </row>
    <row r="3247" spans="3:3" x14ac:dyDescent="0.3">
      <c r="C3247" s="13"/>
    </row>
    <row r="3248" spans="3:3" x14ac:dyDescent="0.3">
      <c r="C3248" s="13"/>
    </row>
    <row r="3249" spans="3:3" x14ac:dyDescent="0.3">
      <c r="C3249" s="13"/>
    </row>
    <row r="3250" spans="3:3" x14ac:dyDescent="0.3">
      <c r="C3250" s="13"/>
    </row>
    <row r="3251" spans="3:3" x14ac:dyDescent="0.3">
      <c r="C3251" s="13"/>
    </row>
    <row r="3252" spans="3:3" x14ac:dyDescent="0.3">
      <c r="C3252" s="13"/>
    </row>
    <row r="3253" spans="3:3" x14ac:dyDescent="0.3">
      <c r="C3253" s="13"/>
    </row>
    <row r="3254" spans="3:3" x14ac:dyDescent="0.3">
      <c r="C3254" s="13"/>
    </row>
    <row r="3255" spans="3:3" x14ac:dyDescent="0.3">
      <c r="C3255" s="13"/>
    </row>
    <row r="3256" spans="3:3" x14ac:dyDescent="0.3">
      <c r="C3256" s="13"/>
    </row>
    <row r="3257" spans="3:3" x14ac:dyDescent="0.3">
      <c r="C3257" s="13"/>
    </row>
    <row r="3258" spans="3:3" x14ac:dyDescent="0.3">
      <c r="C3258" s="13"/>
    </row>
    <row r="3259" spans="3:3" x14ac:dyDescent="0.3">
      <c r="C3259" s="13"/>
    </row>
    <row r="3260" spans="3:3" x14ac:dyDescent="0.3">
      <c r="C3260" s="13"/>
    </row>
    <row r="3261" spans="3:3" x14ac:dyDescent="0.3">
      <c r="C3261" s="13"/>
    </row>
    <row r="3262" spans="3:3" x14ac:dyDescent="0.3">
      <c r="C3262" s="13"/>
    </row>
    <row r="3263" spans="3:3" x14ac:dyDescent="0.3">
      <c r="C3263" s="13"/>
    </row>
    <row r="3264" spans="3:3" x14ac:dyDescent="0.3">
      <c r="C3264" s="13"/>
    </row>
    <row r="3265" spans="3:3" x14ac:dyDescent="0.3">
      <c r="C3265" s="13"/>
    </row>
    <row r="3266" spans="3:3" x14ac:dyDescent="0.3">
      <c r="C3266" s="13"/>
    </row>
    <row r="3267" spans="3:3" x14ac:dyDescent="0.3">
      <c r="C3267" s="13"/>
    </row>
    <row r="3268" spans="3:3" x14ac:dyDescent="0.3">
      <c r="C3268" s="13"/>
    </row>
    <row r="3269" spans="3:3" x14ac:dyDescent="0.3">
      <c r="C3269" s="13"/>
    </row>
    <row r="3270" spans="3:3" x14ac:dyDescent="0.3">
      <c r="C3270" s="13"/>
    </row>
    <row r="3271" spans="3:3" x14ac:dyDescent="0.3">
      <c r="C3271" s="13"/>
    </row>
    <row r="3272" spans="3:3" x14ac:dyDescent="0.3">
      <c r="C3272" s="13"/>
    </row>
    <row r="3273" spans="3:3" x14ac:dyDescent="0.3">
      <c r="C3273" s="13"/>
    </row>
    <row r="3274" spans="3:3" x14ac:dyDescent="0.3">
      <c r="C3274" s="13"/>
    </row>
    <row r="3275" spans="3:3" x14ac:dyDescent="0.3">
      <c r="C3275" s="13"/>
    </row>
    <row r="3276" spans="3:3" x14ac:dyDescent="0.3">
      <c r="C3276" s="13"/>
    </row>
    <row r="3277" spans="3:3" x14ac:dyDescent="0.3">
      <c r="C3277" s="13"/>
    </row>
    <row r="3278" spans="3:3" x14ac:dyDescent="0.3">
      <c r="C3278" s="13"/>
    </row>
    <row r="3279" spans="3:3" x14ac:dyDescent="0.3">
      <c r="C3279" s="13"/>
    </row>
    <row r="3280" spans="3:3" x14ac:dyDescent="0.3">
      <c r="C3280" s="13"/>
    </row>
    <row r="3281" spans="3:3" x14ac:dyDescent="0.3">
      <c r="C3281" s="13"/>
    </row>
    <row r="3282" spans="3:3" x14ac:dyDescent="0.3">
      <c r="C3282" s="13"/>
    </row>
    <row r="3283" spans="3:3" x14ac:dyDescent="0.3">
      <c r="C3283" s="13"/>
    </row>
    <row r="3284" spans="3:3" x14ac:dyDescent="0.3">
      <c r="C3284" s="13"/>
    </row>
    <row r="3285" spans="3:3" x14ac:dyDescent="0.3">
      <c r="C3285" s="13"/>
    </row>
    <row r="3286" spans="3:3" x14ac:dyDescent="0.3">
      <c r="C3286" s="13"/>
    </row>
    <row r="3287" spans="3:3" x14ac:dyDescent="0.3">
      <c r="C3287" s="13"/>
    </row>
    <row r="3288" spans="3:3" x14ac:dyDescent="0.3">
      <c r="C3288" s="13"/>
    </row>
    <row r="3289" spans="3:3" x14ac:dyDescent="0.3">
      <c r="C3289" s="13"/>
    </row>
    <row r="3290" spans="3:3" x14ac:dyDescent="0.3">
      <c r="C3290" s="13"/>
    </row>
    <row r="3291" spans="3:3" x14ac:dyDescent="0.3">
      <c r="C3291" s="13"/>
    </row>
    <row r="3292" spans="3:3" x14ac:dyDescent="0.3">
      <c r="C3292" s="13"/>
    </row>
    <row r="3293" spans="3:3" x14ac:dyDescent="0.3">
      <c r="C3293" s="13"/>
    </row>
    <row r="3294" spans="3:3" x14ac:dyDescent="0.3">
      <c r="C3294" s="13"/>
    </row>
    <row r="3295" spans="3:3" x14ac:dyDescent="0.3">
      <c r="C3295" s="13"/>
    </row>
    <row r="3296" spans="3:3" x14ac:dyDescent="0.3">
      <c r="C3296" s="13"/>
    </row>
    <row r="3297" spans="3:3" x14ac:dyDescent="0.3">
      <c r="C3297" s="13"/>
    </row>
    <row r="3298" spans="3:3" x14ac:dyDescent="0.3">
      <c r="C3298" s="13"/>
    </row>
    <row r="3299" spans="3:3" x14ac:dyDescent="0.3">
      <c r="C3299" s="13"/>
    </row>
    <row r="3300" spans="3:3" x14ac:dyDescent="0.3">
      <c r="C3300" s="13"/>
    </row>
    <row r="3301" spans="3:3" x14ac:dyDescent="0.3">
      <c r="C3301" s="13"/>
    </row>
    <row r="3302" spans="3:3" x14ac:dyDescent="0.3">
      <c r="C3302" s="13"/>
    </row>
    <row r="3303" spans="3:3" x14ac:dyDescent="0.3">
      <c r="C3303" s="13"/>
    </row>
    <row r="3304" spans="3:3" x14ac:dyDescent="0.3">
      <c r="C3304" s="13"/>
    </row>
    <row r="3305" spans="3:3" x14ac:dyDescent="0.3">
      <c r="C3305" s="13"/>
    </row>
    <row r="3306" spans="3:3" x14ac:dyDescent="0.3">
      <c r="C3306" s="13"/>
    </row>
    <row r="3307" spans="3:3" x14ac:dyDescent="0.3">
      <c r="C3307" s="13"/>
    </row>
    <row r="3308" spans="3:3" x14ac:dyDescent="0.3">
      <c r="C3308" s="13"/>
    </row>
    <row r="3309" spans="3:3" x14ac:dyDescent="0.3">
      <c r="C3309" s="13"/>
    </row>
    <row r="3310" spans="3:3" x14ac:dyDescent="0.3">
      <c r="C3310" s="13"/>
    </row>
    <row r="3311" spans="3:3" x14ac:dyDescent="0.3">
      <c r="C3311" s="13"/>
    </row>
    <row r="3312" spans="3:3" x14ac:dyDescent="0.3">
      <c r="C3312" s="13"/>
    </row>
    <row r="3313" spans="3:3" x14ac:dyDescent="0.3">
      <c r="C3313" s="13"/>
    </row>
    <row r="3314" spans="3:3" x14ac:dyDescent="0.3">
      <c r="C3314" s="13"/>
    </row>
    <row r="3315" spans="3:3" x14ac:dyDescent="0.3">
      <c r="C3315" s="13"/>
    </row>
    <row r="3316" spans="3:3" x14ac:dyDescent="0.3">
      <c r="C3316" s="13"/>
    </row>
    <row r="3317" spans="3:3" x14ac:dyDescent="0.3">
      <c r="C3317" s="13"/>
    </row>
    <row r="3318" spans="3:3" x14ac:dyDescent="0.3">
      <c r="C3318" s="13"/>
    </row>
    <row r="3319" spans="3:3" x14ac:dyDescent="0.3">
      <c r="C3319" s="13"/>
    </row>
    <row r="3320" spans="3:3" x14ac:dyDescent="0.3">
      <c r="C3320" s="13"/>
    </row>
    <row r="3321" spans="3:3" x14ac:dyDescent="0.3">
      <c r="C3321" s="13"/>
    </row>
    <row r="3322" spans="3:3" x14ac:dyDescent="0.3">
      <c r="C3322" s="13"/>
    </row>
    <row r="3323" spans="3:3" x14ac:dyDescent="0.3">
      <c r="C3323" s="13"/>
    </row>
    <row r="3324" spans="3:3" x14ac:dyDescent="0.3">
      <c r="C3324" s="13"/>
    </row>
    <row r="3325" spans="3:3" x14ac:dyDescent="0.3">
      <c r="C3325" s="13"/>
    </row>
    <row r="3326" spans="3:3" x14ac:dyDescent="0.3">
      <c r="C3326" s="13"/>
    </row>
    <row r="3327" spans="3:3" x14ac:dyDescent="0.3">
      <c r="C3327" s="13"/>
    </row>
    <row r="3328" spans="3:3" x14ac:dyDescent="0.3">
      <c r="C3328" s="13"/>
    </row>
    <row r="3329" spans="3:3" x14ac:dyDescent="0.3">
      <c r="C3329" s="13"/>
    </row>
    <row r="3330" spans="3:3" x14ac:dyDescent="0.3">
      <c r="C3330" s="13"/>
    </row>
    <row r="3331" spans="3:3" x14ac:dyDescent="0.3">
      <c r="C3331" s="13"/>
    </row>
    <row r="3332" spans="3:3" x14ac:dyDescent="0.3">
      <c r="C3332" s="13"/>
    </row>
    <row r="3333" spans="3:3" x14ac:dyDescent="0.3">
      <c r="C3333" s="13"/>
    </row>
    <row r="3334" spans="3:3" x14ac:dyDescent="0.3">
      <c r="C3334" s="13"/>
    </row>
    <row r="3335" spans="3:3" x14ac:dyDescent="0.3">
      <c r="C3335" s="13"/>
    </row>
    <row r="3336" spans="3:3" x14ac:dyDescent="0.3">
      <c r="C3336" s="13"/>
    </row>
    <row r="3337" spans="3:3" x14ac:dyDescent="0.3">
      <c r="C3337" s="13"/>
    </row>
    <row r="3338" spans="3:3" x14ac:dyDescent="0.3">
      <c r="C3338" s="13"/>
    </row>
    <row r="3339" spans="3:3" x14ac:dyDescent="0.3">
      <c r="C3339" s="13"/>
    </row>
    <row r="3340" spans="3:3" x14ac:dyDescent="0.3">
      <c r="C3340" s="13"/>
    </row>
    <row r="3341" spans="3:3" x14ac:dyDescent="0.3">
      <c r="C3341" s="13"/>
    </row>
    <row r="3342" spans="3:3" x14ac:dyDescent="0.3">
      <c r="C3342" s="13"/>
    </row>
    <row r="3343" spans="3:3" x14ac:dyDescent="0.3">
      <c r="C3343" s="13"/>
    </row>
    <row r="3344" spans="3:3" x14ac:dyDescent="0.3">
      <c r="C3344" s="13"/>
    </row>
    <row r="3345" spans="3:3" x14ac:dyDescent="0.3">
      <c r="C3345" s="13"/>
    </row>
    <row r="3346" spans="3:3" x14ac:dyDescent="0.3">
      <c r="C3346" s="13"/>
    </row>
    <row r="3347" spans="3:3" x14ac:dyDescent="0.3">
      <c r="C3347" s="13"/>
    </row>
    <row r="3348" spans="3:3" x14ac:dyDescent="0.3">
      <c r="C3348" s="13"/>
    </row>
    <row r="3349" spans="3:3" x14ac:dyDescent="0.3">
      <c r="C3349" s="13"/>
    </row>
    <row r="3350" spans="3:3" x14ac:dyDescent="0.3">
      <c r="C3350" s="13"/>
    </row>
    <row r="3351" spans="3:3" x14ac:dyDescent="0.3">
      <c r="C3351" s="13"/>
    </row>
    <row r="3352" spans="3:3" x14ac:dyDescent="0.3">
      <c r="C3352" s="13"/>
    </row>
    <row r="3353" spans="3:3" x14ac:dyDescent="0.3">
      <c r="C3353" s="13"/>
    </row>
    <row r="3354" spans="3:3" x14ac:dyDescent="0.3">
      <c r="C3354" s="13"/>
    </row>
    <row r="3355" spans="3:3" x14ac:dyDescent="0.3">
      <c r="C3355" s="13"/>
    </row>
    <row r="3356" spans="3:3" x14ac:dyDescent="0.3">
      <c r="C3356" s="13"/>
    </row>
    <row r="3357" spans="3:3" x14ac:dyDescent="0.3">
      <c r="C3357" s="13"/>
    </row>
    <row r="3358" spans="3:3" x14ac:dyDescent="0.3">
      <c r="C3358" s="13"/>
    </row>
    <row r="3359" spans="3:3" x14ac:dyDescent="0.3">
      <c r="C3359" s="13"/>
    </row>
    <row r="3360" spans="3:3" x14ac:dyDescent="0.3">
      <c r="C3360" s="13"/>
    </row>
    <row r="3361" spans="3:3" x14ac:dyDescent="0.3">
      <c r="C3361" s="13"/>
    </row>
    <row r="3362" spans="3:3" x14ac:dyDescent="0.3">
      <c r="C3362" s="13"/>
    </row>
    <row r="3363" spans="3:3" x14ac:dyDescent="0.3">
      <c r="C3363" s="13"/>
    </row>
    <row r="3364" spans="3:3" x14ac:dyDescent="0.3">
      <c r="C3364" s="13"/>
    </row>
    <row r="3365" spans="3:3" x14ac:dyDescent="0.3">
      <c r="C3365" s="13"/>
    </row>
    <row r="3366" spans="3:3" x14ac:dyDescent="0.3">
      <c r="C3366" s="13"/>
    </row>
    <row r="3367" spans="3:3" x14ac:dyDescent="0.3">
      <c r="C3367" s="13"/>
    </row>
    <row r="3368" spans="3:3" x14ac:dyDescent="0.3">
      <c r="C3368" s="13"/>
    </row>
    <row r="3369" spans="3:3" x14ac:dyDescent="0.3">
      <c r="C3369" s="13"/>
    </row>
    <row r="3370" spans="3:3" x14ac:dyDescent="0.3">
      <c r="C3370" s="13"/>
    </row>
    <row r="3371" spans="3:3" x14ac:dyDescent="0.3">
      <c r="C3371" s="13"/>
    </row>
    <row r="3372" spans="3:3" x14ac:dyDescent="0.3">
      <c r="C3372" s="13"/>
    </row>
    <row r="3373" spans="3:3" x14ac:dyDescent="0.3">
      <c r="C3373" s="13"/>
    </row>
    <row r="3374" spans="3:3" x14ac:dyDescent="0.3">
      <c r="C3374" s="13"/>
    </row>
    <row r="3375" spans="3:3" x14ac:dyDescent="0.3">
      <c r="C3375" s="13"/>
    </row>
    <row r="3376" spans="3:3" x14ac:dyDescent="0.3">
      <c r="C3376" s="13"/>
    </row>
    <row r="3377" spans="3:3" x14ac:dyDescent="0.3">
      <c r="C3377" s="13"/>
    </row>
    <row r="3378" spans="3:3" x14ac:dyDescent="0.3">
      <c r="C3378" s="13"/>
    </row>
    <row r="3379" spans="3:3" x14ac:dyDescent="0.3">
      <c r="C3379" s="13"/>
    </row>
    <row r="3380" spans="3:3" x14ac:dyDescent="0.3">
      <c r="C3380" s="13"/>
    </row>
    <row r="3381" spans="3:3" x14ac:dyDescent="0.3">
      <c r="C3381" s="13"/>
    </row>
    <row r="3382" spans="3:3" x14ac:dyDescent="0.3">
      <c r="C3382" s="13"/>
    </row>
    <row r="3383" spans="3:3" x14ac:dyDescent="0.3">
      <c r="C3383" s="13"/>
    </row>
    <row r="3384" spans="3:3" x14ac:dyDescent="0.3">
      <c r="C3384" s="13"/>
    </row>
    <row r="3385" spans="3:3" x14ac:dyDescent="0.3">
      <c r="C3385" s="13"/>
    </row>
    <row r="3386" spans="3:3" x14ac:dyDescent="0.3">
      <c r="C3386" s="13"/>
    </row>
    <row r="3387" spans="3:3" x14ac:dyDescent="0.3">
      <c r="C3387" s="13"/>
    </row>
    <row r="3388" spans="3:3" x14ac:dyDescent="0.3">
      <c r="C3388" s="13"/>
    </row>
    <row r="3389" spans="3:3" x14ac:dyDescent="0.3">
      <c r="C3389" s="13"/>
    </row>
    <row r="3390" spans="3:3" x14ac:dyDescent="0.3">
      <c r="C3390" s="13"/>
    </row>
    <row r="3391" spans="3:3" x14ac:dyDescent="0.3">
      <c r="C3391" s="13"/>
    </row>
    <row r="3392" spans="3:3" x14ac:dyDescent="0.3">
      <c r="C3392" s="13"/>
    </row>
    <row r="3393" spans="3:3" x14ac:dyDescent="0.3">
      <c r="C3393" s="13"/>
    </row>
    <row r="3394" spans="3:3" x14ac:dyDescent="0.3">
      <c r="C3394" s="13"/>
    </row>
    <row r="3395" spans="3:3" x14ac:dyDescent="0.3">
      <c r="C3395" s="13"/>
    </row>
    <row r="3396" spans="3:3" x14ac:dyDescent="0.3">
      <c r="C3396" s="13"/>
    </row>
    <row r="3397" spans="3:3" x14ac:dyDescent="0.3">
      <c r="C3397" s="13"/>
    </row>
    <row r="3398" spans="3:3" x14ac:dyDescent="0.3">
      <c r="C3398" s="13"/>
    </row>
    <row r="3399" spans="3:3" x14ac:dyDescent="0.3">
      <c r="C3399" s="13"/>
    </row>
    <row r="3400" spans="3:3" x14ac:dyDescent="0.3">
      <c r="C3400" s="13"/>
    </row>
    <row r="3401" spans="3:3" x14ac:dyDescent="0.3">
      <c r="C3401" s="13"/>
    </row>
    <row r="3402" spans="3:3" x14ac:dyDescent="0.3">
      <c r="C3402" s="13"/>
    </row>
    <row r="3403" spans="3:3" x14ac:dyDescent="0.3">
      <c r="C3403" s="13"/>
    </row>
    <row r="3404" spans="3:3" x14ac:dyDescent="0.3">
      <c r="C3404" s="13"/>
    </row>
    <row r="3405" spans="3:3" x14ac:dyDescent="0.3">
      <c r="C3405" s="13"/>
    </row>
    <row r="3406" spans="3:3" x14ac:dyDescent="0.3">
      <c r="C3406" s="13"/>
    </row>
    <row r="3407" spans="3:3" x14ac:dyDescent="0.3">
      <c r="C3407" s="13"/>
    </row>
    <row r="3408" spans="3:3" x14ac:dyDescent="0.3">
      <c r="C3408" s="13"/>
    </row>
    <row r="3409" spans="3:3" x14ac:dyDescent="0.3">
      <c r="C3409" s="13"/>
    </row>
    <row r="3410" spans="3:3" x14ac:dyDescent="0.3">
      <c r="C3410" s="13"/>
    </row>
    <row r="3411" spans="3:3" x14ac:dyDescent="0.3">
      <c r="C3411" s="13"/>
    </row>
    <row r="3412" spans="3:3" x14ac:dyDescent="0.3">
      <c r="C3412" s="13"/>
    </row>
    <row r="3413" spans="3:3" x14ac:dyDescent="0.3">
      <c r="C3413" s="13"/>
    </row>
    <row r="3414" spans="3:3" x14ac:dyDescent="0.3">
      <c r="C3414" s="13"/>
    </row>
    <row r="3415" spans="3:3" x14ac:dyDescent="0.3">
      <c r="C3415" s="13"/>
    </row>
    <row r="3416" spans="3:3" x14ac:dyDescent="0.3">
      <c r="C3416" s="13"/>
    </row>
    <row r="3417" spans="3:3" x14ac:dyDescent="0.3">
      <c r="C3417" s="13"/>
    </row>
    <row r="3418" spans="3:3" x14ac:dyDescent="0.3">
      <c r="C3418" s="13"/>
    </row>
    <row r="3419" spans="3:3" x14ac:dyDescent="0.3">
      <c r="C3419" s="13"/>
    </row>
    <row r="3420" spans="3:3" x14ac:dyDescent="0.3">
      <c r="C3420" s="13"/>
    </row>
    <row r="3421" spans="3:3" x14ac:dyDescent="0.3">
      <c r="C3421" s="13"/>
    </row>
    <row r="3422" spans="3:3" x14ac:dyDescent="0.3">
      <c r="C3422" s="13"/>
    </row>
    <row r="3423" spans="3:3" x14ac:dyDescent="0.3">
      <c r="C3423" s="13"/>
    </row>
    <row r="3424" spans="3:3" x14ac:dyDescent="0.3">
      <c r="C3424" s="13"/>
    </row>
    <row r="3425" spans="3:3" x14ac:dyDescent="0.3">
      <c r="C3425" s="13"/>
    </row>
    <row r="3426" spans="3:3" x14ac:dyDescent="0.3">
      <c r="C3426" s="13"/>
    </row>
    <row r="3427" spans="3:3" x14ac:dyDescent="0.3">
      <c r="C3427" s="13"/>
    </row>
    <row r="3428" spans="3:3" x14ac:dyDescent="0.3">
      <c r="C3428" s="13"/>
    </row>
    <row r="3429" spans="3:3" x14ac:dyDescent="0.3">
      <c r="C3429" s="13"/>
    </row>
  </sheetData>
  <autoFilter ref="C1:C3429" xr:uid="{4C1AE416-2F5D-4C22-8ECE-394603B0691B}"/>
  <sortState xmlns:xlrd2="http://schemas.microsoft.com/office/spreadsheetml/2017/richdata2" ref="A2:C3429">
    <sortCondition sortBy="cellColor" ref="A2:A3429" dxfId="501"/>
    <sortCondition sortBy="cellColor" ref="A2:A3429" dxfId="500"/>
  </sortState>
  <conditionalFormatting sqref="A1:A1048576">
    <cfRule type="containsText" dxfId="20" priority="11" operator="containsText" text="live">
      <formula>NOT(ISERROR(SEARCH("live",A1)))</formula>
    </cfRule>
    <cfRule type="containsText" dxfId="19" priority="12" operator="containsText" text="failed">
      <formula>NOT(ISERROR(SEARCH("failed",A1)))</formula>
    </cfRule>
    <cfRule type="containsText" dxfId="18" priority="13" operator="containsText" text="canceled">
      <formula>NOT(ISERROR(SEARCH("canceled",A1)))</formula>
    </cfRule>
    <cfRule type="containsText" dxfId="17" priority="14" operator="containsText" text="successful">
      <formula>NOT(ISERROR(SEARCH("successful",A1)))</formula>
    </cfRule>
  </conditionalFormatting>
  <conditionalFormatting sqref="C1">
    <cfRule type="colorScale" priority="10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conditionalFormatting sqref="F2:F2186">
    <cfRule type="containsText" dxfId="12" priority="6" operator="containsText" text="live">
      <formula>NOT(ISERROR(SEARCH("live",F2)))</formula>
    </cfRule>
    <cfRule type="containsText" dxfId="11" priority="7" operator="containsText" text="failed">
      <formula>NOT(ISERROR(SEARCH("failed",F2)))</formula>
    </cfRule>
    <cfRule type="containsText" dxfId="10" priority="8" operator="containsText" text="canceled">
      <formula>NOT(ISERROR(SEARCH("canceled",F2)))</formula>
    </cfRule>
    <cfRule type="containsText" dxfId="9" priority="9" operator="containsText" text="successful">
      <formula>NOT(ISERROR(SEARCH("successful",F2)))</formula>
    </cfRule>
  </conditionalFormatting>
  <conditionalFormatting sqref="F1">
    <cfRule type="containsText" dxfId="8" priority="2" operator="containsText" text="live">
      <formula>NOT(ISERROR(SEARCH("live",F1)))</formula>
    </cfRule>
    <cfRule type="containsText" dxfId="7" priority="3" operator="containsText" text="failed">
      <formula>NOT(ISERROR(SEARCH("failed",F1)))</formula>
    </cfRule>
    <cfRule type="containsText" dxfId="6" priority="4" operator="containsText" text="canceled">
      <formula>NOT(ISERROR(SEARCH("canceled",F1)))</formula>
    </cfRule>
    <cfRule type="containsText" dxfId="5" priority="5" operator="containsText" text="successful">
      <formula>NOT(ISERROR(SEARCH("successful",F1)))</formula>
    </cfRule>
  </conditionalFormatting>
  <conditionalFormatting sqref="H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Kimberley Maldonado</cp:lastModifiedBy>
  <dcterms:created xsi:type="dcterms:W3CDTF">2017-04-20T15:17:24Z</dcterms:created>
  <dcterms:modified xsi:type="dcterms:W3CDTF">2021-04-11T01:16:48Z</dcterms:modified>
</cp:coreProperties>
</file>