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AZUMI\repo\cse436\Assignment3\report\"/>
    </mc:Choice>
  </mc:AlternateContent>
  <bookViews>
    <workbookView xWindow="240" yWindow="240" windowWidth="25356" windowHeight="15816" tabRatio="500"/>
  </bookViews>
  <sheets>
    <sheet name="matmul(2048x2048)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F49" i="1"/>
  <c r="F47" i="1"/>
  <c r="E48" i="1"/>
  <c r="E49" i="1"/>
  <c r="E47" i="1"/>
  <c r="D48" i="1"/>
  <c r="D49" i="1"/>
  <c r="D47" i="1"/>
  <c r="H29" i="1"/>
  <c r="G30" i="1"/>
  <c r="H26" i="1"/>
  <c r="E30" i="1"/>
  <c r="H31" i="1"/>
  <c r="F30" i="1"/>
  <c r="E29" i="1"/>
  <c r="F29" i="1"/>
  <c r="G29" i="1"/>
  <c r="D30" i="1"/>
  <c r="D29" i="1"/>
  <c r="F45" i="1"/>
  <c r="E44" i="1"/>
  <c r="E43" i="1"/>
  <c r="F41" i="1"/>
  <c r="F40" i="1"/>
  <c r="F39" i="1"/>
  <c r="E41" i="1"/>
  <c r="E40" i="1"/>
  <c r="E39" i="1"/>
  <c r="D41" i="1"/>
  <c r="D40" i="1"/>
  <c r="D39" i="1"/>
</calcChain>
</file>

<file path=xl/sharedStrings.xml><?xml version="1.0" encoding="utf-8"?>
<sst xmlns="http://schemas.openxmlformats.org/spreadsheetml/2006/main" count="14" uniqueCount="11">
  <si>
    <t>Matmul Exec Time(ms)</t>
  </si>
  <si>
    <t>N (matrix NxN)</t>
  </si>
  <si>
    <t>copyto</t>
  </si>
  <si>
    <t>kernel</t>
  </si>
  <si>
    <t>copyfrom</t>
  </si>
  <si>
    <t>total</t>
  </si>
  <si>
    <t>Matmul (2048x2048) breakdown timing (ms)</t>
  </si>
  <si>
    <t>cuda_v1_vanilla</t>
  </si>
  <si>
    <t>cuda_v2_shmem</t>
  </si>
  <si>
    <t>cuda_v3_cublas</t>
  </si>
  <si>
    <t>openmp (56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</si>
</sst>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0" fontId="3" fillId="0" borderId="0" xfId="0" applyFont="1" applyAlignment="1"/>
    <xf numFmtId="0" fontId="3" fillId="0" borderId="0" xfId="0" applyFo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</a:t>
            </a:r>
            <a:r>
              <a:rPr lang="en-US" baseline="0"/>
              <a:t> Multiplication Performance (ms)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570114804352"/>
          <c:y val="0.145348837209302"/>
          <c:w val="0.79576170583638905"/>
          <c:h val="0.72864356344991799"/>
        </c:manualLayout>
      </c:layout>
      <c:lineChart>
        <c:grouping val="standard"/>
        <c:varyColors val="0"/>
        <c:ser>
          <c:idx val="1"/>
          <c:order val="0"/>
          <c:tx>
            <c:strRef>
              <c:f>'matmul(2048x2048)'!$C$25</c:f>
              <c:strCache>
                <c:ptCount val="1"/>
                <c:pt idx="0">
                  <c:v>openmp (56 threads)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'matmul(2048x2048)'!$D$25:$G$25</c:f>
              <c:numCache>
                <c:formatCode>0.00</c:formatCode>
                <c:ptCount val="4"/>
                <c:pt idx="0">
                  <c:v>16.999960000000002</c:v>
                </c:pt>
                <c:pt idx="1">
                  <c:v>69.000005999999999</c:v>
                </c:pt>
                <c:pt idx="2">
                  <c:v>379.99987599999997</c:v>
                </c:pt>
                <c:pt idx="3">
                  <c:v>2740.999937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'matmul(2048x2048)'!$C$26</c:f>
              <c:strCache>
                <c:ptCount val="1"/>
                <c:pt idx="0">
                  <c:v>cuda_v1_vanilla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'matmul(2048x2048)'!$D$26:$G$26</c:f>
              <c:numCache>
                <c:formatCode>General</c:formatCode>
                <c:ptCount val="4"/>
                <c:pt idx="0">
                  <c:v>0.99992800000000004</c:v>
                </c:pt>
                <c:pt idx="1">
                  <c:v>4.9998760000000004</c:v>
                </c:pt>
                <c:pt idx="2">
                  <c:v>29.000043999999999</c:v>
                </c:pt>
                <c:pt idx="3">
                  <c:v>203.99999600000001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'matmul(2048x2048)'!$C$27</c:f>
              <c:strCache>
                <c:ptCount val="1"/>
                <c:pt idx="0">
                  <c:v>cuda_v2_shmem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'matmul(2048x2048)'!$D$27:$G$27</c:f>
              <c:numCache>
                <c:formatCode>General</c:formatCode>
                <c:ptCount val="4"/>
                <c:pt idx="0">
                  <c:v>1.0001660000000001</c:v>
                </c:pt>
                <c:pt idx="1">
                  <c:v>3.999949</c:v>
                </c:pt>
                <c:pt idx="2">
                  <c:v>14.999866000000001</c:v>
                </c:pt>
                <c:pt idx="3">
                  <c:v>92.000007999999994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'matmul(2048x2048)'!$C$28</c:f>
              <c:strCache>
                <c:ptCount val="1"/>
                <c:pt idx="0">
                  <c:v>cuda_v3_cublas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'matmul(2048x2048)'!$D$28:$G$28</c:f>
              <c:numCache>
                <c:formatCode>General</c:formatCode>
                <c:ptCount val="4"/>
                <c:pt idx="0">
                  <c:v>1.9998549999999999</c:v>
                </c:pt>
                <c:pt idx="1">
                  <c:v>2.0000930000000001</c:v>
                </c:pt>
                <c:pt idx="2">
                  <c:v>6.0000419999999997</c:v>
                </c:pt>
                <c:pt idx="3">
                  <c:v>26.000022999999999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0584"/>
        <c:axId val="124891368"/>
      </c:lineChart>
      <c:catAx>
        <c:axId val="12489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(matrix size NxN)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4891368"/>
        <c:crosses val="autoZero"/>
        <c:auto val="1"/>
        <c:lblAlgn val="ctr"/>
        <c:lblOffset val="100"/>
        <c:noMultiLvlLbl val="0"/>
      </c:catAx>
      <c:valAx>
        <c:axId val="12489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4890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5606629801046"/>
          <c:y val="0.22713422450100701"/>
          <c:w val="0.22469871371040401"/>
          <c:h val="0.233522248672404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</a:t>
            </a:r>
            <a:r>
              <a:rPr lang="en-US" baseline="0"/>
              <a:t> (2048x2048) breakdown timing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682364609004"/>
          <c:y val="0.129693050723311"/>
          <c:w val="0.82693890124421499"/>
          <c:h val="0.73805644570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'matmul(2048x2048)'!$D$38</c:f>
              <c:strCache>
                <c:ptCount val="1"/>
                <c:pt idx="0">
                  <c:v>copyto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'matmul(2048x2048)'!$D$39:$D$41</c:f>
              <c:numCache>
                <c:formatCode>General</c:formatCode>
                <c:ptCount val="3"/>
                <c:pt idx="0">
                  <c:v>10.6265</c:v>
                </c:pt>
                <c:pt idx="1">
                  <c:v>10.654500000000001</c:v>
                </c:pt>
                <c:pt idx="2">
                  <c:v>10.625999999999999</c:v>
                </c:pt>
              </c:numCache>
            </c:numRef>
          </c:val>
        </c:ser>
        <c:ser>
          <c:idx val="1"/>
          <c:order val="1"/>
          <c:tx>
            <c:strRef>
              <c:f>'matmul(2048x2048)'!$E$38</c:f>
              <c:strCache>
                <c:ptCount val="1"/>
                <c:pt idx="0">
                  <c:v>kernel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'matmul(2048x2048)'!$E$39:$E$41</c:f>
              <c:numCache>
                <c:formatCode>General</c:formatCode>
                <c:ptCount val="3"/>
                <c:pt idx="0">
                  <c:v>187.63499999999999</c:v>
                </c:pt>
                <c:pt idx="1">
                  <c:v>75.72</c:v>
                </c:pt>
                <c:pt idx="2">
                  <c:v>7.7389999999999999</c:v>
                </c:pt>
              </c:numCache>
            </c:numRef>
          </c:val>
        </c:ser>
        <c:ser>
          <c:idx val="2"/>
          <c:order val="2"/>
          <c:tx>
            <c:strRef>
              <c:f>'matmul(2048x2048)'!$F$38</c:f>
              <c:strCache>
                <c:ptCount val="1"/>
                <c:pt idx="0">
                  <c:v>copyfrom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'matmul(2048x2048)'!$F$39:$F$41</c:f>
              <c:numCache>
                <c:formatCode>General</c:formatCode>
                <c:ptCount val="3"/>
                <c:pt idx="0">
                  <c:v>6.0484999999999998</c:v>
                </c:pt>
                <c:pt idx="1">
                  <c:v>6.0650000000000004</c:v>
                </c:pt>
                <c:pt idx="2">
                  <c:v>5.9580000000000002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92544"/>
        <c:axId val="124892936"/>
      </c:barChart>
      <c:catAx>
        <c:axId val="12489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CUDA Versions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4892936"/>
        <c:crosses val="autoZero"/>
        <c:auto val="1"/>
        <c:lblAlgn val="ctr"/>
        <c:lblOffset val="100"/>
        <c:noMultiLvlLbl val="0"/>
      </c:catAx>
      <c:valAx>
        <c:axId val="124892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9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88080783795095"/>
          <c:y val="0.16341008972715601"/>
          <c:w val="0.12992156037747199"/>
          <c:h val="0.1962078831715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139700</xdr:rowOff>
    </xdr:from>
    <xdr:to>
      <xdr:col>17</xdr:col>
      <xdr:colOff>50800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36</xdr:row>
      <xdr:rowOff>63500</xdr:rowOff>
    </xdr:from>
    <xdr:to>
      <xdr:col>17</xdr:col>
      <xdr:colOff>76200</xdr:colOff>
      <xdr:row>59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H49"/>
  <sheetViews>
    <sheetView tabSelected="1" topLeftCell="A26" workbookViewId="0">
      <selection activeCell="F42" sqref="F42"/>
    </sheetView>
  </sheetViews>
  <sheetFormatPr defaultColWidth="11.19921875" defaultRowHeight="15.6" x14ac:dyDescent="0.3"/>
  <cols>
    <col min="3" max="3" width="18.296875" bestFit="1" customWidth="1"/>
  </cols>
  <sheetData>
    <row r="21" spans="3:8" x14ac:dyDescent="0.3">
      <c r="D21">
        <v>100000</v>
      </c>
      <c r="E21">
        <v>100000</v>
      </c>
      <c r="F21">
        <v>100000</v>
      </c>
      <c r="G21">
        <v>100000</v>
      </c>
    </row>
    <row r="23" spans="3:8" x14ac:dyDescent="0.3">
      <c r="C23" s="6" t="s">
        <v>0</v>
      </c>
      <c r="D23" s="6"/>
      <c r="E23" s="6"/>
      <c r="F23" s="6"/>
      <c r="G23" s="1"/>
    </row>
    <row r="24" spans="3:8" x14ac:dyDescent="0.3">
      <c r="C24" t="s">
        <v>1</v>
      </c>
      <c r="D24" s="3">
        <v>256</v>
      </c>
      <c r="E24" s="3">
        <v>512</v>
      </c>
      <c r="F24" s="3">
        <v>1024</v>
      </c>
      <c r="G24" s="3">
        <v>2048</v>
      </c>
      <c r="H24" s="3"/>
    </row>
    <row r="25" spans="3:8" x14ac:dyDescent="0.3">
      <c r="C25" t="s">
        <v>10</v>
      </c>
      <c r="D25" s="2">
        <v>16.999960000000002</v>
      </c>
      <c r="E25" s="2">
        <v>69.000005999999999</v>
      </c>
      <c r="F25" s="2">
        <v>379.99987599999997</v>
      </c>
      <c r="G25" s="2">
        <v>2740.999937</v>
      </c>
      <c r="H25" s="1"/>
    </row>
    <row r="26" spans="3:8" x14ac:dyDescent="0.3">
      <c r="C26" t="s">
        <v>7</v>
      </c>
      <c r="D26">
        <v>0.99992800000000004</v>
      </c>
      <c r="E26">
        <v>4.9998760000000004</v>
      </c>
      <c r="F26">
        <v>29.000043999999999</v>
      </c>
      <c r="G26">
        <v>203.99999600000001</v>
      </c>
      <c r="H26">
        <f>G26/G27</f>
        <v>2.2173910680529509</v>
      </c>
    </row>
    <row r="27" spans="3:8" x14ac:dyDescent="0.3">
      <c r="C27" t="s">
        <v>8</v>
      </c>
      <c r="D27">
        <v>1.0001660000000001</v>
      </c>
      <c r="E27">
        <v>3.999949</v>
      </c>
      <c r="F27">
        <v>14.999866000000001</v>
      </c>
      <c r="G27">
        <v>92.000007999999994</v>
      </c>
    </row>
    <row r="28" spans="3:8" x14ac:dyDescent="0.3">
      <c r="C28" s="4" t="s">
        <v>9</v>
      </c>
      <c r="D28" s="4">
        <v>1.9998549999999999</v>
      </c>
      <c r="E28" s="4">
        <v>2.0000930000000001</v>
      </c>
      <c r="F28" s="4">
        <v>6.0000419999999997</v>
      </c>
      <c r="G28" s="4">
        <v>26.000022999999999</v>
      </c>
    </row>
    <row r="29" spans="3:8" x14ac:dyDescent="0.3">
      <c r="D29" s="3">
        <f>D26/D27</f>
        <v>0.99976203950144271</v>
      </c>
      <c r="E29" s="3">
        <f t="shared" ref="E29:G29" si="0">E26/E27</f>
        <v>1.2499849373079508</v>
      </c>
      <c r="F29" s="3">
        <f t="shared" si="0"/>
        <v>1.9333535379582723</v>
      </c>
      <c r="G29" s="3">
        <f t="shared" si="0"/>
        <v>2.2173910680529509</v>
      </c>
      <c r="H29" s="1">
        <f>G27/G28</f>
        <v>3.5384587159788281</v>
      </c>
    </row>
    <row r="30" spans="3:8" x14ac:dyDescent="0.3">
      <c r="D30" s="2">
        <f>D26/D28</f>
        <v>0.50000025001812631</v>
      </c>
      <c r="E30" s="2">
        <f>E26/E28</f>
        <v>2.4998217582882396</v>
      </c>
      <c r="F30" s="2">
        <f t="shared" ref="E30:G30" si="1">F26/F28</f>
        <v>4.8333068335188321</v>
      </c>
      <c r="G30" s="2">
        <f>G26/G28</f>
        <v>7.8461467514855672</v>
      </c>
      <c r="H30" s="2"/>
    </row>
    <row r="31" spans="3:8" x14ac:dyDescent="0.3">
      <c r="D31" s="2"/>
      <c r="E31" s="3"/>
      <c r="F31" s="3"/>
      <c r="G31" s="3"/>
      <c r="H31" s="1">
        <f>G25/G28</f>
        <v>105.4229812412089</v>
      </c>
    </row>
    <row r="32" spans="3:8" x14ac:dyDescent="0.3">
      <c r="D32" s="2"/>
      <c r="E32" s="2"/>
      <c r="F32" s="2"/>
      <c r="G32" s="2"/>
      <c r="H32" s="2"/>
    </row>
    <row r="37" spans="3:7" x14ac:dyDescent="0.3">
      <c r="C37" s="6" t="s">
        <v>6</v>
      </c>
      <c r="D37" s="6"/>
      <c r="E37" s="6"/>
    </row>
    <row r="38" spans="3:7" x14ac:dyDescent="0.3">
      <c r="D38" t="s">
        <v>2</v>
      </c>
      <c r="E38" t="s">
        <v>3</v>
      </c>
      <c r="F38" t="s">
        <v>4</v>
      </c>
      <c r="G38" t="s">
        <v>5</v>
      </c>
    </row>
    <row r="39" spans="3:7" x14ac:dyDescent="0.3">
      <c r="C39" t="s">
        <v>7</v>
      </c>
      <c r="D39">
        <f>21.253/2</f>
        <v>10.6265</v>
      </c>
      <c r="E39">
        <f>375.27/2</f>
        <v>187.63499999999999</v>
      </c>
      <c r="F39">
        <f>12.097/2</f>
        <v>6.0484999999999998</v>
      </c>
      <c r="G39" s="5">
        <v>204.000235</v>
      </c>
    </row>
    <row r="40" spans="3:7" x14ac:dyDescent="0.3">
      <c r="C40" t="s">
        <v>8</v>
      </c>
      <c r="D40">
        <f>21.309/2</f>
        <v>10.654500000000001</v>
      </c>
      <c r="E40">
        <f>151.44/2</f>
        <v>75.72</v>
      </c>
      <c r="F40">
        <f>12.13/2</f>
        <v>6.0650000000000004</v>
      </c>
      <c r="G40" s="5">
        <v>92.999934999999994</v>
      </c>
    </row>
    <row r="41" spans="3:7" x14ac:dyDescent="0.3">
      <c r="C41" s="4" t="s">
        <v>9</v>
      </c>
      <c r="D41">
        <f>21.252/2</f>
        <v>10.625999999999999</v>
      </c>
      <c r="E41" s="4">
        <f>15.478/2</f>
        <v>7.7389999999999999</v>
      </c>
      <c r="F41">
        <f>11.916/2</f>
        <v>5.9580000000000002</v>
      </c>
      <c r="G41" s="5">
        <v>24.999856999999999</v>
      </c>
    </row>
    <row r="43" spans="3:7" x14ac:dyDescent="0.3">
      <c r="E43">
        <f>E39/E40</f>
        <v>2.4780110935023769</v>
      </c>
    </row>
    <row r="44" spans="3:7" x14ac:dyDescent="0.3">
      <c r="E44">
        <f>E39/E41</f>
        <v>24.245380540121463</v>
      </c>
    </row>
    <row r="45" spans="3:7" x14ac:dyDescent="0.3">
      <c r="F45">
        <f>E40/E41</f>
        <v>9.7842098462333631</v>
      </c>
    </row>
    <row r="47" spans="3:7" x14ac:dyDescent="0.3">
      <c r="D47">
        <f>D39/G39</f>
        <v>5.2090626268151113E-2</v>
      </c>
      <c r="E47">
        <f>E39/G39</f>
        <v>0.91977835221611381</v>
      </c>
      <c r="F47">
        <f>F39/G39</f>
        <v>2.9649475648888344E-2</v>
      </c>
    </row>
    <row r="48" spans="3:7" x14ac:dyDescent="0.3">
      <c r="D48">
        <f t="shared" ref="D48:D49" si="2">D40/G40</f>
        <v>0.11456459620106188</v>
      </c>
      <c r="E48">
        <f t="shared" ref="E48:E49" si="3">E40/G40</f>
        <v>0.81419411744750148</v>
      </c>
      <c r="F48">
        <f t="shared" ref="F48:F49" si="4">F40/G40</f>
        <v>6.521509934388664E-2</v>
      </c>
    </row>
    <row r="49" spans="4:6" x14ac:dyDescent="0.3">
      <c r="D49">
        <f t="shared" si="2"/>
        <v>0.42504243124270669</v>
      </c>
      <c r="E49">
        <f t="shared" si="3"/>
        <v>0.30956177069332835</v>
      </c>
      <c r="F49">
        <f t="shared" si="4"/>
        <v>0.23832136319819752</v>
      </c>
    </row>
  </sheetData>
  <mergeCells count="2">
    <mergeCell ref="C23:F23"/>
    <mergeCell ref="C37:E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matmul(2048x2048)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adler</cp:lastModifiedBy>
  <dcterms:created xsi:type="dcterms:W3CDTF">2015-01-14T19:24:15Z</dcterms:created>
  <dcterms:modified xsi:type="dcterms:W3CDTF">2016-06-20T05:05:45Z</dcterms:modified>
</cp:coreProperties>
</file>