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parents\Documents\Making\GitRepos\LithophaneCorrection\ExcelModel\"/>
    </mc:Choice>
  </mc:AlternateContent>
  <xr:revisionPtr revIDLastSave="0" documentId="13_ncr:1_{632E3633-496E-4BA8-84FB-C747B7B9D7DC}" xr6:coauthVersionLast="47" xr6:coauthVersionMax="47" xr10:uidLastSave="{00000000-0000-0000-0000-000000000000}"/>
  <bookViews>
    <workbookView xWindow="1960" yWindow="1380" windowWidth="26050" windowHeight="19830" activeTab="2" xr2:uid="{00000000-000D-0000-FFFF-FFFF00000000}"/>
  </bookViews>
  <sheets>
    <sheet name="Raw Data" sheetId="1" r:id="rId1"/>
    <sheet name="analysis" sheetId="2" r:id="rId2"/>
    <sheet name="full analysis" sheetId="4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1" i="4" l="1"/>
  <c r="E37" i="4"/>
  <c r="E36" i="4"/>
  <c r="E36" i="2"/>
  <c r="E42" i="4"/>
  <c r="C291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36" i="4"/>
  <c r="A38" i="4"/>
  <c r="A39" i="4"/>
  <c r="A37" i="4"/>
  <c r="D33" i="4"/>
  <c r="O25" i="4"/>
  <c r="A4" i="4"/>
  <c r="A5" i="4" s="1"/>
  <c r="B3" i="4"/>
  <c r="A3" i="4"/>
  <c r="F3" i="4" s="1"/>
  <c r="F2" i="4"/>
  <c r="E2" i="4"/>
  <c r="B2" i="4"/>
  <c r="D3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2" i="2"/>
  <c r="O25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" i="2"/>
  <c r="B3" i="2" s="1"/>
  <c r="E2" i="2"/>
  <c r="B2" i="2"/>
  <c r="E2" i="1"/>
  <c r="F2" i="1" s="1"/>
  <c r="N36" i="4" l="1"/>
  <c r="N37" i="4" s="1"/>
  <c r="A40" i="4"/>
  <c r="F5" i="4"/>
  <c r="E5" i="4"/>
  <c r="B5" i="4"/>
  <c r="A6" i="4"/>
  <c r="B4" i="4"/>
  <c r="E4" i="4"/>
  <c r="F4" i="4"/>
  <c r="E3" i="4"/>
  <c r="B67" i="2"/>
  <c r="C67" i="2" s="1"/>
  <c r="E67" i="2" s="1"/>
  <c r="B58" i="2"/>
  <c r="B41" i="2"/>
  <c r="B64" i="2"/>
  <c r="C64" i="2" s="1"/>
  <c r="E64" i="2" s="1"/>
  <c r="B56" i="2"/>
  <c r="B48" i="2"/>
  <c r="B40" i="2"/>
  <c r="B63" i="2"/>
  <c r="B55" i="2"/>
  <c r="C55" i="2" s="1"/>
  <c r="E55" i="2" s="1"/>
  <c r="B47" i="2"/>
  <c r="B39" i="2"/>
  <c r="B51" i="2"/>
  <c r="C51" i="2" s="1"/>
  <c r="E51" i="2" s="1"/>
  <c r="B43" i="2"/>
  <c r="B66" i="2"/>
  <c r="B50" i="2"/>
  <c r="B42" i="2"/>
  <c r="B65" i="2"/>
  <c r="C65" i="2" s="1"/>
  <c r="E65" i="2" s="1"/>
  <c r="B49" i="2"/>
  <c r="B62" i="2"/>
  <c r="B54" i="2"/>
  <c r="C54" i="2" s="1"/>
  <c r="E54" i="2" s="1"/>
  <c r="B46" i="2"/>
  <c r="B38" i="2"/>
  <c r="B61" i="2"/>
  <c r="B53" i="2"/>
  <c r="B45" i="2"/>
  <c r="C45" i="2" s="1"/>
  <c r="E45" i="2" s="1"/>
  <c r="B37" i="2"/>
  <c r="B59" i="2"/>
  <c r="B57" i="2"/>
  <c r="C57" i="2" s="1"/>
  <c r="E57" i="2" s="1"/>
  <c r="B36" i="2"/>
  <c r="B60" i="2"/>
  <c r="B52" i="2"/>
  <c r="B44" i="2"/>
  <c r="F3" i="2"/>
  <c r="E3" i="2"/>
  <c r="A4" i="2"/>
  <c r="F4" i="2" s="1"/>
  <c r="D4" i="1"/>
  <c r="F291" i="4" l="1"/>
  <c r="C44" i="2"/>
  <c r="E44" i="2" s="1"/>
  <c r="C61" i="2"/>
  <c r="E61" i="2" s="1"/>
  <c r="C40" i="2"/>
  <c r="E40" i="2" s="1"/>
  <c r="C60" i="2"/>
  <c r="E60" i="2" s="1"/>
  <c r="C38" i="2"/>
  <c r="E38" i="2" s="1"/>
  <c r="C66" i="2"/>
  <c r="E66" i="2" s="1"/>
  <c r="C48" i="2"/>
  <c r="E48" i="2" s="1"/>
  <c r="C52" i="2"/>
  <c r="E52" i="2" s="1"/>
  <c r="C50" i="2"/>
  <c r="E50" i="2" s="1"/>
  <c r="C36" i="2"/>
  <c r="C46" i="2"/>
  <c r="E46" i="2" s="1"/>
  <c r="C43" i="2"/>
  <c r="E43" i="2" s="1"/>
  <c r="C56" i="2"/>
  <c r="E56" i="2" s="1"/>
  <c r="C59" i="2"/>
  <c r="E59" i="2" s="1"/>
  <c r="C62" i="2"/>
  <c r="E62" i="2" s="1"/>
  <c r="C39" i="2"/>
  <c r="E39" i="2" s="1"/>
  <c r="C37" i="2"/>
  <c r="E37" i="2" s="1"/>
  <c r="C49" i="2"/>
  <c r="E49" i="2" s="1"/>
  <c r="C47" i="2"/>
  <c r="E47" i="2" s="1"/>
  <c r="C58" i="2"/>
  <c r="E58" i="2" s="1"/>
  <c r="D48" i="2"/>
  <c r="D66" i="2"/>
  <c r="D46" i="2"/>
  <c r="D43" i="2"/>
  <c r="D36" i="2"/>
  <c r="D57" i="2"/>
  <c r="D54" i="2"/>
  <c r="D51" i="2"/>
  <c r="D64" i="2"/>
  <c r="D52" i="2"/>
  <c r="D62" i="2"/>
  <c r="D39" i="2"/>
  <c r="D40" i="2"/>
  <c r="D47" i="2"/>
  <c r="D58" i="2"/>
  <c r="D49" i="2"/>
  <c r="D45" i="2"/>
  <c r="D55" i="2"/>
  <c r="D67" i="2"/>
  <c r="D65" i="2"/>
  <c r="C41" i="2"/>
  <c r="E41" i="2" s="1"/>
  <c r="C53" i="2"/>
  <c r="E53" i="2" s="1"/>
  <c r="C42" i="2"/>
  <c r="E42" i="2" s="1"/>
  <c r="C63" i="2"/>
  <c r="E63" i="2" s="1"/>
  <c r="A41" i="4"/>
  <c r="A7" i="4"/>
  <c r="F6" i="4"/>
  <c r="E6" i="4"/>
  <c r="B6" i="4"/>
  <c r="B4" i="2"/>
  <c r="A5" i="2"/>
  <c r="F5" i="2" s="1"/>
  <c r="E4" i="2"/>
  <c r="B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A3" i="1"/>
  <c r="D37" i="2" l="1"/>
  <c r="D56" i="2"/>
  <c r="D44" i="2"/>
  <c r="D61" i="2"/>
  <c r="D60" i="2"/>
  <c r="D38" i="2"/>
  <c r="D59" i="2"/>
  <c r="D50" i="2"/>
  <c r="D42" i="2"/>
  <c r="D53" i="2"/>
  <c r="D63" i="2"/>
  <c r="D41" i="2"/>
  <c r="A42" i="4"/>
  <c r="F7" i="4"/>
  <c r="E7" i="4"/>
  <c r="B7" i="4"/>
  <c r="A8" i="4"/>
  <c r="A6" i="2"/>
  <c r="F6" i="2" s="1"/>
  <c r="E5" i="2"/>
  <c r="B5" i="2"/>
  <c r="B3" i="1"/>
  <c r="E3" i="1"/>
  <c r="F3" i="1" s="1"/>
  <c r="A4" i="1"/>
  <c r="E4" i="1" s="1"/>
  <c r="F4" i="1" s="1"/>
  <c r="A43" i="4" l="1"/>
  <c r="A9" i="4"/>
  <c r="F8" i="4"/>
  <c r="E8" i="4"/>
  <c r="B8" i="4"/>
  <c r="B6" i="2"/>
  <c r="A7" i="2"/>
  <c r="F7" i="2" s="1"/>
  <c r="E6" i="2"/>
  <c r="A5" i="1"/>
  <c r="E5" i="1" s="1"/>
  <c r="F5" i="1" s="1"/>
  <c r="B4" i="1"/>
  <c r="A44" i="4" l="1"/>
  <c r="F9" i="4"/>
  <c r="E9" i="4"/>
  <c r="B9" i="4"/>
  <c r="A10" i="4"/>
  <c r="E7" i="2"/>
  <c r="B7" i="2"/>
  <c r="A8" i="2"/>
  <c r="F8" i="2" s="1"/>
  <c r="A6" i="1"/>
  <c r="E6" i="1" s="1"/>
  <c r="F6" i="1" s="1"/>
  <c r="B5" i="1"/>
  <c r="A45" i="4" l="1"/>
  <c r="A11" i="4"/>
  <c r="F10" i="4"/>
  <c r="E10" i="4"/>
  <c r="B10" i="4"/>
  <c r="B8" i="2"/>
  <c r="A9" i="2"/>
  <c r="F9" i="2" s="1"/>
  <c r="E8" i="2"/>
  <c r="A7" i="1"/>
  <c r="E7" i="1" s="1"/>
  <c r="F7" i="1" s="1"/>
  <c r="B6" i="1"/>
  <c r="A46" i="4" l="1"/>
  <c r="F11" i="4"/>
  <c r="E11" i="4"/>
  <c r="B11" i="4"/>
  <c r="A12" i="4"/>
  <c r="B9" i="2"/>
  <c r="E9" i="2"/>
  <c r="A10" i="2"/>
  <c r="F10" i="2" s="1"/>
  <c r="A8" i="1"/>
  <c r="E8" i="1" s="1"/>
  <c r="F8" i="1" s="1"/>
  <c r="B7" i="1"/>
  <c r="A47" i="4" l="1"/>
  <c r="A13" i="4"/>
  <c r="F12" i="4"/>
  <c r="E12" i="4"/>
  <c r="B12" i="4"/>
  <c r="E10" i="2"/>
  <c r="B10" i="2"/>
  <c r="A11" i="2"/>
  <c r="F11" i="2" s="1"/>
  <c r="A9" i="1"/>
  <c r="E9" i="1" s="1"/>
  <c r="F9" i="1" s="1"/>
  <c r="B8" i="1"/>
  <c r="A48" i="4" l="1"/>
  <c r="F13" i="4"/>
  <c r="E13" i="4"/>
  <c r="B13" i="4"/>
  <c r="A14" i="4"/>
  <c r="B11" i="2"/>
  <c r="A12" i="2"/>
  <c r="F12" i="2" s="1"/>
  <c r="E11" i="2"/>
  <c r="A10" i="1"/>
  <c r="E10" i="1" s="1"/>
  <c r="F10" i="1" s="1"/>
  <c r="B9" i="1"/>
  <c r="A49" i="4" l="1"/>
  <c r="A15" i="4"/>
  <c r="F14" i="4"/>
  <c r="E14" i="4"/>
  <c r="B14" i="4"/>
  <c r="B12" i="2"/>
  <c r="E12" i="2"/>
  <c r="A13" i="2"/>
  <c r="F13" i="2" s="1"/>
  <c r="A11" i="1"/>
  <c r="E11" i="1" s="1"/>
  <c r="F11" i="1" s="1"/>
  <c r="B10" i="1"/>
  <c r="A50" i="4" l="1"/>
  <c r="F15" i="4"/>
  <c r="E15" i="4"/>
  <c r="B15" i="4"/>
  <c r="A16" i="4"/>
  <c r="A14" i="2"/>
  <c r="F14" i="2" s="1"/>
  <c r="E13" i="2"/>
  <c r="B13" i="2"/>
  <c r="A12" i="1"/>
  <c r="E12" i="1" s="1"/>
  <c r="F12" i="1" s="1"/>
  <c r="B11" i="1"/>
  <c r="A51" i="4" l="1"/>
  <c r="A17" i="4"/>
  <c r="F16" i="4"/>
  <c r="E16" i="4"/>
  <c r="B16" i="4"/>
  <c r="A15" i="2"/>
  <c r="F15" i="2" s="1"/>
  <c r="E14" i="2"/>
  <c r="B14" i="2"/>
  <c r="A13" i="1"/>
  <c r="E13" i="1" s="1"/>
  <c r="F13" i="1" s="1"/>
  <c r="B12" i="1"/>
  <c r="A52" i="4" l="1"/>
  <c r="F17" i="4"/>
  <c r="E17" i="4"/>
  <c r="B17" i="4"/>
  <c r="A18" i="4"/>
  <c r="E15" i="2"/>
  <c r="B15" i="2"/>
  <c r="A16" i="2"/>
  <c r="F16" i="2" s="1"/>
  <c r="A14" i="1"/>
  <c r="E14" i="1" s="1"/>
  <c r="F14" i="1" s="1"/>
  <c r="B13" i="1"/>
  <c r="A53" i="4" l="1"/>
  <c r="A19" i="4"/>
  <c r="F18" i="4"/>
  <c r="E18" i="4"/>
  <c r="B18" i="4"/>
  <c r="A17" i="2"/>
  <c r="F17" i="2" s="1"/>
  <c r="E16" i="2"/>
  <c r="B16" i="2"/>
  <c r="A15" i="1"/>
  <c r="E15" i="1" s="1"/>
  <c r="F15" i="1" s="1"/>
  <c r="B14" i="1"/>
  <c r="A54" i="4" l="1"/>
  <c r="F19" i="4"/>
  <c r="E19" i="4"/>
  <c r="B19" i="4"/>
  <c r="A20" i="4"/>
  <c r="B17" i="2"/>
  <c r="A18" i="2"/>
  <c r="F18" i="2" s="1"/>
  <c r="E17" i="2"/>
  <c r="A16" i="1"/>
  <c r="E16" i="1" s="1"/>
  <c r="F16" i="1" s="1"/>
  <c r="B15" i="1"/>
  <c r="A55" i="4" l="1"/>
  <c r="A21" i="4"/>
  <c r="F20" i="4"/>
  <c r="E20" i="4"/>
  <c r="B20" i="4"/>
  <c r="E18" i="2"/>
  <c r="B18" i="2"/>
  <c r="A19" i="2"/>
  <c r="F19" i="2" s="1"/>
  <c r="A17" i="1"/>
  <c r="E17" i="1" s="1"/>
  <c r="F17" i="1" s="1"/>
  <c r="B16" i="1"/>
  <c r="A56" i="4" l="1"/>
  <c r="F21" i="4"/>
  <c r="A22" i="4"/>
  <c r="E21" i="4"/>
  <c r="B21" i="4"/>
  <c r="B19" i="2"/>
  <c r="A20" i="2"/>
  <c r="F20" i="2" s="1"/>
  <c r="E19" i="2"/>
  <c r="A18" i="1"/>
  <c r="E18" i="1" s="1"/>
  <c r="F18" i="1" s="1"/>
  <c r="B17" i="1"/>
  <c r="A57" i="4" l="1"/>
  <c r="A23" i="4"/>
  <c r="F22" i="4"/>
  <c r="E22" i="4"/>
  <c r="B22" i="4"/>
  <c r="B20" i="2"/>
  <c r="A21" i="2"/>
  <c r="F21" i="2" s="1"/>
  <c r="E20" i="2"/>
  <c r="A19" i="1"/>
  <c r="E19" i="1" s="1"/>
  <c r="F19" i="1" s="1"/>
  <c r="B18" i="1"/>
  <c r="A58" i="4" l="1"/>
  <c r="F23" i="4"/>
  <c r="E23" i="4"/>
  <c r="B23" i="4"/>
  <c r="A24" i="4"/>
  <c r="A22" i="2"/>
  <c r="F22" i="2" s="1"/>
  <c r="E21" i="2"/>
  <c r="B21" i="2"/>
  <c r="A20" i="1"/>
  <c r="E20" i="1" s="1"/>
  <c r="F20" i="1" s="1"/>
  <c r="B19" i="1"/>
  <c r="A59" i="4" l="1"/>
  <c r="A25" i="4"/>
  <c r="F24" i="4"/>
  <c r="E24" i="4"/>
  <c r="B24" i="4"/>
  <c r="B22" i="2"/>
  <c r="A23" i="2"/>
  <c r="F23" i="2" s="1"/>
  <c r="E22" i="2"/>
  <c r="A21" i="1"/>
  <c r="E21" i="1" s="1"/>
  <c r="F21" i="1" s="1"/>
  <c r="B20" i="1"/>
  <c r="A60" i="4" l="1"/>
  <c r="F25" i="4"/>
  <c r="E25" i="4"/>
  <c r="B25" i="4"/>
  <c r="A26" i="4"/>
  <c r="E23" i="2"/>
  <c r="B23" i="2"/>
  <c r="A24" i="2"/>
  <c r="F24" i="2" s="1"/>
  <c r="A22" i="1"/>
  <c r="E22" i="1" s="1"/>
  <c r="F22" i="1" s="1"/>
  <c r="B21" i="1"/>
  <c r="A61" i="4" l="1"/>
  <c r="F26" i="4"/>
  <c r="E26" i="4"/>
  <c r="B26" i="4"/>
  <c r="A25" i="2"/>
  <c r="F25" i="2" s="1"/>
  <c r="E24" i="2"/>
  <c r="B24" i="2"/>
  <c r="A23" i="1"/>
  <c r="E23" i="1" s="1"/>
  <c r="F23" i="1" s="1"/>
  <c r="B22" i="1"/>
  <c r="A62" i="4" l="1"/>
  <c r="B25" i="2"/>
  <c r="E25" i="2"/>
  <c r="A26" i="2"/>
  <c r="F26" i="2" s="1"/>
  <c r="A24" i="1"/>
  <c r="E24" i="1" s="1"/>
  <c r="F24" i="1" s="1"/>
  <c r="B23" i="1"/>
  <c r="A63" i="4" l="1"/>
  <c r="E26" i="2"/>
  <c r="B26" i="2"/>
  <c r="A25" i="1"/>
  <c r="E25" i="1" s="1"/>
  <c r="F25" i="1" s="1"/>
  <c r="B24" i="1"/>
  <c r="A64" i="4" l="1"/>
  <c r="A26" i="1"/>
  <c r="B25" i="1"/>
  <c r="A65" i="4" l="1"/>
  <c r="B26" i="1"/>
  <c r="E26" i="1"/>
  <c r="F26" i="1" s="1"/>
  <c r="A66" i="4" l="1"/>
  <c r="A67" i="4" l="1"/>
  <c r="N36" i="2"/>
  <c r="E66" i="4" l="1"/>
  <c r="D66" i="4"/>
  <c r="A68" i="4"/>
  <c r="N37" i="2"/>
  <c r="F61" i="2" s="1"/>
  <c r="G61" i="2" s="1"/>
  <c r="F36" i="2" l="1"/>
  <c r="D39" i="4"/>
  <c r="E39" i="4"/>
  <c r="D60" i="4"/>
  <c r="E60" i="4"/>
  <c r="D52" i="4"/>
  <c r="E52" i="4"/>
  <c r="D44" i="4"/>
  <c r="E44" i="4"/>
  <c r="D37" i="4"/>
  <c r="D47" i="4"/>
  <c r="E47" i="4"/>
  <c r="D53" i="4"/>
  <c r="E53" i="4"/>
  <c r="D59" i="4"/>
  <c r="E59" i="4"/>
  <c r="D51" i="4"/>
  <c r="E51" i="4"/>
  <c r="D43" i="4"/>
  <c r="E43" i="4"/>
  <c r="A69" i="4"/>
  <c r="D63" i="4"/>
  <c r="E63" i="4"/>
  <c r="E54" i="4"/>
  <c r="D54" i="4"/>
  <c r="D61" i="4"/>
  <c r="E61" i="4"/>
  <c r="E50" i="4"/>
  <c r="D50" i="4"/>
  <c r="D67" i="4"/>
  <c r="E67" i="4"/>
  <c r="E46" i="4"/>
  <c r="D46" i="4"/>
  <c r="D45" i="4"/>
  <c r="E45" i="4"/>
  <c r="E58" i="4"/>
  <c r="D58" i="4"/>
  <c r="D42" i="4"/>
  <c r="D65" i="4"/>
  <c r="E65" i="4"/>
  <c r="D57" i="4"/>
  <c r="E57" i="4"/>
  <c r="D49" i="4"/>
  <c r="E49" i="4"/>
  <c r="D41" i="4"/>
  <c r="E41" i="4"/>
  <c r="E62" i="4"/>
  <c r="D62" i="4"/>
  <c r="D64" i="4"/>
  <c r="E64" i="4"/>
  <c r="D56" i="4"/>
  <c r="E56" i="4"/>
  <c r="D48" i="4"/>
  <c r="E48" i="4"/>
  <c r="D40" i="4"/>
  <c r="E40" i="4"/>
  <c r="E55" i="4"/>
  <c r="D55" i="4"/>
  <c r="E38" i="4"/>
  <c r="D38" i="4"/>
  <c r="H61" i="2"/>
  <c r="I61" i="2" s="1"/>
  <c r="F67" i="2"/>
  <c r="G67" i="2" s="1"/>
  <c r="F52" i="2"/>
  <c r="G52" i="2" s="1"/>
  <c r="F51" i="2"/>
  <c r="G51" i="2" s="1"/>
  <c r="F63" i="2"/>
  <c r="G63" i="2" s="1"/>
  <c r="F56" i="2"/>
  <c r="G56" i="2" s="1"/>
  <c r="F59" i="2"/>
  <c r="G59" i="2" s="1"/>
  <c r="F43" i="2"/>
  <c r="G43" i="2" s="1"/>
  <c r="F55" i="2"/>
  <c r="G55" i="2" s="1"/>
  <c r="F48" i="2"/>
  <c r="G48" i="2" s="1"/>
  <c r="F64" i="2"/>
  <c r="G64" i="2" s="1"/>
  <c r="F40" i="2"/>
  <c r="G40" i="2" s="1"/>
  <c r="F58" i="2"/>
  <c r="G58" i="2" s="1"/>
  <c r="F39" i="2"/>
  <c r="G39" i="2" s="1"/>
  <c r="F37" i="2"/>
  <c r="G37" i="2" s="1"/>
  <c r="F66" i="2"/>
  <c r="G66" i="2" s="1"/>
  <c r="F65" i="2"/>
  <c r="G65" i="2" s="1"/>
  <c r="F47" i="2"/>
  <c r="G47" i="2" s="1"/>
  <c r="F50" i="2"/>
  <c r="G50" i="2" s="1"/>
  <c r="F57" i="2"/>
  <c r="G57" i="2" s="1"/>
  <c r="F62" i="2"/>
  <c r="G62" i="2" s="1"/>
  <c r="F42" i="2"/>
  <c r="G42" i="2" s="1"/>
  <c r="F49" i="2"/>
  <c r="G49" i="2" s="1"/>
  <c r="F54" i="2"/>
  <c r="G54" i="2" s="1"/>
  <c r="F53" i="2"/>
  <c r="G53" i="2" s="1"/>
  <c r="F38" i="2"/>
  <c r="G38" i="2" s="1"/>
  <c r="F60" i="2"/>
  <c r="G60" i="2" s="1"/>
  <c r="F44" i="2"/>
  <c r="G44" i="2" s="1"/>
  <c r="F41" i="2"/>
  <c r="G41" i="2" s="1"/>
  <c r="F46" i="2"/>
  <c r="G46" i="2" s="1"/>
  <c r="F45" i="2"/>
  <c r="G45" i="2" s="1"/>
  <c r="G36" i="2" l="1"/>
  <c r="H36" i="2"/>
  <c r="A70" i="4"/>
  <c r="D68" i="4"/>
  <c r="E68" i="4"/>
  <c r="H39" i="2"/>
  <c r="I39" i="2" s="1"/>
  <c r="H62" i="2"/>
  <c r="I62" i="2" s="1"/>
  <c r="H63" i="2"/>
  <c r="I63" i="2" s="1"/>
  <c r="H40" i="2"/>
  <c r="I40" i="2" s="1"/>
  <c r="H60" i="2"/>
  <c r="I60" i="2" s="1"/>
  <c r="H64" i="2"/>
  <c r="I64" i="2" s="1"/>
  <c r="H38" i="2"/>
  <c r="I38" i="2" s="1"/>
  <c r="H48" i="2"/>
  <c r="I48" i="2" s="1"/>
  <c r="H52" i="2"/>
  <c r="I52" i="2" s="1"/>
  <c r="H42" i="2"/>
  <c r="I42" i="2" s="1"/>
  <c r="J42" i="2" s="1"/>
  <c r="K42" i="2" s="1"/>
  <c r="H41" i="2"/>
  <c r="I41" i="2" s="1"/>
  <c r="H58" i="2"/>
  <c r="I58" i="2" s="1"/>
  <c r="H44" i="2"/>
  <c r="I44" i="2" s="1"/>
  <c r="H57" i="2"/>
  <c r="I57" i="2" s="1"/>
  <c r="H51" i="2"/>
  <c r="I51" i="2" s="1"/>
  <c r="H50" i="2"/>
  <c r="I50" i="2" s="1"/>
  <c r="H47" i="2"/>
  <c r="I47" i="2" s="1"/>
  <c r="H53" i="2"/>
  <c r="I53" i="2" s="1"/>
  <c r="H65" i="2"/>
  <c r="I65" i="2" s="1"/>
  <c r="H55" i="2"/>
  <c r="I55" i="2" s="1"/>
  <c r="H67" i="2"/>
  <c r="I67" i="2" s="1"/>
  <c r="H46" i="2"/>
  <c r="H43" i="2"/>
  <c r="I43" i="2" s="1"/>
  <c r="H56" i="2"/>
  <c r="I56" i="2" s="1"/>
  <c r="H54" i="2"/>
  <c r="I54" i="2" s="1"/>
  <c r="H66" i="2"/>
  <c r="I66" i="2" s="1"/>
  <c r="H45" i="2"/>
  <c r="I45" i="2" s="1"/>
  <c r="H49" i="2"/>
  <c r="I49" i="2" s="1"/>
  <c r="H37" i="2"/>
  <c r="I37" i="2" s="1"/>
  <c r="J37" i="2" s="1"/>
  <c r="K37" i="2" s="1"/>
  <c r="H59" i="2"/>
  <c r="I59" i="2" s="1"/>
  <c r="D69" i="4" l="1"/>
  <c r="E69" i="4"/>
  <c r="A71" i="4"/>
  <c r="I46" i="2"/>
  <c r="J46" i="2" s="1"/>
  <c r="K46" i="2" s="1"/>
  <c r="I36" i="2"/>
  <c r="J36" i="2" s="1"/>
  <c r="J60" i="2"/>
  <c r="K60" i="2" s="1"/>
  <c r="J52" i="2"/>
  <c r="K52" i="2" s="1"/>
  <c r="J50" i="2"/>
  <c r="K50" i="2" s="1"/>
  <c r="J62" i="2"/>
  <c r="K62" i="2" s="1"/>
  <c r="J63" i="2"/>
  <c r="K63" i="2" s="1"/>
  <c r="J48" i="2"/>
  <c r="K48" i="2" s="1"/>
  <c r="J51" i="2"/>
  <c r="K51" i="2" s="1"/>
  <c r="J41" i="2"/>
  <c r="K41" i="2" s="1"/>
  <c r="J61" i="2"/>
  <c r="K61" i="2" s="1"/>
  <c r="J54" i="2"/>
  <c r="K54" i="2" s="1"/>
  <c r="J67" i="2"/>
  <c r="K67" i="2" s="1"/>
  <c r="J43" i="2"/>
  <c r="K43" i="2" s="1"/>
  <c r="J39" i="2"/>
  <c r="K39" i="2" s="1"/>
  <c r="J45" i="2"/>
  <c r="K45" i="2" s="1"/>
  <c r="J44" i="2"/>
  <c r="K44" i="2" s="1"/>
  <c r="J53" i="2"/>
  <c r="K53" i="2" s="1"/>
  <c r="J66" i="2"/>
  <c r="K66" i="2" s="1"/>
  <c r="J57" i="2"/>
  <c r="K57" i="2" s="1"/>
  <c r="J59" i="2"/>
  <c r="K59" i="2" s="1"/>
  <c r="J58" i="2"/>
  <c r="K58" i="2" s="1"/>
  <c r="J49" i="2"/>
  <c r="K49" i="2" s="1"/>
  <c r="J64" i="2"/>
  <c r="K64" i="2" s="1"/>
  <c r="J55" i="2"/>
  <c r="K55" i="2" s="1"/>
  <c r="J38" i="2"/>
  <c r="K38" i="2" s="1"/>
  <c r="J40" i="2"/>
  <c r="K40" i="2" s="1"/>
  <c r="J47" i="2"/>
  <c r="K47" i="2" s="1"/>
  <c r="J65" i="2"/>
  <c r="K65" i="2" s="1"/>
  <c r="J56" i="2"/>
  <c r="K56" i="2" s="1"/>
  <c r="K36" i="2" l="1"/>
  <c r="K68" i="2" s="1"/>
  <c r="E70" i="4"/>
  <c r="D70" i="4"/>
  <c r="A72" i="4"/>
  <c r="D71" i="4" l="1"/>
  <c r="E71" i="4"/>
  <c r="A73" i="4"/>
  <c r="A74" i="4" l="1"/>
  <c r="D72" i="4"/>
  <c r="E72" i="4"/>
  <c r="D36" i="4"/>
  <c r="D73" i="4" l="1"/>
  <c r="E73" i="4"/>
  <c r="F39" i="4"/>
  <c r="F47" i="4"/>
  <c r="F55" i="4"/>
  <c r="F63" i="4"/>
  <c r="F71" i="4"/>
  <c r="F74" i="4"/>
  <c r="F45" i="4"/>
  <c r="F53" i="4"/>
  <c r="F61" i="4"/>
  <c r="F43" i="4"/>
  <c r="F51" i="4"/>
  <c r="F59" i="4"/>
  <c r="F67" i="4"/>
  <c r="F38" i="4"/>
  <c r="F46" i="4"/>
  <c r="F54" i="4"/>
  <c r="F62" i="4"/>
  <c r="F70" i="4"/>
  <c r="F57" i="4"/>
  <c r="F65" i="4"/>
  <c r="F40" i="4"/>
  <c r="F73" i="4"/>
  <c r="F44" i="4"/>
  <c r="F48" i="4"/>
  <c r="F52" i="4"/>
  <c r="F56" i="4"/>
  <c r="F60" i="4"/>
  <c r="F64" i="4"/>
  <c r="F41" i="4"/>
  <c r="F72" i="4"/>
  <c r="F49" i="4"/>
  <c r="F68" i="4"/>
  <c r="F37" i="4"/>
  <c r="A75" i="4"/>
  <c r="F42" i="4" l="1"/>
  <c r="G42" i="4" s="1"/>
  <c r="F36" i="4"/>
  <c r="F66" i="4"/>
  <c r="G66" i="4" s="1"/>
  <c r="F58" i="4"/>
  <c r="G58" i="4" s="1"/>
  <c r="F50" i="4"/>
  <c r="G50" i="4" s="1"/>
  <c r="F69" i="4"/>
  <c r="H69" i="4" s="1"/>
  <c r="I69" i="4" s="1"/>
  <c r="J69" i="4" s="1"/>
  <c r="K69" i="4" s="1"/>
  <c r="G56" i="4"/>
  <c r="H56" i="4"/>
  <c r="I56" i="4" s="1"/>
  <c r="J56" i="4" s="1"/>
  <c r="K56" i="4" s="1"/>
  <c r="G64" i="4"/>
  <c r="H64" i="4"/>
  <c r="I64" i="4" s="1"/>
  <c r="J64" i="4" s="1"/>
  <c r="K64" i="4" s="1"/>
  <c r="G52" i="4"/>
  <c r="H52" i="4"/>
  <c r="I52" i="4" s="1"/>
  <c r="J52" i="4" s="1"/>
  <c r="K52" i="4" s="1"/>
  <c r="G40" i="4"/>
  <c r="H40" i="4"/>
  <c r="I40" i="4" s="1"/>
  <c r="J40" i="4" s="1"/>
  <c r="K40" i="4" s="1"/>
  <c r="G63" i="4"/>
  <c r="H63" i="4"/>
  <c r="I63" i="4" s="1"/>
  <c r="J63" i="4" s="1"/>
  <c r="K63" i="4" s="1"/>
  <c r="G70" i="4"/>
  <c r="H70" i="4"/>
  <c r="I70" i="4" s="1"/>
  <c r="J70" i="4" s="1"/>
  <c r="K70" i="4" s="1"/>
  <c r="G55" i="4"/>
  <c r="H55" i="4"/>
  <c r="I55" i="4" s="1"/>
  <c r="J55" i="4" s="1"/>
  <c r="K55" i="4" s="1"/>
  <c r="G44" i="4"/>
  <c r="H44" i="4"/>
  <c r="I44" i="4" s="1"/>
  <c r="J44" i="4" s="1"/>
  <c r="K44" i="4" s="1"/>
  <c r="G60" i="4"/>
  <c r="H60" i="4"/>
  <c r="I60" i="4" s="1"/>
  <c r="J60" i="4" s="1"/>
  <c r="K60" i="4" s="1"/>
  <c r="E74" i="4"/>
  <c r="D74" i="4"/>
  <c r="A76" i="4"/>
  <c r="G37" i="4"/>
  <c r="H37" i="4"/>
  <c r="I37" i="4" s="1"/>
  <c r="J37" i="4" s="1"/>
  <c r="K37" i="4" s="1"/>
  <c r="G68" i="4"/>
  <c r="H68" i="4"/>
  <c r="I68" i="4" s="1"/>
  <c r="J68" i="4" s="1"/>
  <c r="K68" i="4" s="1"/>
  <c r="H49" i="4"/>
  <c r="I49" i="4" s="1"/>
  <c r="J49" i="4" s="1"/>
  <c r="K49" i="4" s="1"/>
  <c r="G49" i="4"/>
  <c r="G72" i="4"/>
  <c r="H72" i="4"/>
  <c r="I72" i="4" s="1"/>
  <c r="J72" i="4" s="1"/>
  <c r="K72" i="4" s="1"/>
  <c r="G62" i="4"/>
  <c r="H62" i="4"/>
  <c r="I62" i="4" s="1"/>
  <c r="J62" i="4" s="1"/>
  <c r="K62" i="4" s="1"/>
  <c r="G67" i="4"/>
  <c r="H67" i="4"/>
  <c r="I67" i="4" s="1"/>
  <c r="J67" i="4" s="1"/>
  <c r="K67" i="4" s="1"/>
  <c r="H61" i="4"/>
  <c r="I61" i="4" s="1"/>
  <c r="J61" i="4" s="1"/>
  <c r="K61" i="4" s="1"/>
  <c r="G61" i="4"/>
  <c r="G47" i="4"/>
  <c r="H47" i="4"/>
  <c r="I47" i="4" s="1"/>
  <c r="J47" i="4" s="1"/>
  <c r="K47" i="4" s="1"/>
  <c r="G74" i="4"/>
  <c r="H74" i="4"/>
  <c r="I74" i="4" s="1"/>
  <c r="G46" i="4"/>
  <c r="H46" i="4"/>
  <c r="I46" i="4" s="1"/>
  <c r="J46" i="4" s="1"/>
  <c r="K46" i="4" s="1"/>
  <c r="G51" i="4"/>
  <c r="H51" i="4"/>
  <c r="I51" i="4" s="1"/>
  <c r="J51" i="4" s="1"/>
  <c r="K51" i="4" s="1"/>
  <c r="H45" i="4"/>
  <c r="I45" i="4" s="1"/>
  <c r="J45" i="4" s="1"/>
  <c r="K45" i="4" s="1"/>
  <c r="G45" i="4"/>
  <c r="H73" i="4"/>
  <c r="I73" i="4" s="1"/>
  <c r="J73" i="4" s="1"/>
  <c r="K73" i="4" s="1"/>
  <c r="G73" i="4"/>
  <c r="H53" i="4"/>
  <c r="I53" i="4" s="1"/>
  <c r="J53" i="4" s="1"/>
  <c r="K53" i="4" s="1"/>
  <c r="G53" i="4"/>
  <c r="H57" i="4"/>
  <c r="I57" i="4" s="1"/>
  <c r="J57" i="4" s="1"/>
  <c r="K57" i="4" s="1"/>
  <c r="G57" i="4"/>
  <c r="G38" i="4"/>
  <c r="H38" i="4"/>
  <c r="I38" i="4" s="1"/>
  <c r="J38" i="4" s="1"/>
  <c r="K38" i="4" s="1"/>
  <c r="G43" i="4"/>
  <c r="H43" i="4"/>
  <c r="I43" i="4" s="1"/>
  <c r="J43" i="4" s="1"/>
  <c r="K43" i="4" s="1"/>
  <c r="G71" i="4"/>
  <c r="H71" i="4"/>
  <c r="I71" i="4" s="1"/>
  <c r="J71" i="4" s="1"/>
  <c r="K71" i="4" s="1"/>
  <c r="H41" i="4"/>
  <c r="I41" i="4" s="1"/>
  <c r="J41" i="4" s="1"/>
  <c r="K41" i="4" s="1"/>
  <c r="G41" i="4"/>
  <c r="G54" i="4"/>
  <c r="H54" i="4"/>
  <c r="I54" i="4" s="1"/>
  <c r="J54" i="4" s="1"/>
  <c r="K54" i="4" s="1"/>
  <c r="G59" i="4"/>
  <c r="H59" i="4"/>
  <c r="I59" i="4" s="1"/>
  <c r="J59" i="4" s="1"/>
  <c r="K59" i="4" s="1"/>
  <c r="G39" i="4"/>
  <c r="H39" i="4"/>
  <c r="I39" i="4" s="1"/>
  <c r="J39" i="4" s="1"/>
  <c r="K39" i="4" s="1"/>
  <c r="G48" i="4"/>
  <c r="H48" i="4"/>
  <c r="I48" i="4" s="1"/>
  <c r="J48" i="4" s="1"/>
  <c r="K48" i="4" s="1"/>
  <c r="H65" i="4"/>
  <c r="I65" i="4" s="1"/>
  <c r="J65" i="4" s="1"/>
  <c r="K65" i="4" s="1"/>
  <c r="G65" i="4"/>
  <c r="H42" i="4" l="1"/>
  <c r="I42" i="4" s="1"/>
  <c r="J42" i="4" s="1"/>
  <c r="K42" i="4" s="1"/>
  <c r="H66" i="4"/>
  <c r="I66" i="4" s="1"/>
  <c r="J66" i="4" s="1"/>
  <c r="K66" i="4" s="1"/>
  <c r="G36" i="4"/>
  <c r="H36" i="4"/>
  <c r="I36" i="4" s="1"/>
  <c r="J36" i="4" s="1"/>
  <c r="K36" i="4" s="1"/>
  <c r="H58" i="4"/>
  <c r="I58" i="4" s="1"/>
  <c r="J58" i="4" s="1"/>
  <c r="K58" i="4" s="1"/>
  <c r="G69" i="4"/>
  <c r="H50" i="4"/>
  <c r="I50" i="4" s="1"/>
  <c r="J50" i="4" s="1"/>
  <c r="K50" i="4" s="1"/>
  <c r="J74" i="4"/>
  <c r="K74" i="4" s="1"/>
  <c r="A77" i="4"/>
  <c r="D75" i="4"/>
  <c r="E75" i="4"/>
  <c r="F75" i="4"/>
  <c r="G75" i="4" l="1"/>
  <c r="H75" i="4"/>
  <c r="I75" i="4" s="1"/>
  <c r="J75" i="4" s="1"/>
  <c r="K75" i="4" s="1"/>
  <c r="A78" i="4"/>
  <c r="D76" i="4"/>
  <c r="E76" i="4"/>
  <c r="F76" i="4"/>
  <c r="A79" i="4" l="1"/>
  <c r="D77" i="4"/>
  <c r="E77" i="4"/>
  <c r="F77" i="4"/>
  <c r="G76" i="4"/>
  <c r="H76" i="4"/>
  <c r="I76" i="4" s="1"/>
  <c r="J76" i="4" s="1"/>
  <c r="K76" i="4" s="1"/>
  <c r="H77" i="4" l="1"/>
  <c r="I77" i="4" s="1"/>
  <c r="J77" i="4" s="1"/>
  <c r="K77" i="4" s="1"/>
  <c r="G77" i="4"/>
  <c r="A80" i="4"/>
  <c r="E78" i="4"/>
  <c r="D78" i="4"/>
  <c r="F78" i="4"/>
  <c r="D79" i="4" l="1"/>
  <c r="E79" i="4"/>
  <c r="F79" i="4"/>
  <c r="H78" i="4"/>
  <c r="I78" i="4" s="1"/>
  <c r="J78" i="4" s="1"/>
  <c r="K78" i="4" s="1"/>
  <c r="G78" i="4"/>
  <c r="A81" i="4"/>
  <c r="A82" i="4" l="1"/>
  <c r="G79" i="4"/>
  <c r="H79" i="4"/>
  <c r="I79" i="4" s="1"/>
  <c r="J79" i="4" s="1"/>
  <c r="K79" i="4" s="1"/>
  <c r="D80" i="4"/>
  <c r="E80" i="4"/>
  <c r="F80" i="4"/>
  <c r="G80" i="4" l="1"/>
  <c r="H80" i="4"/>
  <c r="I80" i="4" s="1"/>
  <c r="J80" i="4" s="1"/>
  <c r="K80" i="4" s="1"/>
  <c r="D81" i="4"/>
  <c r="E81" i="4"/>
  <c r="F81" i="4"/>
  <c r="A83" i="4"/>
  <c r="A84" i="4" l="1"/>
  <c r="H81" i="4"/>
  <c r="I81" i="4" s="1"/>
  <c r="J81" i="4" s="1"/>
  <c r="K81" i="4" s="1"/>
  <c r="G81" i="4"/>
  <c r="E82" i="4"/>
  <c r="D82" i="4"/>
  <c r="F82" i="4"/>
  <c r="G82" i="4" l="1"/>
  <c r="H82" i="4"/>
  <c r="I82" i="4" s="1"/>
  <c r="J82" i="4" s="1"/>
  <c r="K82" i="4" s="1"/>
  <c r="A85" i="4"/>
  <c r="D83" i="4"/>
  <c r="E83" i="4"/>
  <c r="F83" i="4"/>
  <c r="A86" i="4" l="1"/>
  <c r="D84" i="4"/>
  <c r="E84" i="4"/>
  <c r="F84" i="4"/>
  <c r="G83" i="4"/>
  <c r="H83" i="4"/>
  <c r="I83" i="4" s="1"/>
  <c r="J83" i="4" s="1"/>
  <c r="K83" i="4" s="1"/>
  <c r="G84" i="4" l="1"/>
  <c r="H84" i="4"/>
  <c r="I84" i="4" s="1"/>
  <c r="J84" i="4" s="1"/>
  <c r="K84" i="4" s="1"/>
  <c r="D85" i="4"/>
  <c r="E85" i="4"/>
  <c r="F85" i="4"/>
  <c r="A87" i="4"/>
  <c r="A88" i="4" l="1"/>
  <c r="E86" i="4"/>
  <c r="D86" i="4"/>
  <c r="F86" i="4"/>
  <c r="H85" i="4"/>
  <c r="I85" i="4" s="1"/>
  <c r="J85" i="4" s="1"/>
  <c r="K85" i="4" s="1"/>
  <c r="G85" i="4"/>
  <c r="D87" i="4" l="1"/>
  <c r="E87" i="4"/>
  <c r="F87" i="4"/>
  <c r="G86" i="4"/>
  <c r="H86" i="4"/>
  <c r="I86" i="4" s="1"/>
  <c r="J86" i="4" s="1"/>
  <c r="K86" i="4" s="1"/>
  <c r="A89" i="4"/>
  <c r="G87" i="4" l="1"/>
  <c r="H87" i="4"/>
  <c r="I87" i="4" s="1"/>
  <c r="J87" i="4" s="1"/>
  <c r="K87" i="4" s="1"/>
  <c r="A90" i="4"/>
  <c r="D88" i="4"/>
  <c r="E88" i="4"/>
  <c r="F88" i="4"/>
  <c r="A91" i="4" l="1"/>
  <c r="G88" i="4"/>
  <c r="H88" i="4"/>
  <c r="I88" i="4" s="1"/>
  <c r="J88" i="4" s="1"/>
  <c r="K88" i="4" s="1"/>
  <c r="D89" i="4"/>
  <c r="E89" i="4"/>
  <c r="F89" i="4"/>
  <c r="A92" i="4" l="1"/>
  <c r="E90" i="4"/>
  <c r="D90" i="4"/>
  <c r="F90" i="4"/>
  <c r="H89" i="4"/>
  <c r="I89" i="4" s="1"/>
  <c r="J89" i="4" s="1"/>
  <c r="K89" i="4" s="1"/>
  <c r="G89" i="4"/>
  <c r="G90" i="4" l="1"/>
  <c r="H90" i="4"/>
  <c r="I90" i="4" s="1"/>
  <c r="J90" i="4" s="1"/>
  <c r="K90" i="4" s="1"/>
  <c r="A93" i="4"/>
  <c r="D91" i="4"/>
  <c r="E91" i="4"/>
  <c r="F91" i="4"/>
  <c r="G91" i="4" l="1"/>
  <c r="H91" i="4"/>
  <c r="I91" i="4" s="1"/>
  <c r="J91" i="4" s="1"/>
  <c r="K91" i="4" s="1"/>
  <c r="A94" i="4"/>
  <c r="D92" i="4"/>
  <c r="E92" i="4"/>
  <c r="F92" i="4"/>
  <c r="A95" i="4" l="1"/>
  <c r="D93" i="4"/>
  <c r="E93" i="4"/>
  <c r="F93" i="4"/>
  <c r="G92" i="4"/>
  <c r="H92" i="4"/>
  <c r="I92" i="4" s="1"/>
  <c r="J92" i="4" s="1"/>
  <c r="K92" i="4" s="1"/>
  <c r="A96" i="4" l="1"/>
  <c r="H93" i="4"/>
  <c r="I93" i="4" s="1"/>
  <c r="J93" i="4" s="1"/>
  <c r="K93" i="4" s="1"/>
  <c r="G93" i="4"/>
  <c r="E94" i="4"/>
  <c r="D94" i="4"/>
  <c r="F94" i="4"/>
  <c r="D95" i="4" l="1"/>
  <c r="E95" i="4"/>
  <c r="F95" i="4"/>
  <c r="A97" i="4"/>
  <c r="G94" i="4"/>
  <c r="H94" i="4"/>
  <c r="I94" i="4" s="1"/>
  <c r="J94" i="4" s="1"/>
  <c r="K94" i="4" s="1"/>
  <c r="D96" i="4" l="1"/>
  <c r="E96" i="4"/>
  <c r="F96" i="4"/>
  <c r="A98" i="4"/>
  <c r="G95" i="4"/>
  <c r="H95" i="4"/>
  <c r="I95" i="4" s="1"/>
  <c r="J95" i="4" s="1"/>
  <c r="K95" i="4" s="1"/>
  <c r="A99" i="4" l="1"/>
  <c r="G96" i="4"/>
  <c r="H96" i="4"/>
  <c r="I96" i="4" s="1"/>
  <c r="J96" i="4" s="1"/>
  <c r="K96" i="4" s="1"/>
  <c r="D97" i="4"/>
  <c r="E97" i="4"/>
  <c r="F97" i="4"/>
  <c r="H97" i="4" l="1"/>
  <c r="I97" i="4" s="1"/>
  <c r="J97" i="4" s="1"/>
  <c r="K97" i="4" s="1"/>
  <c r="G97" i="4"/>
  <c r="A100" i="4"/>
  <c r="E98" i="4"/>
  <c r="D98" i="4"/>
  <c r="F98" i="4"/>
  <c r="A101" i="4" l="1"/>
  <c r="G98" i="4"/>
  <c r="H98" i="4"/>
  <c r="I98" i="4" s="1"/>
  <c r="J98" i="4" s="1"/>
  <c r="K98" i="4" s="1"/>
  <c r="D99" i="4"/>
  <c r="E99" i="4"/>
  <c r="F99" i="4"/>
  <c r="D100" i="4" l="1"/>
  <c r="E100" i="4"/>
  <c r="F100" i="4"/>
  <c r="A102" i="4"/>
  <c r="G99" i="4"/>
  <c r="H99" i="4"/>
  <c r="I99" i="4" s="1"/>
  <c r="J99" i="4" s="1"/>
  <c r="K99" i="4" s="1"/>
  <c r="D101" i="4" l="1"/>
  <c r="E101" i="4"/>
  <c r="F101" i="4"/>
  <c r="G100" i="4"/>
  <c r="H100" i="4"/>
  <c r="I100" i="4" s="1"/>
  <c r="J100" i="4" s="1"/>
  <c r="K100" i="4" s="1"/>
  <c r="A103" i="4"/>
  <c r="D102" i="4" l="1"/>
  <c r="E102" i="4"/>
  <c r="F102" i="4"/>
  <c r="G101" i="4"/>
  <c r="H101" i="4"/>
  <c r="I101" i="4" s="1"/>
  <c r="J101" i="4" s="1"/>
  <c r="K101" i="4" s="1"/>
  <c r="A104" i="4"/>
  <c r="G102" i="4" l="1"/>
  <c r="H102" i="4"/>
  <c r="I102" i="4" s="1"/>
  <c r="J102" i="4" s="1"/>
  <c r="K102" i="4" s="1"/>
  <c r="A105" i="4"/>
  <c r="D103" i="4"/>
  <c r="E103" i="4"/>
  <c r="F103" i="4"/>
  <c r="G103" i="4" l="1"/>
  <c r="H103" i="4"/>
  <c r="I103" i="4" s="1"/>
  <c r="J103" i="4" s="1"/>
  <c r="K103" i="4" s="1"/>
  <c r="A106" i="4"/>
  <c r="E104" i="4"/>
  <c r="D104" i="4"/>
  <c r="F104" i="4"/>
  <c r="G104" i="4" l="1"/>
  <c r="H104" i="4"/>
  <c r="I104" i="4" s="1"/>
  <c r="J104" i="4" s="1"/>
  <c r="K104" i="4" s="1"/>
  <c r="A107" i="4"/>
  <c r="D105" i="4"/>
  <c r="E105" i="4"/>
  <c r="F105" i="4"/>
  <c r="A108" i="4" l="1"/>
  <c r="D106" i="4"/>
  <c r="E106" i="4"/>
  <c r="F106" i="4"/>
  <c r="G105" i="4"/>
  <c r="H105" i="4"/>
  <c r="I105" i="4" s="1"/>
  <c r="J105" i="4" s="1"/>
  <c r="K105" i="4" s="1"/>
  <c r="H106" i="4" l="1"/>
  <c r="I106" i="4" s="1"/>
  <c r="J106" i="4" s="1"/>
  <c r="K106" i="4" s="1"/>
  <c r="G106" i="4"/>
  <c r="E107" i="4"/>
  <c r="D107" i="4"/>
  <c r="F107" i="4"/>
  <c r="A109" i="4"/>
  <c r="G107" i="4" l="1"/>
  <c r="H107" i="4"/>
  <c r="I107" i="4" s="1"/>
  <c r="J107" i="4" s="1"/>
  <c r="K107" i="4" s="1"/>
  <c r="D108" i="4"/>
  <c r="E108" i="4"/>
  <c r="F108" i="4"/>
  <c r="A110" i="4"/>
  <c r="G108" i="4" l="1"/>
  <c r="H108" i="4"/>
  <c r="I108" i="4" s="1"/>
  <c r="J108" i="4" s="1"/>
  <c r="K108" i="4" s="1"/>
  <c r="D109" i="4"/>
  <c r="E109" i="4"/>
  <c r="F109" i="4"/>
  <c r="A111" i="4"/>
  <c r="G109" i="4" l="1"/>
  <c r="H109" i="4"/>
  <c r="I109" i="4" s="1"/>
  <c r="J109" i="4" s="1"/>
  <c r="K109" i="4" s="1"/>
  <c r="D110" i="4"/>
  <c r="E110" i="4"/>
  <c r="F110" i="4"/>
  <c r="A112" i="4"/>
  <c r="D111" i="4" l="1"/>
  <c r="E111" i="4"/>
  <c r="F111" i="4"/>
  <c r="A113" i="4"/>
  <c r="G110" i="4"/>
  <c r="H110" i="4"/>
  <c r="I110" i="4" s="1"/>
  <c r="J110" i="4" s="1"/>
  <c r="K110" i="4" s="1"/>
  <c r="E112" i="4" l="1"/>
  <c r="D112" i="4"/>
  <c r="F112" i="4"/>
  <c r="G111" i="4"/>
  <c r="H111" i="4"/>
  <c r="I111" i="4" s="1"/>
  <c r="J111" i="4" s="1"/>
  <c r="K111" i="4" s="1"/>
  <c r="A114" i="4"/>
  <c r="A115" i="4" l="1"/>
  <c r="D113" i="4"/>
  <c r="E113" i="4"/>
  <c r="F113" i="4"/>
  <c r="G112" i="4"/>
  <c r="H112" i="4"/>
  <c r="I112" i="4" s="1"/>
  <c r="J112" i="4" s="1"/>
  <c r="K112" i="4" s="1"/>
  <c r="A116" i="4" l="1"/>
  <c r="G113" i="4"/>
  <c r="H113" i="4"/>
  <c r="I113" i="4" s="1"/>
  <c r="J113" i="4" s="1"/>
  <c r="K113" i="4" s="1"/>
  <c r="D114" i="4"/>
  <c r="E114" i="4"/>
  <c r="F114" i="4"/>
  <c r="E115" i="4" l="1"/>
  <c r="D115" i="4"/>
  <c r="F115" i="4"/>
  <c r="A117" i="4"/>
  <c r="H114" i="4"/>
  <c r="I114" i="4" s="1"/>
  <c r="J114" i="4" s="1"/>
  <c r="K114" i="4" s="1"/>
  <c r="G114" i="4"/>
  <c r="A118" i="4" l="1"/>
  <c r="G115" i="4"/>
  <c r="H115" i="4"/>
  <c r="I115" i="4" s="1"/>
  <c r="J115" i="4" s="1"/>
  <c r="K115" i="4" s="1"/>
  <c r="D116" i="4"/>
  <c r="E116" i="4"/>
  <c r="F116" i="4"/>
  <c r="A119" i="4" l="1"/>
  <c r="D117" i="4"/>
  <c r="E117" i="4"/>
  <c r="F117" i="4"/>
  <c r="G116" i="4"/>
  <c r="H116" i="4"/>
  <c r="I116" i="4" s="1"/>
  <c r="J116" i="4" s="1"/>
  <c r="K116" i="4" s="1"/>
  <c r="D118" i="4" l="1"/>
  <c r="E118" i="4"/>
  <c r="F118" i="4"/>
  <c r="A120" i="4"/>
  <c r="G117" i="4"/>
  <c r="H117" i="4"/>
  <c r="I117" i="4" s="1"/>
  <c r="J117" i="4" s="1"/>
  <c r="K117" i="4" s="1"/>
  <c r="A121" i="4" l="1"/>
  <c r="G118" i="4"/>
  <c r="H118" i="4"/>
  <c r="I118" i="4" s="1"/>
  <c r="J118" i="4" s="1"/>
  <c r="K118" i="4" s="1"/>
  <c r="D119" i="4"/>
  <c r="E119" i="4"/>
  <c r="F119" i="4"/>
  <c r="G119" i="4" l="1"/>
  <c r="H119" i="4"/>
  <c r="I119" i="4" s="1"/>
  <c r="J119" i="4" s="1"/>
  <c r="K119" i="4" s="1"/>
  <c r="A122" i="4"/>
  <c r="D120" i="4"/>
  <c r="E120" i="4"/>
  <c r="F120" i="4"/>
  <c r="D121" i="4" l="1"/>
  <c r="E121" i="4"/>
  <c r="F121" i="4"/>
  <c r="A123" i="4"/>
  <c r="G120" i="4"/>
  <c r="H120" i="4"/>
  <c r="I120" i="4" s="1"/>
  <c r="J120" i="4" s="1"/>
  <c r="K120" i="4" s="1"/>
  <c r="A124" i="4" l="1"/>
  <c r="G121" i="4"/>
  <c r="H121" i="4"/>
  <c r="I121" i="4" s="1"/>
  <c r="J121" i="4" s="1"/>
  <c r="K121" i="4" s="1"/>
  <c r="D122" i="4"/>
  <c r="E122" i="4"/>
  <c r="F122" i="4"/>
  <c r="A125" i="4" l="1"/>
  <c r="H122" i="4"/>
  <c r="I122" i="4" s="1"/>
  <c r="J122" i="4" s="1"/>
  <c r="K122" i="4" s="1"/>
  <c r="G122" i="4"/>
  <c r="E123" i="4"/>
  <c r="D123" i="4"/>
  <c r="F123" i="4"/>
  <c r="A126" i="4" l="1"/>
  <c r="D124" i="4"/>
  <c r="E124" i="4"/>
  <c r="F124" i="4"/>
  <c r="G123" i="4"/>
  <c r="H123" i="4"/>
  <c r="I123" i="4" s="1"/>
  <c r="J123" i="4" s="1"/>
  <c r="K123" i="4" s="1"/>
  <c r="G124" i="4" l="1"/>
  <c r="H124" i="4"/>
  <c r="I124" i="4" s="1"/>
  <c r="J124" i="4" s="1"/>
  <c r="K124" i="4" s="1"/>
  <c r="A127" i="4"/>
  <c r="D125" i="4"/>
  <c r="E125" i="4"/>
  <c r="F125" i="4"/>
  <c r="A128" i="4" l="1"/>
  <c r="D126" i="4"/>
  <c r="E126" i="4"/>
  <c r="F126" i="4"/>
  <c r="G125" i="4"/>
  <c r="H125" i="4"/>
  <c r="I125" i="4" s="1"/>
  <c r="J125" i="4" s="1"/>
  <c r="K125" i="4" s="1"/>
  <c r="H126" i="4" l="1"/>
  <c r="I126" i="4" s="1"/>
  <c r="J126" i="4" s="1"/>
  <c r="K126" i="4" s="1"/>
  <c r="G126" i="4"/>
  <c r="A129" i="4"/>
  <c r="E127" i="4"/>
  <c r="D127" i="4"/>
  <c r="F127" i="4"/>
  <c r="A130" i="4" l="1"/>
  <c r="D128" i="4"/>
  <c r="E128" i="4"/>
  <c r="F128" i="4"/>
  <c r="H127" i="4"/>
  <c r="I127" i="4" s="1"/>
  <c r="J127" i="4" s="1"/>
  <c r="K127" i="4" s="1"/>
  <c r="G127" i="4"/>
  <c r="A131" i="4" l="1"/>
  <c r="G128" i="4"/>
  <c r="H128" i="4"/>
  <c r="I128" i="4" s="1"/>
  <c r="J128" i="4" s="1"/>
  <c r="K128" i="4" s="1"/>
  <c r="D129" i="4"/>
  <c r="E129" i="4"/>
  <c r="F129" i="4"/>
  <c r="D130" i="4" l="1"/>
  <c r="E130" i="4"/>
  <c r="F130" i="4"/>
  <c r="A132" i="4"/>
  <c r="G129" i="4"/>
  <c r="H129" i="4"/>
  <c r="I129" i="4" s="1"/>
  <c r="J129" i="4" s="1"/>
  <c r="K129" i="4" s="1"/>
  <c r="E131" i="4" l="1"/>
  <c r="D131" i="4"/>
  <c r="F131" i="4"/>
  <c r="A133" i="4"/>
  <c r="H130" i="4"/>
  <c r="I130" i="4" s="1"/>
  <c r="J130" i="4" s="1"/>
  <c r="K130" i="4" s="1"/>
  <c r="G130" i="4"/>
  <c r="D132" i="4" l="1"/>
  <c r="E132" i="4"/>
  <c r="F132" i="4"/>
  <c r="A134" i="4"/>
  <c r="G131" i="4"/>
  <c r="H131" i="4"/>
  <c r="I131" i="4" s="1"/>
  <c r="J131" i="4" s="1"/>
  <c r="K131" i="4" s="1"/>
  <c r="E133" i="4" l="1"/>
  <c r="D133" i="4"/>
  <c r="F133" i="4"/>
  <c r="H132" i="4"/>
  <c r="I132" i="4" s="1"/>
  <c r="J132" i="4" s="1"/>
  <c r="K132" i="4" s="1"/>
  <c r="G132" i="4"/>
  <c r="A135" i="4"/>
  <c r="A136" i="4" l="1"/>
  <c r="E134" i="4"/>
  <c r="D134" i="4"/>
  <c r="F134" i="4"/>
  <c r="H133" i="4"/>
  <c r="I133" i="4" s="1"/>
  <c r="J133" i="4" s="1"/>
  <c r="K133" i="4" s="1"/>
  <c r="G133" i="4"/>
  <c r="G134" i="4" l="1"/>
  <c r="H134" i="4"/>
  <c r="I134" i="4" s="1"/>
  <c r="J134" i="4" s="1"/>
  <c r="K134" i="4" s="1"/>
  <c r="A137" i="4"/>
  <c r="E135" i="4"/>
  <c r="D135" i="4"/>
  <c r="F135" i="4"/>
  <c r="A138" i="4" l="1"/>
  <c r="D136" i="4"/>
  <c r="E136" i="4"/>
  <c r="F136" i="4"/>
  <c r="H135" i="4"/>
  <c r="I135" i="4" s="1"/>
  <c r="J135" i="4" s="1"/>
  <c r="K135" i="4" s="1"/>
  <c r="G135" i="4"/>
  <c r="G136" i="4" l="1"/>
  <c r="H136" i="4"/>
  <c r="I136" i="4" s="1"/>
  <c r="J136" i="4" s="1"/>
  <c r="K136" i="4" s="1"/>
  <c r="A139" i="4"/>
  <c r="D137" i="4"/>
  <c r="E137" i="4"/>
  <c r="F137" i="4"/>
  <c r="A140" i="4" l="1"/>
  <c r="D138" i="4"/>
  <c r="E138" i="4"/>
  <c r="F138" i="4"/>
  <c r="G137" i="4"/>
  <c r="H137" i="4"/>
  <c r="I137" i="4" s="1"/>
  <c r="J137" i="4" s="1"/>
  <c r="K137" i="4" s="1"/>
  <c r="E139" i="4" l="1"/>
  <c r="D139" i="4"/>
  <c r="F139" i="4"/>
  <c r="A141" i="4"/>
  <c r="H138" i="4"/>
  <c r="I138" i="4" s="1"/>
  <c r="J138" i="4" s="1"/>
  <c r="K138" i="4" s="1"/>
  <c r="G138" i="4"/>
  <c r="A142" i="4" l="1"/>
  <c r="E140" i="4"/>
  <c r="D140" i="4"/>
  <c r="F140" i="4"/>
  <c r="H139" i="4"/>
  <c r="I139" i="4" s="1"/>
  <c r="J139" i="4" s="1"/>
  <c r="K139" i="4" s="1"/>
  <c r="G139" i="4"/>
  <c r="E141" i="4" l="1"/>
  <c r="D141" i="4"/>
  <c r="F141" i="4"/>
  <c r="H140" i="4"/>
  <c r="I140" i="4" s="1"/>
  <c r="J140" i="4" s="1"/>
  <c r="K140" i="4" s="1"/>
  <c r="G140" i="4"/>
  <c r="A143" i="4"/>
  <c r="A144" i="4" l="1"/>
  <c r="D142" i="4"/>
  <c r="E142" i="4"/>
  <c r="F142" i="4"/>
  <c r="G141" i="4"/>
  <c r="H141" i="4"/>
  <c r="I141" i="4" s="1"/>
  <c r="J141" i="4" s="1"/>
  <c r="K141" i="4" s="1"/>
  <c r="G142" i="4" l="1"/>
  <c r="H142" i="4"/>
  <c r="I142" i="4" s="1"/>
  <c r="J142" i="4" s="1"/>
  <c r="K142" i="4" s="1"/>
  <c r="D143" i="4"/>
  <c r="E143" i="4"/>
  <c r="F143" i="4"/>
  <c r="A145" i="4"/>
  <c r="D144" i="4" l="1"/>
  <c r="E144" i="4"/>
  <c r="F144" i="4"/>
  <c r="H143" i="4"/>
  <c r="I143" i="4" s="1"/>
  <c r="J143" i="4" s="1"/>
  <c r="K143" i="4" s="1"/>
  <c r="G143" i="4"/>
  <c r="A146" i="4"/>
  <c r="D145" i="4" l="1"/>
  <c r="E145" i="4"/>
  <c r="F145" i="4"/>
  <c r="G144" i="4"/>
  <c r="H144" i="4"/>
  <c r="I144" i="4" s="1"/>
  <c r="J144" i="4" s="1"/>
  <c r="K144" i="4" s="1"/>
  <c r="A147" i="4"/>
  <c r="D146" i="4" l="1"/>
  <c r="E146" i="4"/>
  <c r="F146" i="4"/>
  <c r="A148" i="4"/>
  <c r="G145" i="4"/>
  <c r="H145" i="4"/>
  <c r="I145" i="4" s="1"/>
  <c r="J145" i="4" s="1"/>
  <c r="K145" i="4" s="1"/>
  <c r="H146" i="4" l="1"/>
  <c r="I146" i="4" s="1"/>
  <c r="J146" i="4" s="1"/>
  <c r="K146" i="4" s="1"/>
  <c r="G146" i="4"/>
  <c r="A149" i="4"/>
  <c r="E147" i="4"/>
  <c r="D147" i="4"/>
  <c r="F147" i="4"/>
  <c r="E148" i="4" l="1"/>
  <c r="D148" i="4"/>
  <c r="F148" i="4"/>
  <c r="A150" i="4"/>
  <c r="H147" i="4"/>
  <c r="I147" i="4" s="1"/>
  <c r="J147" i="4" s="1"/>
  <c r="K147" i="4" s="1"/>
  <c r="G147" i="4"/>
  <c r="H148" i="4" l="1"/>
  <c r="I148" i="4" s="1"/>
  <c r="J148" i="4" s="1"/>
  <c r="K148" i="4" s="1"/>
  <c r="G148" i="4"/>
  <c r="A151" i="4"/>
  <c r="E149" i="4"/>
  <c r="D149" i="4"/>
  <c r="F149" i="4"/>
  <c r="D150" i="4" l="1"/>
  <c r="E150" i="4"/>
  <c r="F150" i="4"/>
  <c r="A152" i="4"/>
  <c r="G149" i="4"/>
  <c r="H149" i="4"/>
  <c r="I149" i="4" s="1"/>
  <c r="J149" i="4" s="1"/>
  <c r="K149" i="4" s="1"/>
  <c r="G150" i="4" l="1"/>
  <c r="H150" i="4"/>
  <c r="I150" i="4" s="1"/>
  <c r="J150" i="4" s="1"/>
  <c r="K150" i="4" s="1"/>
  <c r="D151" i="4"/>
  <c r="E151" i="4"/>
  <c r="F151" i="4"/>
  <c r="A153" i="4"/>
  <c r="A154" i="4" l="1"/>
  <c r="G151" i="4"/>
  <c r="H151" i="4"/>
  <c r="I151" i="4" s="1"/>
  <c r="J151" i="4" s="1"/>
  <c r="K151" i="4" s="1"/>
  <c r="E152" i="4"/>
  <c r="D152" i="4"/>
  <c r="F152" i="4"/>
  <c r="A155" i="4" l="1"/>
  <c r="G152" i="4"/>
  <c r="H152" i="4"/>
  <c r="I152" i="4" s="1"/>
  <c r="J152" i="4" s="1"/>
  <c r="K152" i="4" s="1"/>
  <c r="D153" i="4"/>
  <c r="E153" i="4"/>
  <c r="F153" i="4"/>
  <c r="A156" i="4" l="1"/>
  <c r="D154" i="4"/>
  <c r="E154" i="4"/>
  <c r="F154" i="4"/>
  <c r="G153" i="4"/>
  <c r="H153" i="4"/>
  <c r="I153" i="4" s="1"/>
  <c r="J153" i="4" s="1"/>
  <c r="K153" i="4" s="1"/>
  <c r="E155" i="4" l="1"/>
  <c r="D155" i="4"/>
  <c r="F155" i="4"/>
  <c r="A157" i="4"/>
  <c r="H154" i="4"/>
  <c r="I154" i="4" s="1"/>
  <c r="J154" i="4" s="1"/>
  <c r="K154" i="4" s="1"/>
  <c r="G154" i="4"/>
  <c r="H155" i="4" l="1"/>
  <c r="I155" i="4" s="1"/>
  <c r="J155" i="4" s="1"/>
  <c r="K155" i="4" s="1"/>
  <c r="G155" i="4"/>
  <c r="A158" i="4"/>
  <c r="E156" i="4"/>
  <c r="D156" i="4"/>
  <c r="F156" i="4"/>
  <c r="A159" i="4" l="1"/>
  <c r="E157" i="4"/>
  <c r="D157" i="4"/>
  <c r="F157" i="4"/>
  <c r="G156" i="4"/>
  <c r="H156" i="4"/>
  <c r="I156" i="4" s="1"/>
  <c r="J156" i="4" s="1"/>
  <c r="K156" i="4" s="1"/>
  <c r="G157" i="4" l="1"/>
  <c r="H157" i="4"/>
  <c r="I157" i="4" s="1"/>
  <c r="J157" i="4" s="1"/>
  <c r="K157" i="4" s="1"/>
  <c r="D158" i="4"/>
  <c r="E158" i="4"/>
  <c r="F158" i="4"/>
  <c r="A160" i="4"/>
  <c r="D159" i="4" l="1"/>
  <c r="E159" i="4"/>
  <c r="F159" i="4"/>
  <c r="A161" i="4"/>
  <c r="G158" i="4"/>
  <c r="H158" i="4"/>
  <c r="I158" i="4" s="1"/>
  <c r="J158" i="4" s="1"/>
  <c r="K158" i="4" s="1"/>
  <c r="D160" i="4" l="1"/>
  <c r="E160" i="4"/>
  <c r="F160" i="4"/>
  <c r="A162" i="4"/>
  <c r="H159" i="4"/>
  <c r="I159" i="4" s="1"/>
  <c r="J159" i="4" s="1"/>
  <c r="K159" i="4" s="1"/>
  <c r="G159" i="4"/>
  <c r="A163" i="4" l="1"/>
  <c r="G160" i="4"/>
  <c r="H160" i="4"/>
  <c r="I160" i="4" s="1"/>
  <c r="J160" i="4" s="1"/>
  <c r="K160" i="4" s="1"/>
  <c r="D161" i="4"/>
  <c r="E161" i="4"/>
  <c r="F161" i="4"/>
  <c r="G161" i="4" l="1"/>
  <c r="H161" i="4"/>
  <c r="I161" i="4" s="1"/>
  <c r="J161" i="4" s="1"/>
  <c r="K161" i="4" s="1"/>
  <c r="D162" i="4"/>
  <c r="E162" i="4"/>
  <c r="F162" i="4"/>
  <c r="A164" i="4"/>
  <c r="E163" i="4" l="1"/>
  <c r="D163" i="4"/>
  <c r="F163" i="4"/>
  <c r="H162" i="4"/>
  <c r="I162" i="4" s="1"/>
  <c r="J162" i="4" s="1"/>
  <c r="K162" i="4" s="1"/>
  <c r="G162" i="4"/>
  <c r="A165" i="4"/>
  <c r="E164" i="4" l="1"/>
  <c r="D164" i="4"/>
  <c r="F164" i="4"/>
  <c r="A166" i="4"/>
  <c r="H163" i="4"/>
  <c r="I163" i="4" s="1"/>
  <c r="J163" i="4" s="1"/>
  <c r="K163" i="4" s="1"/>
  <c r="G163" i="4"/>
  <c r="D165" i="4" l="1"/>
  <c r="E165" i="4"/>
  <c r="F165" i="4"/>
  <c r="A167" i="4"/>
  <c r="H164" i="4"/>
  <c r="I164" i="4" s="1"/>
  <c r="J164" i="4" s="1"/>
  <c r="K164" i="4" s="1"/>
  <c r="G164" i="4"/>
  <c r="A168" i="4" l="1"/>
  <c r="G165" i="4"/>
  <c r="H165" i="4"/>
  <c r="I165" i="4" s="1"/>
  <c r="J165" i="4" s="1"/>
  <c r="K165" i="4" s="1"/>
  <c r="D166" i="4"/>
  <c r="E166" i="4"/>
  <c r="F166" i="4"/>
  <c r="G166" i="4" l="1"/>
  <c r="H166" i="4"/>
  <c r="I166" i="4" s="1"/>
  <c r="J166" i="4" s="1"/>
  <c r="K166" i="4" s="1"/>
  <c r="D167" i="4"/>
  <c r="E167" i="4"/>
  <c r="F167" i="4"/>
  <c r="A169" i="4"/>
  <c r="G167" i="4" l="1"/>
  <c r="H167" i="4"/>
  <c r="I167" i="4" s="1"/>
  <c r="J167" i="4" s="1"/>
  <c r="K167" i="4" s="1"/>
  <c r="A170" i="4"/>
  <c r="E168" i="4"/>
  <c r="D168" i="4"/>
  <c r="F168" i="4"/>
  <c r="G168" i="4" l="1"/>
  <c r="H168" i="4"/>
  <c r="I168" i="4" s="1"/>
  <c r="J168" i="4" s="1"/>
  <c r="K168" i="4" s="1"/>
  <c r="A171" i="4"/>
  <c r="D169" i="4"/>
  <c r="E169" i="4"/>
  <c r="F169" i="4"/>
  <c r="G169" i="4" l="1"/>
  <c r="H169" i="4"/>
  <c r="I169" i="4" s="1"/>
  <c r="J169" i="4" s="1"/>
  <c r="K169" i="4" s="1"/>
  <c r="A172" i="4"/>
  <c r="D170" i="4"/>
  <c r="E170" i="4"/>
  <c r="F170" i="4"/>
  <c r="E171" i="4" l="1"/>
  <c r="D171" i="4"/>
  <c r="F171" i="4"/>
  <c r="A173" i="4"/>
  <c r="H170" i="4"/>
  <c r="I170" i="4" s="1"/>
  <c r="J170" i="4" s="1"/>
  <c r="K170" i="4" s="1"/>
  <c r="G170" i="4"/>
  <c r="E172" i="4" l="1"/>
  <c r="D172" i="4"/>
  <c r="F172" i="4"/>
  <c r="A174" i="4"/>
  <c r="H171" i="4"/>
  <c r="I171" i="4" s="1"/>
  <c r="J171" i="4" s="1"/>
  <c r="K171" i="4" s="1"/>
  <c r="G171" i="4"/>
  <c r="H172" i="4" l="1"/>
  <c r="I172" i="4" s="1"/>
  <c r="J172" i="4" s="1"/>
  <c r="K172" i="4" s="1"/>
  <c r="G172" i="4"/>
  <c r="A175" i="4"/>
  <c r="E173" i="4"/>
  <c r="D173" i="4"/>
  <c r="F173" i="4"/>
  <c r="G173" i="4" l="1"/>
  <c r="H173" i="4"/>
  <c r="I173" i="4" s="1"/>
  <c r="J173" i="4" s="1"/>
  <c r="K173" i="4" s="1"/>
  <c r="D174" i="4"/>
  <c r="E174" i="4"/>
  <c r="F174" i="4"/>
  <c r="A176" i="4"/>
  <c r="A177" i="4" l="1"/>
  <c r="G174" i="4"/>
  <c r="H174" i="4"/>
  <c r="I174" i="4" s="1"/>
  <c r="J174" i="4" s="1"/>
  <c r="K174" i="4" s="1"/>
  <c r="D175" i="4"/>
  <c r="E175" i="4"/>
  <c r="F175" i="4"/>
  <c r="D176" i="4" l="1"/>
  <c r="E176" i="4"/>
  <c r="F176" i="4"/>
  <c r="A178" i="4"/>
  <c r="H175" i="4"/>
  <c r="I175" i="4" s="1"/>
  <c r="J175" i="4" s="1"/>
  <c r="K175" i="4" s="1"/>
  <c r="G175" i="4"/>
  <c r="E177" i="4" l="1"/>
  <c r="D177" i="4"/>
  <c r="F177" i="4"/>
  <c r="A179" i="4"/>
  <c r="H176" i="4"/>
  <c r="I176" i="4" s="1"/>
  <c r="J176" i="4" s="1"/>
  <c r="K176" i="4" s="1"/>
  <c r="G176" i="4"/>
  <c r="A180" i="4" l="1"/>
  <c r="D178" i="4"/>
  <c r="E178" i="4"/>
  <c r="F178" i="4"/>
  <c r="G177" i="4"/>
  <c r="H177" i="4"/>
  <c r="I177" i="4" s="1"/>
  <c r="J177" i="4" s="1"/>
  <c r="K177" i="4" s="1"/>
  <c r="H178" i="4" l="1"/>
  <c r="I178" i="4" s="1"/>
  <c r="J178" i="4" s="1"/>
  <c r="K178" i="4" s="1"/>
  <c r="G178" i="4"/>
  <c r="E179" i="4"/>
  <c r="D179" i="4"/>
  <c r="F179" i="4"/>
  <c r="A181" i="4"/>
  <c r="D180" i="4" l="1"/>
  <c r="E180" i="4"/>
  <c r="F180" i="4"/>
  <c r="H179" i="4"/>
  <c r="I179" i="4" s="1"/>
  <c r="J179" i="4" s="1"/>
  <c r="K179" i="4" s="1"/>
  <c r="G179" i="4"/>
  <c r="A182" i="4"/>
  <c r="A183" i="4" l="1"/>
  <c r="G180" i="4"/>
  <c r="H180" i="4"/>
  <c r="I180" i="4" s="1"/>
  <c r="J180" i="4" s="1"/>
  <c r="K180" i="4" s="1"/>
  <c r="D181" i="4"/>
  <c r="E181" i="4"/>
  <c r="F181" i="4"/>
  <c r="H181" i="4" l="1"/>
  <c r="I181" i="4" s="1"/>
  <c r="J181" i="4" s="1"/>
  <c r="K181" i="4" s="1"/>
  <c r="G181" i="4"/>
  <c r="E182" i="4"/>
  <c r="D182" i="4"/>
  <c r="F182" i="4"/>
  <c r="A184" i="4"/>
  <c r="H182" i="4" l="1"/>
  <c r="I182" i="4" s="1"/>
  <c r="J182" i="4" s="1"/>
  <c r="K182" i="4" s="1"/>
  <c r="G182" i="4"/>
  <c r="E183" i="4"/>
  <c r="D183" i="4"/>
  <c r="F183" i="4"/>
  <c r="A185" i="4"/>
  <c r="H183" i="4" l="1"/>
  <c r="I183" i="4" s="1"/>
  <c r="J183" i="4" s="1"/>
  <c r="K183" i="4" s="1"/>
  <c r="G183" i="4"/>
  <c r="D184" i="4"/>
  <c r="E184" i="4"/>
  <c r="F184" i="4"/>
  <c r="A186" i="4"/>
  <c r="A187" i="4" l="1"/>
  <c r="G184" i="4"/>
  <c r="H184" i="4"/>
  <c r="I184" i="4" s="1"/>
  <c r="J184" i="4" s="1"/>
  <c r="K184" i="4" s="1"/>
  <c r="D185" i="4"/>
  <c r="E185" i="4"/>
  <c r="F185" i="4"/>
  <c r="D186" i="4" l="1"/>
  <c r="E186" i="4"/>
  <c r="F186" i="4"/>
  <c r="A188" i="4"/>
  <c r="G185" i="4"/>
  <c r="H185" i="4"/>
  <c r="I185" i="4" s="1"/>
  <c r="J185" i="4" s="1"/>
  <c r="K185" i="4" s="1"/>
  <c r="E187" i="4" l="1"/>
  <c r="D187" i="4"/>
  <c r="F187" i="4"/>
  <c r="G186" i="4"/>
  <c r="H186" i="4"/>
  <c r="I186" i="4" s="1"/>
  <c r="J186" i="4" s="1"/>
  <c r="K186" i="4" s="1"/>
  <c r="A189" i="4"/>
  <c r="D188" i="4" l="1"/>
  <c r="E188" i="4"/>
  <c r="F188" i="4"/>
  <c r="A190" i="4"/>
  <c r="G187" i="4"/>
  <c r="H187" i="4"/>
  <c r="I187" i="4" s="1"/>
  <c r="J187" i="4" s="1"/>
  <c r="K187" i="4" s="1"/>
  <c r="G188" i="4" l="1"/>
  <c r="H188" i="4"/>
  <c r="I188" i="4" s="1"/>
  <c r="J188" i="4" s="1"/>
  <c r="K188" i="4" s="1"/>
  <c r="A191" i="4"/>
  <c r="D189" i="4"/>
  <c r="E189" i="4"/>
  <c r="F189" i="4"/>
  <c r="A192" i="4" l="1"/>
  <c r="H189" i="4"/>
  <c r="I189" i="4" s="1"/>
  <c r="J189" i="4" s="1"/>
  <c r="K189" i="4" s="1"/>
  <c r="G189" i="4"/>
  <c r="E190" i="4"/>
  <c r="D190" i="4"/>
  <c r="F190" i="4"/>
  <c r="A193" i="4" l="1"/>
  <c r="E191" i="4"/>
  <c r="D191" i="4"/>
  <c r="F191" i="4"/>
  <c r="H190" i="4"/>
  <c r="I190" i="4" s="1"/>
  <c r="J190" i="4" s="1"/>
  <c r="K190" i="4" s="1"/>
  <c r="G190" i="4"/>
  <c r="G191" i="4" l="1"/>
  <c r="H191" i="4"/>
  <c r="I191" i="4" s="1"/>
  <c r="J191" i="4" s="1"/>
  <c r="K191" i="4" s="1"/>
  <c r="A194" i="4"/>
  <c r="E192" i="4"/>
  <c r="D192" i="4"/>
  <c r="F192" i="4"/>
  <c r="A195" i="4" l="1"/>
  <c r="D193" i="4"/>
  <c r="E193" i="4"/>
  <c r="F193" i="4"/>
  <c r="G192" i="4"/>
  <c r="H192" i="4"/>
  <c r="I192" i="4" s="1"/>
  <c r="J192" i="4" s="1"/>
  <c r="K192" i="4" s="1"/>
  <c r="G193" i="4" l="1"/>
  <c r="H193" i="4"/>
  <c r="I193" i="4" s="1"/>
  <c r="J193" i="4" s="1"/>
  <c r="K193" i="4" s="1"/>
  <c r="D194" i="4"/>
  <c r="E194" i="4"/>
  <c r="F194" i="4"/>
  <c r="A196" i="4"/>
  <c r="D195" i="4" l="1"/>
  <c r="E195" i="4"/>
  <c r="F195" i="4"/>
  <c r="H194" i="4"/>
  <c r="I194" i="4" s="1"/>
  <c r="J194" i="4" s="1"/>
  <c r="K194" i="4" s="1"/>
  <c r="G194" i="4"/>
  <c r="A197" i="4"/>
  <c r="A198" i="4" l="1"/>
  <c r="G195" i="4"/>
  <c r="H195" i="4"/>
  <c r="I195" i="4" s="1"/>
  <c r="J195" i="4" s="1"/>
  <c r="K195" i="4" s="1"/>
  <c r="D196" i="4"/>
  <c r="E196" i="4"/>
  <c r="F196" i="4"/>
  <c r="G196" i="4" l="1"/>
  <c r="H196" i="4"/>
  <c r="I196" i="4" s="1"/>
  <c r="J196" i="4" s="1"/>
  <c r="K196" i="4" s="1"/>
  <c r="A199" i="4"/>
  <c r="D197" i="4"/>
  <c r="E197" i="4"/>
  <c r="F197" i="4"/>
  <c r="A200" i="4" l="1"/>
  <c r="E198" i="4"/>
  <c r="D198" i="4"/>
  <c r="F198" i="4"/>
  <c r="H197" i="4"/>
  <c r="I197" i="4" s="1"/>
  <c r="J197" i="4" s="1"/>
  <c r="K197" i="4" s="1"/>
  <c r="G197" i="4"/>
  <c r="E199" i="4" l="1"/>
  <c r="D199" i="4"/>
  <c r="F199" i="4"/>
  <c r="H198" i="4"/>
  <c r="I198" i="4" s="1"/>
  <c r="J198" i="4" s="1"/>
  <c r="K198" i="4" s="1"/>
  <c r="G198" i="4"/>
  <c r="A201" i="4"/>
  <c r="H199" i="4" l="1"/>
  <c r="I199" i="4" s="1"/>
  <c r="J199" i="4" s="1"/>
  <c r="K199" i="4" s="1"/>
  <c r="G199" i="4"/>
  <c r="D200" i="4"/>
  <c r="E200" i="4"/>
  <c r="F200" i="4"/>
  <c r="A202" i="4"/>
  <c r="A203" i="4" l="1"/>
  <c r="G200" i="4"/>
  <c r="H200" i="4"/>
  <c r="I200" i="4" s="1"/>
  <c r="J200" i="4" s="1"/>
  <c r="K200" i="4" s="1"/>
  <c r="D201" i="4"/>
  <c r="E201" i="4"/>
  <c r="F201" i="4"/>
  <c r="D202" i="4" l="1"/>
  <c r="E202" i="4"/>
  <c r="F202" i="4"/>
  <c r="A204" i="4"/>
  <c r="G201" i="4"/>
  <c r="H201" i="4"/>
  <c r="I201" i="4" s="1"/>
  <c r="J201" i="4" s="1"/>
  <c r="K201" i="4" s="1"/>
  <c r="E203" i="4" l="1"/>
  <c r="D203" i="4"/>
  <c r="F203" i="4"/>
  <c r="G202" i="4"/>
  <c r="H202" i="4"/>
  <c r="I202" i="4" s="1"/>
  <c r="J202" i="4" s="1"/>
  <c r="K202" i="4" s="1"/>
  <c r="A205" i="4"/>
  <c r="A206" i="4" l="1"/>
  <c r="G203" i="4"/>
  <c r="H203" i="4"/>
  <c r="I203" i="4" s="1"/>
  <c r="J203" i="4" s="1"/>
  <c r="K203" i="4" s="1"/>
  <c r="D204" i="4"/>
  <c r="E204" i="4"/>
  <c r="F204" i="4"/>
  <c r="A207" i="4" l="1"/>
  <c r="G204" i="4"/>
  <c r="H204" i="4"/>
  <c r="I204" i="4" s="1"/>
  <c r="J204" i="4" s="1"/>
  <c r="K204" i="4" s="1"/>
  <c r="D205" i="4"/>
  <c r="E205" i="4"/>
  <c r="F205" i="4"/>
  <c r="A208" i="4" l="1"/>
  <c r="E206" i="4"/>
  <c r="D206" i="4"/>
  <c r="F206" i="4"/>
  <c r="H205" i="4"/>
  <c r="I205" i="4" s="1"/>
  <c r="J205" i="4" s="1"/>
  <c r="K205" i="4" s="1"/>
  <c r="G205" i="4"/>
  <c r="H206" i="4" l="1"/>
  <c r="I206" i="4" s="1"/>
  <c r="J206" i="4" s="1"/>
  <c r="K206" i="4" s="1"/>
  <c r="G206" i="4"/>
  <c r="A209" i="4"/>
  <c r="E207" i="4"/>
  <c r="D207" i="4"/>
  <c r="F207" i="4"/>
  <c r="G207" i="4" l="1"/>
  <c r="H207" i="4"/>
  <c r="I207" i="4" s="1"/>
  <c r="J207" i="4" s="1"/>
  <c r="K207" i="4" s="1"/>
  <c r="E208" i="4"/>
  <c r="D208" i="4"/>
  <c r="F208" i="4"/>
  <c r="A210" i="4"/>
  <c r="D209" i="4" l="1"/>
  <c r="E209" i="4"/>
  <c r="F209" i="4"/>
  <c r="A211" i="4"/>
  <c r="G208" i="4"/>
  <c r="H208" i="4"/>
  <c r="I208" i="4" s="1"/>
  <c r="J208" i="4" s="1"/>
  <c r="K208" i="4" s="1"/>
  <c r="D210" i="4" l="1"/>
  <c r="E210" i="4"/>
  <c r="F210" i="4"/>
  <c r="A212" i="4"/>
  <c r="G209" i="4"/>
  <c r="H209" i="4"/>
  <c r="I209" i="4" s="1"/>
  <c r="J209" i="4" s="1"/>
  <c r="K209" i="4" s="1"/>
  <c r="A213" i="4" l="1"/>
  <c r="D211" i="4"/>
  <c r="E211" i="4"/>
  <c r="F211" i="4"/>
  <c r="G210" i="4"/>
  <c r="H210" i="4"/>
  <c r="I210" i="4" s="1"/>
  <c r="J210" i="4" s="1"/>
  <c r="K210" i="4" s="1"/>
  <c r="H211" i="4" l="1"/>
  <c r="I211" i="4" s="1"/>
  <c r="J211" i="4" s="1"/>
  <c r="K211" i="4" s="1"/>
  <c r="G211" i="4"/>
  <c r="A214" i="4"/>
  <c r="E212" i="4"/>
  <c r="D212" i="4"/>
  <c r="F212" i="4"/>
  <c r="A215" i="4" l="1"/>
  <c r="D213" i="4"/>
  <c r="E213" i="4"/>
  <c r="F213" i="4"/>
  <c r="G212" i="4"/>
  <c r="H212" i="4"/>
  <c r="I212" i="4" s="1"/>
  <c r="J212" i="4" s="1"/>
  <c r="K212" i="4" s="1"/>
  <c r="H213" i="4" l="1"/>
  <c r="I213" i="4" s="1"/>
  <c r="J213" i="4" s="1"/>
  <c r="K213" i="4" s="1"/>
  <c r="G213" i="4"/>
  <c r="A216" i="4"/>
  <c r="E214" i="4"/>
  <c r="D214" i="4"/>
  <c r="F214" i="4"/>
  <c r="A217" i="4" l="1"/>
  <c r="E215" i="4"/>
  <c r="D215" i="4"/>
  <c r="F215" i="4"/>
  <c r="H214" i="4"/>
  <c r="I214" i="4" s="1"/>
  <c r="J214" i="4" s="1"/>
  <c r="K214" i="4" s="1"/>
  <c r="G214" i="4"/>
  <c r="A218" i="4" l="1"/>
  <c r="H215" i="4"/>
  <c r="I215" i="4" s="1"/>
  <c r="J215" i="4" s="1"/>
  <c r="K215" i="4" s="1"/>
  <c r="G215" i="4"/>
  <c r="E216" i="4"/>
  <c r="D216" i="4"/>
  <c r="F216" i="4"/>
  <c r="G216" i="4" l="1"/>
  <c r="H216" i="4"/>
  <c r="I216" i="4" s="1"/>
  <c r="J216" i="4" s="1"/>
  <c r="K216" i="4" s="1"/>
  <c r="D217" i="4"/>
  <c r="E217" i="4"/>
  <c r="F217" i="4"/>
  <c r="A219" i="4"/>
  <c r="D218" i="4" l="1"/>
  <c r="E218" i="4"/>
  <c r="F218" i="4"/>
  <c r="G217" i="4"/>
  <c r="H217" i="4"/>
  <c r="I217" i="4" s="1"/>
  <c r="J217" i="4" s="1"/>
  <c r="K217" i="4" s="1"/>
  <c r="A220" i="4"/>
  <c r="E219" i="4" l="1"/>
  <c r="D219" i="4"/>
  <c r="F219" i="4"/>
  <c r="G218" i="4"/>
  <c r="H218" i="4"/>
  <c r="I218" i="4" s="1"/>
  <c r="J218" i="4" s="1"/>
  <c r="K218" i="4" s="1"/>
  <c r="A221" i="4"/>
  <c r="A222" i="4" l="1"/>
  <c r="D220" i="4"/>
  <c r="E220" i="4"/>
  <c r="F220" i="4"/>
  <c r="H219" i="4"/>
  <c r="I219" i="4" s="1"/>
  <c r="J219" i="4" s="1"/>
  <c r="K219" i="4" s="1"/>
  <c r="G219" i="4"/>
  <c r="G220" i="4" l="1"/>
  <c r="H220" i="4"/>
  <c r="I220" i="4" s="1"/>
  <c r="J220" i="4" s="1"/>
  <c r="K220" i="4" s="1"/>
  <c r="D221" i="4"/>
  <c r="E221" i="4"/>
  <c r="F221" i="4"/>
  <c r="A223" i="4"/>
  <c r="H221" i="4" l="1"/>
  <c r="I221" i="4" s="1"/>
  <c r="J221" i="4" s="1"/>
  <c r="K221" i="4" s="1"/>
  <c r="G221" i="4"/>
  <c r="A224" i="4"/>
  <c r="E222" i="4"/>
  <c r="D222" i="4"/>
  <c r="F222" i="4"/>
  <c r="D223" i="4" l="1"/>
  <c r="E223" i="4"/>
  <c r="F223" i="4"/>
  <c r="A225" i="4"/>
  <c r="G222" i="4"/>
  <c r="H222" i="4"/>
  <c r="I222" i="4" s="1"/>
  <c r="J222" i="4" s="1"/>
  <c r="K222" i="4" s="1"/>
  <c r="E224" i="4" l="1"/>
  <c r="D224" i="4"/>
  <c r="F224" i="4"/>
  <c r="A226" i="4"/>
  <c r="H223" i="4"/>
  <c r="I223" i="4" s="1"/>
  <c r="J223" i="4" s="1"/>
  <c r="K223" i="4" s="1"/>
  <c r="G223" i="4"/>
  <c r="H224" i="4" l="1"/>
  <c r="I224" i="4" s="1"/>
  <c r="J224" i="4" s="1"/>
  <c r="K224" i="4" s="1"/>
  <c r="G224" i="4"/>
  <c r="E225" i="4"/>
  <c r="D225" i="4"/>
  <c r="F225" i="4"/>
  <c r="A227" i="4"/>
  <c r="E226" i="4" l="1"/>
  <c r="D226" i="4"/>
  <c r="F226" i="4"/>
  <c r="H225" i="4"/>
  <c r="I225" i="4" s="1"/>
  <c r="J225" i="4" s="1"/>
  <c r="K225" i="4" s="1"/>
  <c r="G225" i="4"/>
  <c r="A228" i="4"/>
  <c r="A229" i="4" l="1"/>
  <c r="G226" i="4"/>
  <c r="H226" i="4"/>
  <c r="I226" i="4" s="1"/>
  <c r="J226" i="4" s="1"/>
  <c r="K226" i="4" s="1"/>
  <c r="D227" i="4"/>
  <c r="E227" i="4"/>
  <c r="F227" i="4"/>
  <c r="D228" i="4" l="1"/>
  <c r="E228" i="4"/>
  <c r="F228" i="4"/>
  <c r="G227" i="4"/>
  <c r="H227" i="4"/>
  <c r="I227" i="4" s="1"/>
  <c r="J227" i="4" s="1"/>
  <c r="K227" i="4" s="1"/>
  <c r="A230" i="4"/>
  <c r="A231" i="4" l="1"/>
  <c r="G228" i="4"/>
  <c r="H228" i="4"/>
  <c r="I228" i="4" s="1"/>
  <c r="J228" i="4" s="1"/>
  <c r="K228" i="4" s="1"/>
  <c r="D229" i="4"/>
  <c r="E229" i="4"/>
  <c r="F229" i="4"/>
  <c r="G229" i="4" l="1"/>
  <c r="H229" i="4"/>
  <c r="I229" i="4" s="1"/>
  <c r="J229" i="4" s="1"/>
  <c r="K229" i="4" s="1"/>
  <c r="A232" i="4"/>
  <c r="D230" i="4"/>
  <c r="E230" i="4"/>
  <c r="F230" i="4"/>
  <c r="D231" i="4" l="1"/>
  <c r="E231" i="4"/>
  <c r="F231" i="4"/>
  <c r="A233" i="4"/>
  <c r="G230" i="4"/>
  <c r="H230" i="4"/>
  <c r="I230" i="4" s="1"/>
  <c r="J230" i="4" s="1"/>
  <c r="K230" i="4" s="1"/>
  <c r="E232" i="4" l="1"/>
  <c r="D232" i="4"/>
  <c r="F232" i="4"/>
  <c r="H231" i="4"/>
  <c r="I231" i="4" s="1"/>
  <c r="J231" i="4" s="1"/>
  <c r="K231" i="4" s="1"/>
  <c r="G231" i="4"/>
  <c r="A234" i="4"/>
  <c r="A235" i="4" l="1"/>
  <c r="E233" i="4"/>
  <c r="D233" i="4"/>
  <c r="F233" i="4"/>
  <c r="H232" i="4"/>
  <c r="I232" i="4" s="1"/>
  <c r="J232" i="4" s="1"/>
  <c r="K232" i="4" s="1"/>
  <c r="G232" i="4"/>
  <c r="H233" i="4" l="1"/>
  <c r="I233" i="4" s="1"/>
  <c r="J233" i="4" s="1"/>
  <c r="K233" i="4" s="1"/>
  <c r="G233" i="4"/>
  <c r="A236" i="4"/>
  <c r="E234" i="4"/>
  <c r="D234" i="4"/>
  <c r="F234" i="4"/>
  <c r="D235" i="4" l="1"/>
  <c r="E235" i="4"/>
  <c r="F235" i="4"/>
  <c r="A237" i="4"/>
  <c r="G234" i="4"/>
  <c r="H234" i="4"/>
  <c r="I234" i="4" s="1"/>
  <c r="J234" i="4" s="1"/>
  <c r="K234" i="4" s="1"/>
  <c r="D236" i="4" l="1"/>
  <c r="E236" i="4"/>
  <c r="F236" i="4"/>
  <c r="A238" i="4"/>
  <c r="G235" i="4"/>
  <c r="H235" i="4"/>
  <c r="I235" i="4" s="1"/>
  <c r="J235" i="4" s="1"/>
  <c r="K235" i="4" s="1"/>
  <c r="G236" i="4" l="1"/>
  <c r="H236" i="4"/>
  <c r="I236" i="4" s="1"/>
  <c r="J236" i="4" s="1"/>
  <c r="K236" i="4" s="1"/>
  <c r="A239" i="4"/>
  <c r="D237" i="4"/>
  <c r="E237" i="4"/>
  <c r="F237" i="4"/>
  <c r="A240" i="4" l="1"/>
  <c r="G237" i="4"/>
  <c r="H237" i="4"/>
  <c r="I237" i="4" s="1"/>
  <c r="J237" i="4" s="1"/>
  <c r="K237" i="4" s="1"/>
  <c r="D238" i="4"/>
  <c r="E238" i="4"/>
  <c r="F238" i="4"/>
  <c r="A241" i="4" l="1"/>
  <c r="D239" i="4"/>
  <c r="E239" i="4"/>
  <c r="F239" i="4"/>
  <c r="G238" i="4"/>
  <c r="H238" i="4"/>
  <c r="I238" i="4" s="1"/>
  <c r="J238" i="4" s="1"/>
  <c r="K238" i="4" s="1"/>
  <c r="A242" i="4" l="1"/>
  <c r="E240" i="4"/>
  <c r="D240" i="4"/>
  <c r="F240" i="4"/>
  <c r="H239" i="4"/>
  <c r="I239" i="4" s="1"/>
  <c r="J239" i="4" s="1"/>
  <c r="K239" i="4" s="1"/>
  <c r="G239" i="4"/>
  <c r="H240" i="4" l="1"/>
  <c r="I240" i="4" s="1"/>
  <c r="J240" i="4" s="1"/>
  <c r="K240" i="4" s="1"/>
  <c r="G240" i="4"/>
  <c r="E241" i="4"/>
  <c r="D241" i="4"/>
  <c r="F241" i="4"/>
  <c r="A243" i="4"/>
  <c r="E242" i="4" l="1"/>
  <c r="D242" i="4"/>
  <c r="F242" i="4"/>
  <c r="H241" i="4"/>
  <c r="I241" i="4" s="1"/>
  <c r="J241" i="4" s="1"/>
  <c r="K241" i="4" s="1"/>
  <c r="G241" i="4"/>
  <c r="A244" i="4"/>
  <c r="G242" i="4" l="1"/>
  <c r="H242" i="4"/>
  <c r="I242" i="4" s="1"/>
  <c r="J242" i="4" s="1"/>
  <c r="K242" i="4" s="1"/>
  <c r="A245" i="4"/>
  <c r="D243" i="4"/>
  <c r="E243" i="4"/>
  <c r="F243" i="4"/>
  <c r="A246" i="4" l="1"/>
  <c r="D244" i="4"/>
  <c r="E244" i="4"/>
  <c r="F244" i="4"/>
  <c r="G243" i="4"/>
  <c r="H243" i="4"/>
  <c r="I243" i="4" s="1"/>
  <c r="J243" i="4" s="1"/>
  <c r="K243" i="4" s="1"/>
  <c r="A247" i="4" l="1"/>
  <c r="D245" i="4"/>
  <c r="E245" i="4"/>
  <c r="F245" i="4"/>
  <c r="G244" i="4"/>
  <c r="H244" i="4"/>
  <c r="I244" i="4" s="1"/>
  <c r="J244" i="4" s="1"/>
  <c r="K244" i="4" s="1"/>
  <c r="G245" i="4" l="1"/>
  <c r="H245" i="4"/>
  <c r="I245" i="4" s="1"/>
  <c r="J245" i="4" s="1"/>
  <c r="K245" i="4" s="1"/>
  <c r="A248" i="4"/>
  <c r="D246" i="4"/>
  <c r="E246" i="4"/>
  <c r="F246" i="4"/>
  <c r="A249" i="4" l="1"/>
  <c r="D247" i="4"/>
  <c r="E247" i="4"/>
  <c r="F247" i="4"/>
  <c r="G246" i="4"/>
  <c r="H246" i="4"/>
  <c r="I246" i="4" s="1"/>
  <c r="J246" i="4" s="1"/>
  <c r="K246" i="4" s="1"/>
  <c r="G247" i="4" l="1"/>
  <c r="H247" i="4"/>
  <c r="I247" i="4" s="1"/>
  <c r="J247" i="4" s="1"/>
  <c r="K247" i="4" s="1"/>
  <c r="A250" i="4"/>
  <c r="D248" i="4"/>
  <c r="E248" i="4"/>
  <c r="F248" i="4"/>
  <c r="A251" i="4" l="1"/>
  <c r="E249" i="4"/>
  <c r="D249" i="4"/>
  <c r="F249" i="4"/>
  <c r="H248" i="4"/>
  <c r="I248" i="4" s="1"/>
  <c r="J248" i="4" s="1"/>
  <c r="K248" i="4" s="1"/>
  <c r="G248" i="4"/>
  <c r="H249" i="4" l="1"/>
  <c r="I249" i="4" s="1"/>
  <c r="J249" i="4" s="1"/>
  <c r="K249" i="4" s="1"/>
  <c r="G249" i="4"/>
  <c r="E250" i="4"/>
  <c r="D250" i="4"/>
  <c r="F250" i="4"/>
  <c r="A252" i="4"/>
  <c r="E251" i="4" l="1"/>
  <c r="D251" i="4"/>
  <c r="F251" i="4"/>
  <c r="H250" i="4"/>
  <c r="I250" i="4" s="1"/>
  <c r="J250" i="4" s="1"/>
  <c r="K250" i="4" s="1"/>
  <c r="G250" i="4"/>
  <c r="A253" i="4"/>
  <c r="A254" i="4" l="1"/>
  <c r="G251" i="4"/>
  <c r="H251" i="4"/>
  <c r="I251" i="4" s="1"/>
  <c r="J251" i="4" s="1"/>
  <c r="K251" i="4" s="1"/>
  <c r="D252" i="4"/>
  <c r="E252" i="4"/>
  <c r="F252" i="4"/>
  <c r="A255" i="4" l="1"/>
  <c r="D253" i="4"/>
  <c r="E253" i="4"/>
  <c r="F253" i="4"/>
  <c r="G252" i="4"/>
  <c r="H252" i="4"/>
  <c r="I252" i="4" s="1"/>
  <c r="J252" i="4" s="1"/>
  <c r="K252" i="4" s="1"/>
  <c r="D254" i="4" l="1"/>
  <c r="E254" i="4"/>
  <c r="F254" i="4"/>
  <c r="G253" i="4"/>
  <c r="H253" i="4"/>
  <c r="I253" i="4" s="1"/>
  <c r="J253" i="4" s="1"/>
  <c r="K253" i="4" s="1"/>
  <c r="A256" i="4"/>
  <c r="A257" i="4" l="1"/>
  <c r="G254" i="4"/>
  <c r="H254" i="4"/>
  <c r="I254" i="4" s="1"/>
  <c r="J254" i="4" s="1"/>
  <c r="K254" i="4" s="1"/>
  <c r="D255" i="4"/>
  <c r="E255" i="4"/>
  <c r="F255" i="4"/>
  <c r="G255" i="4" l="1"/>
  <c r="H255" i="4"/>
  <c r="I255" i="4" s="1"/>
  <c r="J255" i="4" s="1"/>
  <c r="K255" i="4" s="1"/>
  <c r="D256" i="4"/>
  <c r="E256" i="4"/>
  <c r="F256" i="4"/>
  <c r="A258" i="4"/>
  <c r="A259" i="4" l="1"/>
  <c r="E257" i="4"/>
  <c r="D257" i="4"/>
  <c r="F257" i="4"/>
  <c r="H256" i="4"/>
  <c r="I256" i="4" s="1"/>
  <c r="J256" i="4" s="1"/>
  <c r="K256" i="4" s="1"/>
  <c r="G256" i="4"/>
  <c r="A260" i="4" l="1"/>
  <c r="G257" i="4"/>
  <c r="H257" i="4"/>
  <c r="I257" i="4" s="1"/>
  <c r="J257" i="4" s="1"/>
  <c r="K257" i="4" s="1"/>
  <c r="D258" i="4"/>
  <c r="E258" i="4"/>
  <c r="F258" i="4"/>
  <c r="A261" i="4" l="1"/>
  <c r="E259" i="4"/>
  <c r="D259" i="4"/>
  <c r="F259" i="4"/>
  <c r="G258" i="4"/>
  <c r="H258" i="4"/>
  <c r="I258" i="4" s="1"/>
  <c r="J258" i="4" s="1"/>
  <c r="K258" i="4" s="1"/>
  <c r="D260" i="4" l="1"/>
  <c r="E260" i="4"/>
  <c r="F260" i="4"/>
  <c r="G259" i="4"/>
  <c r="H259" i="4"/>
  <c r="I259" i="4" s="1"/>
  <c r="J259" i="4" s="1"/>
  <c r="K259" i="4" s="1"/>
  <c r="A262" i="4"/>
  <c r="D261" i="4" l="1"/>
  <c r="E261" i="4"/>
  <c r="F261" i="4"/>
  <c r="G260" i="4"/>
  <c r="H260" i="4"/>
  <c r="I260" i="4" s="1"/>
  <c r="J260" i="4" s="1"/>
  <c r="K260" i="4" s="1"/>
  <c r="A263" i="4"/>
  <c r="D262" i="4" l="1"/>
  <c r="E262" i="4"/>
  <c r="F262" i="4"/>
  <c r="G261" i="4"/>
  <c r="H261" i="4"/>
  <c r="I261" i="4" s="1"/>
  <c r="J261" i="4" s="1"/>
  <c r="K261" i="4" s="1"/>
  <c r="A264" i="4"/>
  <c r="A265" i="4" l="1"/>
  <c r="G262" i="4"/>
  <c r="H262" i="4"/>
  <c r="I262" i="4" s="1"/>
  <c r="J262" i="4" s="1"/>
  <c r="K262" i="4" s="1"/>
  <c r="D263" i="4"/>
  <c r="E263" i="4"/>
  <c r="F263" i="4"/>
  <c r="G263" i="4" l="1"/>
  <c r="H263" i="4"/>
  <c r="I263" i="4" s="1"/>
  <c r="J263" i="4" s="1"/>
  <c r="K263" i="4" s="1"/>
  <c r="A266" i="4"/>
  <c r="D264" i="4"/>
  <c r="E264" i="4"/>
  <c r="F264" i="4"/>
  <c r="E265" i="4" l="1"/>
  <c r="D265" i="4"/>
  <c r="F265" i="4"/>
  <c r="A267" i="4"/>
  <c r="H264" i="4"/>
  <c r="I264" i="4" s="1"/>
  <c r="J264" i="4" s="1"/>
  <c r="K264" i="4" s="1"/>
  <c r="G264" i="4"/>
  <c r="H265" i="4" l="1"/>
  <c r="I265" i="4" s="1"/>
  <c r="J265" i="4" s="1"/>
  <c r="K265" i="4" s="1"/>
  <c r="G265" i="4"/>
  <c r="E266" i="4"/>
  <c r="D266" i="4"/>
  <c r="F266" i="4"/>
  <c r="A268" i="4"/>
  <c r="E267" i="4" l="1"/>
  <c r="D267" i="4"/>
  <c r="F267" i="4"/>
  <c r="G266" i="4"/>
  <c r="H266" i="4"/>
  <c r="I266" i="4" s="1"/>
  <c r="J266" i="4" s="1"/>
  <c r="K266" i="4" s="1"/>
  <c r="A269" i="4"/>
  <c r="A270" i="4" l="1"/>
  <c r="G267" i="4"/>
  <c r="H267" i="4"/>
  <c r="I267" i="4" s="1"/>
  <c r="J267" i="4" s="1"/>
  <c r="K267" i="4" s="1"/>
  <c r="D268" i="4"/>
  <c r="E268" i="4"/>
  <c r="F268" i="4"/>
  <c r="D269" i="4" l="1"/>
  <c r="E269" i="4"/>
  <c r="F269" i="4"/>
  <c r="A271" i="4"/>
  <c r="G268" i="4"/>
  <c r="H268" i="4"/>
  <c r="I268" i="4" s="1"/>
  <c r="J268" i="4" s="1"/>
  <c r="K268" i="4" s="1"/>
  <c r="A272" i="4" l="1"/>
  <c r="G269" i="4"/>
  <c r="H269" i="4"/>
  <c r="I269" i="4" s="1"/>
  <c r="J269" i="4" s="1"/>
  <c r="K269" i="4" s="1"/>
  <c r="D270" i="4"/>
  <c r="E270" i="4"/>
  <c r="F270" i="4"/>
  <c r="G270" i="4" l="1"/>
  <c r="H270" i="4"/>
  <c r="I270" i="4" s="1"/>
  <c r="J270" i="4" s="1"/>
  <c r="K270" i="4" s="1"/>
  <c r="A273" i="4"/>
  <c r="D271" i="4"/>
  <c r="E271" i="4"/>
  <c r="F271" i="4"/>
  <c r="D272" i="4" l="1"/>
  <c r="E272" i="4"/>
  <c r="F272" i="4"/>
  <c r="A274" i="4"/>
  <c r="H271" i="4"/>
  <c r="I271" i="4" s="1"/>
  <c r="J271" i="4" s="1"/>
  <c r="K271" i="4" s="1"/>
  <c r="G271" i="4"/>
  <c r="A275" i="4" l="1"/>
  <c r="H272" i="4"/>
  <c r="I272" i="4" s="1"/>
  <c r="J272" i="4" s="1"/>
  <c r="K272" i="4" s="1"/>
  <c r="G272" i="4"/>
  <c r="E273" i="4"/>
  <c r="D273" i="4"/>
  <c r="F273" i="4"/>
  <c r="H273" i="4" l="1"/>
  <c r="I273" i="4" s="1"/>
  <c r="J273" i="4" s="1"/>
  <c r="K273" i="4" s="1"/>
  <c r="G273" i="4"/>
  <c r="E274" i="4"/>
  <c r="D274" i="4"/>
  <c r="F274" i="4"/>
  <c r="A276" i="4"/>
  <c r="A277" i="4" l="1"/>
  <c r="H274" i="4"/>
  <c r="I274" i="4" s="1"/>
  <c r="J274" i="4" s="1"/>
  <c r="K274" i="4" s="1"/>
  <c r="G274" i="4"/>
  <c r="E275" i="4"/>
  <c r="D275" i="4"/>
  <c r="F275" i="4"/>
  <c r="D276" i="4" l="1"/>
  <c r="E276" i="4"/>
  <c r="F276" i="4"/>
  <c r="G275" i="4"/>
  <c r="H275" i="4"/>
  <c r="I275" i="4" s="1"/>
  <c r="J275" i="4" s="1"/>
  <c r="K275" i="4" s="1"/>
  <c r="A278" i="4"/>
  <c r="A279" i="4" l="1"/>
  <c r="G276" i="4"/>
  <c r="H276" i="4"/>
  <c r="I276" i="4" s="1"/>
  <c r="J276" i="4" s="1"/>
  <c r="K276" i="4" s="1"/>
  <c r="E277" i="4"/>
  <c r="D277" i="4"/>
  <c r="F277" i="4"/>
  <c r="A280" i="4" l="1"/>
  <c r="G277" i="4"/>
  <c r="H277" i="4"/>
  <c r="I277" i="4" s="1"/>
  <c r="J277" i="4" s="1"/>
  <c r="K277" i="4" s="1"/>
  <c r="D278" i="4"/>
  <c r="E278" i="4"/>
  <c r="F278" i="4"/>
  <c r="A281" i="4" l="1"/>
  <c r="D279" i="4"/>
  <c r="E279" i="4"/>
  <c r="F279" i="4"/>
  <c r="G278" i="4"/>
  <c r="H278" i="4"/>
  <c r="I278" i="4" s="1"/>
  <c r="J278" i="4" s="1"/>
  <c r="K278" i="4" s="1"/>
  <c r="H279" i="4" l="1"/>
  <c r="I279" i="4" s="1"/>
  <c r="J279" i="4" s="1"/>
  <c r="K279" i="4" s="1"/>
  <c r="G279" i="4"/>
  <c r="A282" i="4"/>
  <c r="E280" i="4"/>
  <c r="D280" i="4"/>
  <c r="F280" i="4"/>
  <c r="D281" i="4" l="1"/>
  <c r="E281" i="4"/>
  <c r="F281" i="4"/>
  <c r="A283" i="4"/>
  <c r="G280" i="4"/>
  <c r="H280" i="4"/>
  <c r="I280" i="4" s="1"/>
  <c r="J280" i="4" s="1"/>
  <c r="K280" i="4" s="1"/>
  <c r="E282" i="4" l="1"/>
  <c r="D282" i="4"/>
  <c r="F282" i="4"/>
  <c r="H281" i="4"/>
  <c r="I281" i="4" s="1"/>
  <c r="J281" i="4" s="1"/>
  <c r="K281" i="4" s="1"/>
  <c r="G281" i="4"/>
  <c r="A284" i="4"/>
  <c r="D283" i="4" l="1"/>
  <c r="E283" i="4"/>
  <c r="F283" i="4"/>
  <c r="G282" i="4"/>
  <c r="H282" i="4"/>
  <c r="I282" i="4" s="1"/>
  <c r="J282" i="4" s="1"/>
  <c r="K282" i="4" s="1"/>
  <c r="A285" i="4"/>
  <c r="D284" i="4" l="1"/>
  <c r="E284" i="4"/>
  <c r="F284" i="4"/>
  <c r="G283" i="4"/>
  <c r="H283" i="4"/>
  <c r="I283" i="4" s="1"/>
  <c r="J283" i="4" s="1"/>
  <c r="K283" i="4" s="1"/>
  <c r="A286" i="4"/>
  <c r="G284" i="4" l="1"/>
  <c r="H284" i="4"/>
  <c r="I284" i="4" s="1"/>
  <c r="J284" i="4" s="1"/>
  <c r="K284" i="4" s="1"/>
  <c r="E285" i="4"/>
  <c r="D285" i="4"/>
  <c r="F285" i="4"/>
  <c r="A287" i="4"/>
  <c r="A288" i="4" l="1"/>
  <c r="D286" i="4"/>
  <c r="E286" i="4"/>
  <c r="F286" i="4"/>
  <c r="G285" i="4"/>
  <c r="H285" i="4"/>
  <c r="I285" i="4" s="1"/>
  <c r="J285" i="4" s="1"/>
  <c r="K285" i="4" s="1"/>
  <c r="A289" i="4" l="1"/>
  <c r="G286" i="4"/>
  <c r="H286" i="4"/>
  <c r="I286" i="4" s="1"/>
  <c r="J286" i="4" s="1"/>
  <c r="K286" i="4" s="1"/>
  <c r="D287" i="4"/>
  <c r="E287" i="4"/>
  <c r="F287" i="4"/>
  <c r="A290" i="4" l="1"/>
  <c r="E288" i="4"/>
  <c r="D288" i="4"/>
  <c r="F288" i="4"/>
  <c r="H287" i="4"/>
  <c r="I287" i="4" s="1"/>
  <c r="J287" i="4" s="1"/>
  <c r="K287" i="4" s="1"/>
  <c r="G287" i="4"/>
  <c r="G288" i="4" l="1"/>
  <c r="H288" i="4"/>
  <c r="I288" i="4" s="1"/>
  <c r="J288" i="4" s="1"/>
  <c r="K288" i="4" s="1"/>
  <c r="D289" i="4"/>
  <c r="E289" i="4"/>
  <c r="F289" i="4"/>
  <c r="B290" i="4"/>
  <c r="A291" i="4"/>
  <c r="H289" i="4" l="1"/>
  <c r="I289" i="4" s="1"/>
  <c r="G289" i="4"/>
  <c r="E290" i="4"/>
  <c r="D290" i="4"/>
  <c r="F290" i="4"/>
  <c r="J289" i="4"/>
  <c r="K289" i="4" s="1"/>
  <c r="B37" i="4"/>
  <c r="B291" i="4"/>
  <c r="B39" i="4"/>
  <c r="B38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36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D291" i="4" l="1"/>
  <c r="G290" i="4"/>
  <c r="H290" i="4"/>
  <c r="I290" i="4" s="1"/>
  <c r="J290" i="4" s="1"/>
  <c r="K290" i="4" s="1"/>
  <c r="G291" i="4" l="1"/>
  <c r="H291" i="4"/>
  <c r="I291" i="4" s="1"/>
  <c r="J291" i="4" s="1"/>
  <c r="K291" i="4" s="1"/>
  <c r="K29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D35" authorId="0" shapeId="0" xr:uid="{94887BD9-1C3D-400C-BE93-57334E03A4FC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
</t>
        </r>
      </text>
    </comment>
    <comment ref="G35" authorId="0" shapeId="0" xr:uid="{38F034AC-5964-4223-8AE3-CCA8BCE2DCD0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  <comment ref="H35" authorId="0" shapeId="0" xr:uid="{E9F9D6A0-FFB2-45C3-A501-74A082A58D24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Modeled output of the linearized "virtual thickness" after applying the correction
</t>
        </r>
      </text>
    </comment>
    <comment ref="I35" authorId="0" shapeId="0" xr:uid="{4105358B-C4D7-443A-8763-5E6CFD1EBA56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D35" authorId="0" shapeId="0" xr:uid="{3659D37B-EF63-42D8-B1F0-BE95F8F48E10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
</t>
        </r>
      </text>
    </comment>
    <comment ref="G35" authorId="0" shapeId="0" xr:uid="{42A3A233-2C85-4208-B6A2-AA9C719AE918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  <comment ref="H35" authorId="0" shapeId="0" xr:uid="{0B92D2D1-989B-4EF3-B2C7-EC0E352C3C26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Modeled output of the linearized "virtual thickness" after applying the correction
</t>
        </r>
      </text>
    </comment>
    <comment ref="I35" authorId="0" shapeId="0" xr:uid="{935CB480-B5DA-4EDC-9238-95D9943C38EF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</commentList>
</comments>
</file>

<file path=xl/sharedStrings.xml><?xml version="1.0" encoding="utf-8"?>
<sst xmlns="http://schemas.openxmlformats.org/spreadsheetml/2006/main" count="60" uniqueCount="30">
  <si>
    <t>Thickness</t>
  </si>
  <si>
    <t>Reading</t>
  </si>
  <si>
    <t>Log10</t>
  </si>
  <si>
    <t>Cut</t>
  </si>
  <si>
    <t>Input</t>
  </si>
  <si>
    <t>Output</t>
  </si>
  <si>
    <t>a</t>
  </si>
  <si>
    <t>b</t>
  </si>
  <si>
    <t>Model</t>
  </si>
  <si>
    <t>Error</t>
  </si>
  <si>
    <t>lux</t>
  </si>
  <si>
    <t>step</t>
  </si>
  <si>
    <t>scale</t>
  </si>
  <si>
    <t>Scaled</t>
  </si>
  <si>
    <t>Check</t>
  </si>
  <si>
    <t>Ideal</t>
  </si>
  <si>
    <t>Fitted Exp</t>
  </si>
  <si>
    <t>Fitted Scale</t>
  </si>
  <si>
    <t>Squared
Error</t>
  </si>
  <si>
    <t>RMS Error</t>
  </si>
  <si>
    <t>Desired
Thickness</t>
  </si>
  <si>
    <t>Partial
Correction</t>
  </si>
  <si>
    <t>Min Thickness</t>
  </si>
  <si>
    <t>Max Thickness</t>
  </si>
  <si>
    <t>Material Thickness</t>
  </si>
  <si>
    <t>Corrected
Thickness</t>
  </si>
  <si>
    <t>Scaled Modeled</t>
  </si>
  <si>
    <t>Scaled
Output</t>
  </si>
  <si>
    <t>Greyscale Factor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</si>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</sst>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515686789151356"/>
                  <c:y val="-0.56336213181685624"/>
                </c:manualLayout>
              </c:layout>
              <c:numFmt formatCode="General" sourceLinked="0"/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1508</c:v>
                </c:pt>
                <c:pt idx="1">
                  <c:v>1467</c:v>
                </c:pt>
                <c:pt idx="2">
                  <c:v>1312</c:v>
                </c:pt>
                <c:pt idx="3">
                  <c:v>1014</c:v>
                </c:pt>
                <c:pt idx="4">
                  <c:v>929</c:v>
                </c:pt>
                <c:pt idx="5">
                  <c:v>842</c:v>
                </c:pt>
                <c:pt idx="6">
                  <c:v>803</c:v>
                </c:pt>
                <c:pt idx="7">
                  <c:v>727</c:v>
                </c:pt>
                <c:pt idx="8">
                  <c:v>611</c:v>
                </c:pt>
                <c:pt idx="9">
                  <c:v>532</c:v>
                </c:pt>
                <c:pt idx="10">
                  <c:v>477</c:v>
                </c:pt>
                <c:pt idx="11">
                  <c:v>445</c:v>
                </c:pt>
                <c:pt idx="12">
                  <c:v>423</c:v>
                </c:pt>
                <c:pt idx="13">
                  <c:v>368</c:v>
                </c:pt>
                <c:pt idx="14">
                  <c:v>338</c:v>
                </c:pt>
                <c:pt idx="15">
                  <c:v>310</c:v>
                </c:pt>
                <c:pt idx="16">
                  <c:v>279</c:v>
                </c:pt>
                <c:pt idx="17">
                  <c:v>246</c:v>
                </c:pt>
                <c:pt idx="18">
                  <c:v>227</c:v>
                </c:pt>
                <c:pt idx="19">
                  <c:v>206</c:v>
                </c:pt>
                <c:pt idx="20">
                  <c:v>184</c:v>
                </c:pt>
                <c:pt idx="21">
                  <c:v>158</c:v>
                </c:pt>
                <c:pt idx="22">
                  <c:v>141</c:v>
                </c:pt>
                <c:pt idx="23">
                  <c:v>130</c:v>
                </c:pt>
                <c:pt idx="24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2-46CE-ADA2-E46A26F8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5088"/>
        <c:axId val="144586624"/>
      </c:scatterChart>
      <c:valAx>
        <c:axId val="144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86624"/>
        <c:crosses val="autoZero"/>
        <c:crossBetween val="midCat"/>
      </c:valAx>
      <c:valAx>
        <c:axId val="144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  <a:p>
            <a:pPr>
              <a:defRPr/>
            </a:pPr>
            <a:r>
              <a:rPr lang="en-US"/>
              <a:t>(excl</a:t>
            </a:r>
            <a:r>
              <a:rPr lang="en-US" baseline="0"/>
              <a:t> 0.01)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6717979002624673"/>
                  <c:y val="-0.51703703703703707"/>
                </c:manualLayout>
              </c:layout>
              <c:numFmt formatCode="General" sourceLinked="0"/>
            </c:trendlineLbl>
          </c:trendline>
          <c:xVal>
            <c:numRef>
              <c:f>'Raw Data'!$A$3:$A$26</c:f>
              <c:numCache>
                <c:formatCode>General</c:formatCode>
                <c:ptCount val="2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  <c:pt idx="10">
                  <c:v>0.11999999999999998</c:v>
                </c:pt>
                <c:pt idx="11">
                  <c:v>0.12999999999999998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0.18000000000000002</c:v>
                </c:pt>
                <c:pt idx="17">
                  <c:v>0.19000000000000003</c:v>
                </c:pt>
                <c:pt idx="18">
                  <c:v>0.20000000000000004</c:v>
                </c:pt>
                <c:pt idx="19">
                  <c:v>0.21000000000000005</c:v>
                </c:pt>
                <c:pt idx="20">
                  <c:v>0.22000000000000006</c:v>
                </c:pt>
                <c:pt idx="21">
                  <c:v>0.23000000000000007</c:v>
                </c:pt>
                <c:pt idx="22">
                  <c:v>0.24000000000000007</c:v>
                </c:pt>
                <c:pt idx="23">
                  <c:v>0.25000000000000006</c:v>
                </c:pt>
              </c:numCache>
            </c:numRef>
          </c:xVal>
          <c:yVal>
            <c:numRef>
              <c:f>'Raw Data'!$C$3:$C$26</c:f>
              <c:numCache>
                <c:formatCode>General</c:formatCode>
                <c:ptCount val="24"/>
                <c:pt idx="0">
                  <c:v>1467</c:v>
                </c:pt>
                <c:pt idx="1">
                  <c:v>1312</c:v>
                </c:pt>
                <c:pt idx="2">
                  <c:v>1014</c:v>
                </c:pt>
                <c:pt idx="3">
                  <c:v>929</c:v>
                </c:pt>
                <c:pt idx="4">
                  <c:v>842</c:v>
                </c:pt>
                <c:pt idx="5">
                  <c:v>803</c:v>
                </c:pt>
                <c:pt idx="6">
                  <c:v>727</c:v>
                </c:pt>
                <c:pt idx="7">
                  <c:v>611</c:v>
                </c:pt>
                <c:pt idx="8">
                  <c:v>532</c:v>
                </c:pt>
                <c:pt idx="9">
                  <c:v>477</c:v>
                </c:pt>
                <c:pt idx="10">
                  <c:v>445</c:v>
                </c:pt>
                <c:pt idx="11">
                  <c:v>423</c:v>
                </c:pt>
                <c:pt idx="12">
                  <c:v>368</c:v>
                </c:pt>
                <c:pt idx="13">
                  <c:v>338</c:v>
                </c:pt>
                <c:pt idx="14">
                  <c:v>310</c:v>
                </c:pt>
                <c:pt idx="15">
                  <c:v>279</c:v>
                </c:pt>
                <c:pt idx="16">
                  <c:v>246</c:v>
                </c:pt>
                <c:pt idx="17">
                  <c:v>227</c:v>
                </c:pt>
                <c:pt idx="18">
                  <c:v>206</c:v>
                </c:pt>
                <c:pt idx="19">
                  <c:v>184</c:v>
                </c:pt>
                <c:pt idx="20">
                  <c:v>158</c:v>
                </c:pt>
                <c:pt idx="21">
                  <c:v>141</c:v>
                </c:pt>
                <c:pt idx="22">
                  <c:v>130</c:v>
                </c:pt>
                <c:pt idx="2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F-4A5A-BE28-3E202C48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4544"/>
        <c:axId val="144606336"/>
      </c:scatterChart>
      <c:valAx>
        <c:axId val="1446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06336"/>
        <c:crosses val="autoZero"/>
        <c:crossBetween val="midCat"/>
      </c:valAx>
      <c:valAx>
        <c:axId val="144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0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Log10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Log10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2844737532808399"/>
                  <c:y val="-0.22576443569553806"/>
                </c:manualLayout>
              </c:layout>
              <c:numFmt formatCode="General" sourceLinked="0"/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Data'!$D$2:$D$26</c:f>
              <c:numCache>
                <c:formatCode>General</c:formatCode>
                <c:ptCount val="25"/>
                <c:pt idx="0">
                  <c:v>3.1784013415337551</c:v>
                </c:pt>
                <c:pt idx="1">
                  <c:v>3.1664301138432829</c:v>
                </c:pt>
                <c:pt idx="2">
                  <c:v>3.1179338350396413</c:v>
                </c:pt>
                <c:pt idx="3">
                  <c:v>3.0060379549973173</c:v>
                </c:pt>
                <c:pt idx="4">
                  <c:v>2.9680157139936418</c:v>
                </c:pt>
                <c:pt idx="5">
                  <c:v>2.9253120914996495</c:v>
                </c:pt>
                <c:pt idx="6">
                  <c:v>2.9047155452786808</c:v>
                </c:pt>
                <c:pt idx="7">
                  <c:v>2.8615344108590377</c:v>
                </c:pt>
                <c:pt idx="8">
                  <c:v>2.786041210242554</c:v>
                </c:pt>
                <c:pt idx="9">
                  <c:v>2.7259116322950483</c:v>
                </c:pt>
                <c:pt idx="10">
                  <c:v>2.6785183790401139</c:v>
                </c:pt>
                <c:pt idx="11">
                  <c:v>2.6483600109809315</c:v>
                </c:pt>
                <c:pt idx="12">
                  <c:v>2.6263403673750423</c:v>
                </c:pt>
                <c:pt idx="13">
                  <c:v>2.5658478186735176</c:v>
                </c:pt>
                <c:pt idx="14">
                  <c:v>2.5289167002776547</c:v>
                </c:pt>
                <c:pt idx="15">
                  <c:v>2.4913616938342726</c:v>
                </c:pt>
                <c:pt idx="16">
                  <c:v>2.4456042032735974</c:v>
                </c:pt>
                <c:pt idx="17">
                  <c:v>2.3909351071033793</c:v>
                </c:pt>
                <c:pt idx="18">
                  <c:v>2.3560258571931225</c:v>
                </c:pt>
                <c:pt idx="19">
                  <c:v>2.3138672203691533</c:v>
                </c:pt>
                <c:pt idx="20">
                  <c:v>2.2648178230095364</c:v>
                </c:pt>
                <c:pt idx="21">
                  <c:v>2.1986570869544226</c:v>
                </c:pt>
                <c:pt idx="22">
                  <c:v>2.1492191126553797</c:v>
                </c:pt>
                <c:pt idx="23">
                  <c:v>2.1139433523068369</c:v>
                </c:pt>
                <c:pt idx="24">
                  <c:v>2.0170333392987803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7-4224-A94E-F6541539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4624"/>
        <c:axId val="144636160"/>
      </c:scatterChart>
      <c:valAx>
        <c:axId val="144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36160"/>
        <c:crosses val="autoZero"/>
        <c:crossBetween val="midCat"/>
      </c:valAx>
      <c:valAx>
        <c:axId val="1446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3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Cut</a:t>
            </a:r>
            <a:r>
              <a:rPr lang="en-US" baseline="0"/>
              <a:t> vs </a:t>
            </a:r>
            <a:r>
              <a:rPr lang="en-US"/>
              <a:t>Reading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7572287839020124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'Raw Data'!$B$2:$B$26</c:f>
              <c:numCache>
                <c:formatCode>General</c:formatCode>
                <c:ptCount val="25"/>
                <c:pt idx="0">
                  <c:v>0.24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0.18</c:v>
                </c:pt>
                <c:pt idx="7">
                  <c:v>0.16999999999999998</c:v>
                </c:pt>
                <c:pt idx="8">
                  <c:v>0.16</c:v>
                </c:pt>
                <c:pt idx="9">
                  <c:v>0.15000000000000002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0.12000000000000002</c:v>
                </c:pt>
                <c:pt idx="13">
                  <c:v>0.11000000000000001</c:v>
                </c:pt>
                <c:pt idx="14">
                  <c:v>0.1</c:v>
                </c:pt>
                <c:pt idx="15">
                  <c:v>0.09</c:v>
                </c:pt>
                <c:pt idx="16">
                  <c:v>7.9999999999999988E-2</c:v>
                </c:pt>
                <c:pt idx="17">
                  <c:v>6.9999999999999979E-2</c:v>
                </c:pt>
                <c:pt idx="18">
                  <c:v>5.999999999999997E-2</c:v>
                </c:pt>
                <c:pt idx="19">
                  <c:v>4.9999999999999961E-2</c:v>
                </c:pt>
                <c:pt idx="20">
                  <c:v>3.9999999999999952E-2</c:v>
                </c:pt>
                <c:pt idx="21">
                  <c:v>2.9999999999999943E-2</c:v>
                </c:pt>
                <c:pt idx="22">
                  <c:v>1.9999999999999934E-2</c:v>
                </c:pt>
                <c:pt idx="23">
                  <c:v>9.9999999999999256E-3</c:v>
                </c:pt>
                <c:pt idx="24">
                  <c:v>0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1508</c:v>
                </c:pt>
                <c:pt idx="1">
                  <c:v>1467</c:v>
                </c:pt>
                <c:pt idx="2">
                  <c:v>1312</c:v>
                </c:pt>
                <c:pt idx="3">
                  <c:v>1014</c:v>
                </c:pt>
                <c:pt idx="4">
                  <c:v>929</c:v>
                </c:pt>
                <c:pt idx="5">
                  <c:v>842</c:v>
                </c:pt>
                <c:pt idx="6">
                  <c:v>803</c:v>
                </c:pt>
                <c:pt idx="7">
                  <c:v>727</c:v>
                </c:pt>
                <c:pt idx="8">
                  <c:v>611</c:v>
                </c:pt>
                <c:pt idx="9">
                  <c:v>532</c:v>
                </c:pt>
                <c:pt idx="10">
                  <c:v>477</c:v>
                </c:pt>
                <c:pt idx="11">
                  <c:v>445</c:v>
                </c:pt>
                <c:pt idx="12">
                  <c:v>423</c:v>
                </c:pt>
                <c:pt idx="13">
                  <c:v>368</c:v>
                </c:pt>
                <c:pt idx="14">
                  <c:v>338</c:v>
                </c:pt>
                <c:pt idx="15">
                  <c:v>310</c:v>
                </c:pt>
                <c:pt idx="16">
                  <c:v>279</c:v>
                </c:pt>
                <c:pt idx="17">
                  <c:v>246</c:v>
                </c:pt>
                <c:pt idx="18">
                  <c:v>227</c:v>
                </c:pt>
                <c:pt idx="19">
                  <c:v>206</c:v>
                </c:pt>
                <c:pt idx="20">
                  <c:v>184</c:v>
                </c:pt>
                <c:pt idx="21">
                  <c:v>158</c:v>
                </c:pt>
                <c:pt idx="22">
                  <c:v>141</c:v>
                </c:pt>
                <c:pt idx="23">
                  <c:v>130</c:v>
                </c:pt>
                <c:pt idx="24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3-4071-BDC0-8D1B61EE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3296"/>
        <c:axId val="143561472"/>
      </c:scatterChart>
      <c:valAx>
        <c:axId val="1435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1472"/>
        <c:crosses val="autoZero"/>
        <c:crossBetween val="midCat"/>
      </c:valAx>
      <c:valAx>
        <c:axId val="1435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6428477690288711E-2"/>
                  <c:y val="-0.396813575386410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0.0182e</a:t>
                    </a:r>
                    <a:r>
                      <a:rPr lang="en-US" sz="1400" baseline="30000"/>
                      <a:t>10.71x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Data'!$A$2:$A$24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</c:numCache>
            </c:numRef>
          </c:xVal>
          <c:yVal>
            <c:numRef>
              <c:f>'Raw Data'!$H$2:$H$24</c:f>
              <c:numCache>
                <c:formatCode>0.00</c:formatCode>
                <c:ptCount val="23"/>
                <c:pt idx="0">
                  <c:v>0.23999999999999996</c:v>
                </c:pt>
                <c:pt idx="1">
                  <c:v>0.23347480106100796</c:v>
                </c:pt>
                <c:pt idx="2">
                  <c:v>0.20880636604774536</c:v>
                </c:pt>
                <c:pt idx="3">
                  <c:v>0.16137931034482758</c:v>
                </c:pt>
                <c:pt idx="4">
                  <c:v>0.14785145888594164</c:v>
                </c:pt>
                <c:pt idx="5">
                  <c:v>0.13400530503978778</c:v>
                </c:pt>
                <c:pt idx="6">
                  <c:v>0.12779840848806365</c:v>
                </c:pt>
                <c:pt idx="7">
                  <c:v>0.11570291777188328</c:v>
                </c:pt>
                <c:pt idx="8">
                  <c:v>9.7241379310344822E-2</c:v>
                </c:pt>
                <c:pt idx="9">
                  <c:v>8.46684350132626E-2</c:v>
                </c:pt>
                <c:pt idx="10">
                  <c:v>7.591511936339522E-2</c:v>
                </c:pt>
                <c:pt idx="11">
                  <c:v>7.0822281167108758E-2</c:v>
                </c:pt>
                <c:pt idx="12">
                  <c:v>6.7320954907161806E-2</c:v>
                </c:pt>
                <c:pt idx="13">
                  <c:v>5.8567639257294427E-2</c:v>
                </c:pt>
                <c:pt idx="14">
                  <c:v>5.3793103448275856E-2</c:v>
                </c:pt>
                <c:pt idx="15">
                  <c:v>4.9336870026525197E-2</c:v>
                </c:pt>
                <c:pt idx="16">
                  <c:v>4.4403183023872674E-2</c:v>
                </c:pt>
                <c:pt idx="17">
                  <c:v>3.9151193633952253E-2</c:v>
                </c:pt>
                <c:pt idx="18">
                  <c:v>3.6127320954907158E-2</c:v>
                </c:pt>
                <c:pt idx="19">
                  <c:v>3.2785145888594165E-2</c:v>
                </c:pt>
                <c:pt idx="20">
                  <c:v>2.9283819628647213E-2</c:v>
                </c:pt>
                <c:pt idx="21">
                  <c:v>2.5145888594164459E-2</c:v>
                </c:pt>
                <c:pt idx="22">
                  <c:v>2.2440318302387265E-2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8-4F92-AEFE-B7F09228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59968"/>
        <c:axId val="1770561216"/>
      </c:scatterChart>
      <c:valAx>
        <c:axId val="1770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1216"/>
        <c:crosses val="autoZero"/>
        <c:crossBetween val="midCat"/>
      </c:valAx>
      <c:valAx>
        <c:axId val="17705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6.2992125984251968E-2"/>
          <c:w val="0.87119685039370076"/>
          <c:h val="0.86536115072230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analysis!$I$35</c:f>
              <c:strCache>
                <c:ptCount val="1"/>
                <c:pt idx="0">
                  <c:v>Scaled
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7668416447944E-2"/>
                  <c:y val="0.34882323764647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analysis!$B$36:$B$67</c:f>
              <c:numCache>
                <c:formatCode>0</c:formatCode>
                <c:ptCount val="32"/>
                <c:pt idx="0">
                  <c:v>0</c:v>
                </c:pt>
                <c:pt idx="1">
                  <c:v>8.2258064516129039</c:v>
                </c:pt>
                <c:pt idx="2">
                  <c:v>16.451612903225808</c:v>
                </c:pt>
                <c:pt idx="3">
                  <c:v>24.677419354838708</c:v>
                </c:pt>
                <c:pt idx="4">
                  <c:v>32.903225806451616</c:v>
                </c:pt>
                <c:pt idx="5">
                  <c:v>41.12903225806452</c:v>
                </c:pt>
                <c:pt idx="6">
                  <c:v>49.354838709677416</c:v>
                </c:pt>
                <c:pt idx="7">
                  <c:v>57.58064516129032</c:v>
                </c:pt>
                <c:pt idx="8">
                  <c:v>65.806451612903231</c:v>
                </c:pt>
                <c:pt idx="9">
                  <c:v>74.032258064516128</c:v>
                </c:pt>
                <c:pt idx="10">
                  <c:v>82.258064516129039</c:v>
                </c:pt>
                <c:pt idx="11">
                  <c:v>90.483870967741936</c:v>
                </c:pt>
                <c:pt idx="12">
                  <c:v>98.709677419354833</c:v>
                </c:pt>
                <c:pt idx="13">
                  <c:v>106.93548387096774</c:v>
                </c:pt>
                <c:pt idx="14">
                  <c:v>115.16129032258064</c:v>
                </c:pt>
                <c:pt idx="15">
                  <c:v>123.38709677419355</c:v>
                </c:pt>
                <c:pt idx="16">
                  <c:v>131.61290322580646</c:v>
                </c:pt>
                <c:pt idx="17">
                  <c:v>139.83870967741936</c:v>
                </c:pt>
                <c:pt idx="18">
                  <c:v>148.06451612903226</c:v>
                </c:pt>
                <c:pt idx="19">
                  <c:v>156.29032258064515</c:v>
                </c:pt>
                <c:pt idx="20">
                  <c:v>164.51612903225808</c:v>
                </c:pt>
                <c:pt idx="21">
                  <c:v>172.74193548387098</c:v>
                </c:pt>
                <c:pt idx="22">
                  <c:v>180.96774193548387</c:v>
                </c:pt>
                <c:pt idx="23">
                  <c:v>189.19354838709677</c:v>
                </c:pt>
                <c:pt idx="24">
                  <c:v>197.41935483870967</c:v>
                </c:pt>
                <c:pt idx="25">
                  <c:v>205.64516129032259</c:v>
                </c:pt>
                <c:pt idx="26">
                  <c:v>213.87096774193549</c:v>
                </c:pt>
                <c:pt idx="27">
                  <c:v>222.09677419354838</c:v>
                </c:pt>
                <c:pt idx="28">
                  <c:v>230.32258064516128</c:v>
                </c:pt>
                <c:pt idx="29">
                  <c:v>238.54838709677421</c:v>
                </c:pt>
                <c:pt idx="30">
                  <c:v>246.7741935483871</c:v>
                </c:pt>
                <c:pt idx="31">
                  <c:v>255</c:v>
                </c:pt>
              </c:numCache>
            </c:numRef>
          </c:xVal>
          <c:yVal>
            <c:numRef>
              <c:f>analysis!$I$36:$I$67</c:f>
              <c:numCache>
                <c:formatCode>0</c:formatCode>
                <c:ptCount val="32"/>
                <c:pt idx="0">
                  <c:v>13.422819658279879</c:v>
                </c:pt>
                <c:pt idx="1">
                  <c:v>20.823677081214253</c:v>
                </c:pt>
                <c:pt idx="2">
                  <c:v>28.236226003437601</c:v>
                </c:pt>
                <c:pt idx="3">
                  <c:v>35.660853344458893</c:v>
                </c:pt>
                <c:pt idx="4">
                  <c:v>43.097971818616493</c:v>
                </c:pt>
                <c:pt idx="5">
                  <c:v>50.548022579258763</c:v>
                </c:pt>
                <c:pt idx="6">
                  <c:v>58.011478235371477</c:v>
                </c:pt>
                <c:pt idx="7">
                  <c:v>65.488846308432841</c:v>
                </c:pt>
                <c:pt idx="8">
                  <c:v>72.980673212604074</c:v>
                </c:pt>
                <c:pt idx="9">
                  <c:v>80.487548860900915</c:v>
                </c:pt>
                <c:pt idx="10">
                  <c:v>88.01011202508198</c:v>
                </c:pt>
                <c:pt idx="11">
                  <c:v>95.549056609543541</c:v>
                </c:pt>
                <c:pt idx="12">
                  <c:v>103.10513904215448</c:v>
                </c:pt>
                <c:pt idx="13">
                  <c:v>110.67918704143673</c:v>
                </c:pt>
                <c:pt idx="14">
                  <c:v>118.27211009517998</c:v>
                </c:pt>
                <c:pt idx="15">
                  <c:v>125.8849120882971</c:v>
                </c:pt>
                <c:pt idx="16">
                  <c:v>133.5187066591165</c:v>
                </c:pt>
                <c:pt idx="17">
                  <c:v>141.17473606092821</c:v>
                </c:pt>
                <c:pt idx="18">
                  <c:v>148.85439458653852</c:v>
                </c:pt>
                <c:pt idx="19">
                  <c:v>156.55925802051385</c:v>
                </c:pt>
                <c:pt idx="20">
                  <c:v>164.29112118567753</c:v>
                </c:pt>
                <c:pt idx="21">
                  <c:v>172.05204656175482</c:v>
                </c:pt>
                <c:pt idx="22">
                  <c:v>179.84442837100482</c:v>
                </c:pt>
                <c:pt idx="23">
                  <c:v>187.67107879627559</c:v>
                </c:pt>
                <c:pt idx="24">
                  <c:v>195.53534676415632</c:v>
                </c:pt>
                <c:pt idx="25">
                  <c:v>203.44128623441043</c:v>
                </c:pt>
                <c:pt idx="26">
                  <c:v>211.39390273168416</c:v>
                </c:pt>
                <c:pt idx="27">
                  <c:v>219.39952949217835</c:v>
                </c:pt>
                <c:pt idx="28">
                  <c:v>227.46643120801258</c:v>
                </c:pt>
                <c:pt idx="29">
                  <c:v>235.60583821603416</c:v>
                </c:pt>
                <c:pt idx="30">
                  <c:v>243.83387887076455</c:v>
                </c:pt>
                <c:pt idx="31">
                  <c:v>252.17566284599474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C-4470-829A-75FB0E9BF1AB}"/>
            </c:ext>
          </c:extLst>
        </c:ser>
        <c:ser>
          <c:idx val="1"/>
          <c:order val="1"/>
          <c:tx>
            <c:strRef>
              <c:f>analysis!$D$35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analysis!$B$36:$B$67</c:f>
              <c:numCache>
                <c:formatCode>0</c:formatCode>
                <c:ptCount val="32"/>
                <c:pt idx="0">
                  <c:v>0</c:v>
                </c:pt>
                <c:pt idx="1">
                  <c:v>8.2258064516129039</c:v>
                </c:pt>
                <c:pt idx="2">
                  <c:v>16.451612903225808</c:v>
                </c:pt>
                <c:pt idx="3">
                  <c:v>24.677419354838708</c:v>
                </c:pt>
                <c:pt idx="4">
                  <c:v>32.903225806451616</c:v>
                </c:pt>
                <c:pt idx="5">
                  <c:v>41.12903225806452</c:v>
                </c:pt>
                <c:pt idx="6">
                  <c:v>49.354838709677416</c:v>
                </c:pt>
                <c:pt idx="7">
                  <c:v>57.58064516129032</c:v>
                </c:pt>
                <c:pt idx="8">
                  <c:v>65.806451612903231</c:v>
                </c:pt>
                <c:pt idx="9">
                  <c:v>74.032258064516128</c:v>
                </c:pt>
                <c:pt idx="10">
                  <c:v>82.258064516129039</c:v>
                </c:pt>
                <c:pt idx="11">
                  <c:v>90.483870967741936</c:v>
                </c:pt>
                <c:pt idx="12">
                  <c:v>98.709677419354833</c:v>
                </c:pt>
                <c:pt idx="13">
                  <c:v>106.93548387096774</c:v>
                </c:pt>
                <c:pt idx="14">
                  <c:v>115.16129032258064</c:v>
                </c:pt>
                <c:pt idx="15">
                  <c:v>123.38709677419355</c:v>
                </c:pt>
                <c:pt idx="16">
                  <c:v>131.61290322580646</c:v>
                </c:pt>
                <c:pt idx="17">
                  <c:v>139.83870967741936</c:v>
                </c:pt>
                <c:pt idx="18">
                  <c:v>148.06451612903226</c:v>
                </c:pt>
                <c:pt idx="19">
                  <c:v>156.29032258064515</c:v>
                </c:pt>
                <c:pt idx="20">
                  <c:v>164.51612903225808</c:v>
                </c:pt>
                <c:pt idx="21">
                  <c:v>172.74193548387098</c:v>
                </c:pt>
                <c:pt idx="22">
                  <c:v>180.96774193548387</c:v>
                </c:pt>
                <c:pt idx="23">
                  <c:v>189.19354838709677</c:v>
                </c:pt>
                <c:pt idx="24">
                  <c:v>197.41935483870967</c:v>
                </c:pt>
                <c:pt idx="25">
                  <c:v>205.64516129032259</c:v>
                </c:pt>
                <c:pt idx="26">
                  <c:v>213.87096774193549</c:v>
                </c:pt>
                <c:pt idx="27">
                  <c:v>222.09677419354838</c:v>
                </c:pt>
                <c:pt idx="28">
                  <c:v>230.32258064516128</c:v>
                </c:pt>
                <c:pt idx="29">
                  <c:v>238.54838709677421</c:v>
                </c:pt>
                <c:pt idx="30">
                  <c:v>246.7741935483871</c:v>
                </c:pt>
                <c:pt idx="31">
                  <c:v>255</c:v>
                </c:pt>
              </c:numCache>
            </c:numRef>
          </c:xVal>
          <c:yVal>
            <c:numRef>
              <c:f>analysis!$D$36:$D$67</c:f>
              <c:numCache>
                <c:formatCode>0</c:formatCode>
                <c:ptCount val="32"/>
                <c:pt idx="0">
                  <c:v>11.08695652173914</c:v>
                </c:pt>
                <c:pt idx="1">
                  <c:v>18.955119214586279</c:v>
                </c:pt>
                <c:pt idx="2">
                  <c:v>26.823281907433387</c:v>
                </c:pt>
                <c:pt idx="3">
                  <c:v>34.691444600280526</c:v>
                </c:pt>
                <c:pt idx="4">
                  <c:v>42.559607293127634</c:v>
                </c:pt>
                <c:pt idx="5">
                  <c:v>50.42776998597477</c:v>
                </c:pt>
                <c:pt idx="6">
                  <c:v>58.295932678821877</c:v>
                </c:pt>
                <c:pt idx="7">
                  <c:v>66.164095371669021</c:v>
                </c:pt>
                <c:pt idx="8">
                  <c:v>74.032258064516157</c:v>
                </c:pt>
                <c:pt idx="9">
                  <c:v>81.900420757363264</c:v>
                </c:pt>
                <c:pt idx="10">
                  <c:v>89.7685834502104</c:v>
                </c:pt>
                <c:pt idx="11">
                  <c:v>97.636746143057508</c:v>
                </c:pt>
                <c:pt idx="12">
                  <c:v>105.50490883590462</c:v>
                </c:pt>
                <c:pt idx="13">
                  <c:v>113.37307152875178</c:v>
                </c:pt>
                <c:pt idx="14">
                  <c:v>121.24123422159889</c:v>
                </c:pt>
                <c:pt idx="15">
                  <c:v>129.10939691444599</c:v>
                </c:pt>
                <c:pt idx="16">
                  <c:v>136.97755960729316</c:v>
                </c:pt>
                <c:pt idx="17">
                  <c:v>144.84572230014027</c:v>
                </c:pt>
                <c:pt idx="18">
                  <c:v>152.71388499298737</c:v>
                </c:pt>
                <c:pt idx="19">
                  <c:v>160.58204768583451</c:v>
                </c:pt>
                <c:pt idx="20">
                  <c:v>168.45021037868165</c:v>
                </c:pt>
                <c:pt idx="21">
                  <c:v>176.31837307152875</c:v>
                </c:pt>
                <c:pt idx="22">
                  <c:v>184.18653576437586</c:v>
                </c:pt>
                <c:pt idx="23">
                  <c:v>192.054698457223</c:v>
                </c:pt>
                <c:pt idx="24">
                  <c:v>199.9228611500701</c:v>
                </c:pt>
                <c:pt idx="25">
                  <c:v>207.79102384291727</c:v>
                </c:pt>
                <c:pt idx="26">
                  <c:v>215.65918653576441</c:v>
                </c:pt>
                <c:pt idx="27">
                  <c:v>223.52734922861151</c:v>
                </c:pt>
                <c:pt idx="28">
                  <c:v>231.39551192145862</c:v>
                </c:pt>
                <c:pt idx="29">
                  <c:v>239.26367461430576</c:v>
                </c:pt>
                <c:pt idx="30">
                  <c:v>247.13183730715289</c:v>
                </c:pt>
                <c:pt idx="31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1-4C6B-A5AF-78683A3A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27424"/>
        <c:axId val="1901419936"/>
      </c:scatterChart>
      <c:valAx>
        <c:axId val="19014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19936"/>
        <c:crosses val="autoZero"/>
        <c:crossBetween val="midCat"/>
      </c:valAx>
      <c:valAx>
        <c:axId val="1901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6.2992125984251968E-2"/>
          <c:w val="0.87119685039370076"/>
          <c:h val="0.86536115072230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'full analysis'!$I$35</c:f>
              <c:strCache>
                <c:ptCount val="1"/>
                <c:pt idx="0">
                  <c:v>Scaled
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7668416447944E-2"/>
                  <c:y val="0.34882323764647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'full analysis'!$B$36:$B$67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'full analysis'!$I$36:$I$67</c:f>
              <c:numCache>
                <c:formatCode>0</c:formatCode>
                <c:ptCount val="32"/>
                <c:pt idx="0">
                  <c:v>13.422819658279879</c:v>
                </c:pt>
                <c:pt idx="1">
                  <c:v>14.321919830975629</c:v>
                </c:pt>
                <c:pt idx="2">
                  <c:v>15.221188029402411</c:v>
                </c:pt>
                <c:pt idx="3">
                  <c:v>16.120624893522724</c:v>
                </c:pt>
                <c:pt idx="4">
                  <c:v>17.020231068071542</c:v>
                </c:pt>
                <c:pt idx="5">
                  <c:v>17.920007202608776</c:v>
                </c:pt>
                <c:pt idx="6">
                  <c:v>18.819953951573439</c:v>
                </c:pt>
                <c:pt idx="7">
                  <c:v>19.720071974338669</c:v>
                </c:pt>
                <c:pt idx="8">
                  <c:v>20.620361935266803</c:v>
                </c:pt>
                <c:pt idx="9">
                  <c:v>21.520824503766043</c:v>
                </c:pt>
                <c:pt idx="10">
                  <c:v>22.421460354347495</c:v>
                </c:pt>
                <c:pt idx="11">
                  <c:v>23.322270166683548</c:v>
                </c:pt>
                <c:pt idx="12">
                  <c:v>24.223254625666527</c:v>
                </c:pt>
                <c:pt idx="13">
                  <c:v>25.124414421468277</c:v>
                </c:pt>
                <c:pt idx="14">
                  <c:v>26.025750249601753</c:v>
                </c:pt>
                <c:pt idx="15">
                  <c:v>26.927262810982089</c:v>
                </c:pt>
                <c:pt idx="16">
                  <c:v>27.828952811989112</c:v>
                </c:pt>
                <c:pt idx="17">
                  <c:v>28.730820964531826</c:v>
                </c:pt>
                <c:pt idx="18">
                  <c:v>29.632867986111854</c:v>
                </c:pt>
                <c:pt idx="19">
                  <c:v>30.535094599890215</c:v>
                </c:pt>
                <c:pt idx="20">
                  <c:v>31.437501534753004</c:v>
                </c:pt>
                <c:pt idx="21">
                  <c:v>32.340089525379568</c:v>
                </c:pt>
                <c:pt idx="22">
                  <c:v>33.242859312311161</c:v>
                </c:pt>
                <c:pt idx="23">
                  <c:v>34.145811642020782</c:v>
                </c:pt>
                <c:pt idx="24">
                  <c:v>35.048947266984129</c:v>
                </c:pt>
                <c:pt idx="25">
                  <c:v>35.952266945751866</c:v>
                </c:pt>
                <c:pt idx="26">
                  <c:v>36.855771443022093</c:v>
                </c:pt>
                <c:pt idx="27">
                  <c:v>37.759461529715992</c:v>
                </c:pt>
                <c:pt idx="28">
                  <c:v>38.663337983052301</c:v>
                </c:pt>
                <c:pt idx="29">
                  <c:v>39.567401586624584</c:v>
                </c:pt>
                <c:pt idx="30">
                  <c:v>40.471653130479837</c:v>
                </c:pt>
                <c:pt idx="31">
                  <c:v>41.37609341119682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5-4065-9F29-5EA1F28A8E7C}"/>
            </c:ext>
          </c:extLst>
        </c:ser>
        <c:ser>
          <c:idx val="1"/>
          <c:order val="1"/>
          <c:tx>
            <c:strRef>
              <c:f>'full analysis'!$D$35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analysis'!$B$36:$B$67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'full analysis'!$D$36:$D$67</c:f>
              <c:numCache>
                <c:formatCode>0</c:formatCode>
                <c:ptCount val="32"/>
                <c:pt idx="0">
                  <c:v>11.08695652173914</c:v>
                </c:pt>
                <c:pt idx="1">
                  <c:v>12.043478260869572</c:v>
                </c:pt>
                <c:pt idx="2">
                  <c:v>13.000000000000005</c:v>
                </c:pt>
                <c:pt idx="3">
                  <c:v>13.956521739130437</c:v>
                </c:pt>
                <c:pt idx="4">
                  <c:v>14.913043478260869</c:v>
                </c:pt>
                <c:pt idx="5">
                  <c:v>15.869565217391303</c:v>
                </c:pt>
                <c:pt idx="6">
                  <c:v>16.826086956521735</c:v>
                </c:pt>
                <c:pt idx="7">
                  <c:v>17.782608695652197</c:v>
                </c:pt>
                <c:pt idx="8">
                  <c:v>18.739130434782631</c:v>
                </c:pt>
                <c:pt idx="9">
                  <c:v>19.695652173913064</c:v>
                </c:pt>
                <c:pt idx="10">
                  <c:v>20.652173913043494</c:v>
                </c:pt>
                <c:pt idx="11">
                  <c:v>21.608695652173928</c:v>
                </c:pt>
                <c:pt idx="12">
                  <c:v>22.565217391304362</c:v>
                </c:pt>
                <c:pt idx="13">
                  <c:v>23.521739130434792</c:v>
                </c:pt>
                <c:pt idx="14">
                  <c:v>24.478260869565226</c:v>
                </c:pt>
                <c:pt idx="15">
                  <c:v>25.434782608695659</c:v>
                </c:pt>
                <c:pt idx="16">
                  <c:v>26.39130434782609</c:v>
                </c:pt>
                <c:pt idx="17">
                  <c:v>27.347826086956523</c:v>
                </c:pt>
                <c:pt idx="18">
                  <c:v>28.304347826086957</c:v>
                </c:pt>
                <c:pt idx="19">
                  <c:v>29.260869565217387</c:v>
                </c:pt>
                <c:pt idx="20">
                  <c:v>30.217391304347821</c:v>
                </c:pt>
                <c:pt idx="21">
                  <c:v>31.173913043478255</c:v>
                </c:pt>
                <c:pt idx="22">
                  <c:v>32.130434782608717</c:v>
                </c:pt>
                <c:pt idx="23">
                  <c:v>33.086956521739147</c:v>
                </c:pt>
                <c:pt idx="24">
                  <c:v>34.043478260869584</c:v>
                </c:pt>
                <c:pt idx="25">
                  <c:v>35.000000000000014</c:v>
                </c:pt>
                <c:pt idx="26">
                  <c:v>35.956521739130444</c:v>
                </c:pt>
                <c:pt idx="27">
                  <c:v>36.913043478260882</c:v>
                </c:pt>
                <c:pt idx="28">
                  <c:v>37.869565217391312</c:v>
                </c:pt>
                <c:pt idx="29">
                  <c:v>38.826086956521742</c:v>
                </c:pt>
                <c:pt idx="30">
                  <c:v>39.782608695652179</c:v>
                </c:pt>
                <c:pt idx="31">
                  <c:v>40.739130434782609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5-4065-9F29-5EA1F28A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27424"/>
        <c:axId val="1901419936"/>
      </c:scatterChart>
      <c:valAx>
        <c:axId val="19014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19936"/>
        <c:crosses val="autoZero"/>
        <c:crossBetween val="midCat"/>
      </c:valAx>
      <c:valAx>
        <c:axId val="1901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</xdr:row>
      <xdr:rowOff>12700</xdr:rowOff>
    </xdr:from>
    <xdr:to>
      <xdr:col>27</xdr:col>
      <xdr:colOff>295275</xdr:colOff>
      <xdr:row>15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</xdr:colOff>
      <xdr:row>17</xdr:row>
      <xdr:rowOff>6350</xdr:rowOff>
    </xdr:from>
    <xdr:to>
      <xdr:col>27</xdr:col>
      <xdr:colOff>307975</xdr:colOff>
      <xdr:row>33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17</xdr:row>
      <xdr:rowOff>6350</xdr:rowOff>
    </xdr:from>
    <xdr:to>
      <xdr:col>19</xdr:col>
      <xdr:colOff>307975</xdr:colOff>
      <xdr:row>31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</xdr:colOff>
      <xdr:row>1</xdr:row>
      <xdr:rowOff>6350</xdr:rowOff>
    </xdr:from>
    <xdr:to>
      <xdr:col>19</xdr:col>
      <xdr:colOff>307975</xdr:colOff>
      <xdr:row>15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184150</xdr:colOff>
      <xdr:row>33</xdr:row>
      <xdr:rowOff>111125</xdr:rowOff>
    </xdr:from>
    <xdr:to>
      <xdr:col>10</xdr:col>
      <xdr:colOff>488950</xdr:colOff>
      <xdr:row>48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1AA21-5F31-4AF4-9DF4-12D84B06A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39</xdr:row>
      <xdr:rowOff>101600</xdr:rowOff>
    </xdr:from>
    <xdr:to>
      <xdr:col>18</xdr:col>
      <xdr:colOff>488950</xdr:colOff>
      <xdr:row>57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A22E-4BF9-4575-AD20-CC58BCDC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39</xdr:row>
      <xdr:rowOff>101600</xdr:rowOff>
    </xdr:from>
    <xdr:to>
      <xdr:col>18</xdr:col>
      <xdr:colOff>488950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D54A7-E8DF-4D0A-A871-C0D152249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H3" sqref="H3"/>
    </sheetView>
  </sheetViews>
  <sheetFormatPr defaultRowHeight="14.5" x14ac:dyDescent="0.35"/>
  <sheetData>
    <row r="1" spans="1:11" x14ac:dyDescent="0.35">
      <c r="A1" t="s">
        <v>0</v>
      </c>
      <c r="B1" t="s">
        <v>3</v>
      </c>
      <c r="C1" t="s">
        <v>1</v>
      </c>
      <c r="D1" t="s">
        <v>2</v>
      </c>
      <c r="E1" t="s">
        <v>8</v>
      </c>
      <c r="F1" t="s">
        <v>9</v>
      </c>
      <c r="H1" t="s">
        <v>13</v>
      </c>
      <c r="I1" t="s">
        <v>8</v>
      </c>
      <c r="J1" t="s">
        <v>9</v>
      </c>
      <c r="K1" t="s">
        <v>14</v>
      </c>
    </row>
    <row r="2" spans="1:11" x14ac:dyDescent="0.35">
      <c r="A2">
        <v>0.01</v>
      </c>
      <c r="B2">
        <f>0.25-A2</f>
        <v>0.24</v>
      </c>
      <c r="C2">
        <v>1508</v>
      </c>
      <c r="D2">
        <f>LOG10(C2)</f>
        <v>3.1784013415337551</v>
      </c>
      <c r="E2" s="1">
        <f t="shared" ref="E2:E26" si="0">1666.6 * EXP(-10.71*A2)</f>
        <v>1497.3331458041475</v>
      </c>
      <c r="F2" s="1">
        <f t="shared" ref="F2:F26" si="1">C2-E2</f>
        <v>10.666854195852466</v>
      </c>
      <c r="G2" s="1"/>
      <c r="H2" s="3">
        <f>0.24*C2/C$2</f>
        <v>0.23999999999999996</v>
      </c>
      <c r="I2" s="3">
        <f>0.0182*EXP(10.71*B2)</f>
        <v>0.23789314305331619</v>
      </c>
      <c r="J2" s="4">
        <f>H2-I2</f>
        <v>2.1068569466837772E-3</v>
      </c>
      <c r="K2" s="3">
        <f>0.0182*EXP(10.71*(LN(H2/0.0182)/10.71))</f>
        <v>0.24</v>
      </c>
    </row>
    <row r="3" spans="1:11" x14ac:dyDescent="0.35">
      <c r="A3">
        <f>A2+0.01</f>
        <v>0.02</v>
      </c>
      <c r="B3">
        <f t="shared" ref="B3:B26" si="2">0.25-A3</f>
        <v>0.23</v>
      </c>
      <c r="C3">
        <v>1467</v>
      </c>
      <c r="D3">
        <f t="shared" ref="D3:D26" si="3">LOG10(C3)</f>
        <v>3.1664301138432829</v>
      </c>
      <c r="E3" s="1">
        <f t="shared" si="0"/>
        <v>1345.2577400238474</v>
      </c>
      <c r="F3" s="1">
        <f t="shared" si="1"/>
        <v>121.74225997615258</v>
      </c>
      <c r="G3" s="1"/>
      <c r="H3" s="3">
        <f t="shared" ref="H3:H26" si="4">0.24*C3/C$2</f>
        <v>0.23347480106100796</v>
      </c>
      <c r="I3" s="3">
        <f t="shared" ref="I3:I26" si="5">0.0182*EXP(10.71*B3)</f>
        <v>0.21373172222084363</v>
      </c>
      <c r="J3" s="4">
        <f t="shared" ref="J3:J26" si="6">H3-I3</f>
        <v>1.9743078840164324E-2</v>
      </c>
      <c r="K3" s="3">
        <f t="shared" ref="K3:K26" si="7">0.0182*EXP(10.71*(LN(H3/0.0182)/10.71))</f>
        <v>0.23347480106100793</v>
      </c>
    </row>
    <row r="4" spans="1:11" x14ac:dyDescent="0.35">
      <c r="A4">
        <f t="shared" ref="A4:A26" si="8">A3+0.01</f>
        <v>0.03</v>
      </c>
      <c r="B4">
        <f t="shared" si="2"/>
        <v>0.22</v>
      </c>
      <c r="C4">
        <v>1312</v>
      </c>
      <c r="D4">
        <f>LOG10(C4)</f>
        <v>3.1179338350396413</v>
      </c>
      <c r="E4" s="1">
        <f t="shared" si="0"/>
        <v>1208.6277473822668</v>
      </c>
      <c r="F4" s="1">
        <f t="shared" si="1"/>
        <v>103.37225261773324</v>
      </c>
      <c r="G4" s="1"/>
      <c r="H4" s="3">
        <f t="shared" si="4"/>
        <v>0.20880636604774536</v>
      </c>
      <c r="I4" s="3">
        <f t="shared" si="5"/>
        <v>0.19202423616409098</v>
      </c>
      <c r="J4" s="4">
        <f t="shared" si="6"/>
        <v>1.6782129883654379E-2</v>
      </c>
      <c r="K4" s="3">
        <f t="shared" si="7"/>
        <v>0.2088063660477453</v>
      </c>
    </row>
    <row r="5" spans="1:11" x14ac:dyDescent="0.35">
      <c r="A5">
        <f t="shared" si="8"/>
        <v>0.04</v>
      </c>
      <c r="B5">
        <f t="shared" si="2"/>
        <v>0.21</v>
      </c>
      <c r="C5">
        <v>1014</v>
      </c>
      <c r="D5">
        <f t="shared" si="3"/>
        <v>3.0060379549973173</v>
      </c>
      <c r="E5" s="1">
        <f t="shared" si="0"/>
        <v>1085.8744672351313</v>
      </c>
      <c r="F5" s="1">
        <f t="shared" si="1"/>
        <v>-71.874467235131306</v>
      </c>
      <c r="G5" s="1"/>
      <c r="H5" s="3">
        <f t="shared" si="4"/>
        <v>0.16137931034482758</v>
      </c>
      <c r="I5" s="3">
        <f t="shared" si="5"/>
        <v>0.17252145302185093</v>
      </c>
      <c r="J5" s="4">
        <f t="shared" si="6"/>
        <v>-1.1142142677023348E-2</v>
      </c>
      <c r="K5" s="3">
        <f t="shared" si="7"/>
        <v>0.16137931034482761</v>
      </c>
    </row>
    <row r="6" spans="1:11" x14ac:dyDescent="0.35">
      <c r="A6">
        <f t="shared" si="8"/>
        <v>0.05</v>
      </c>
      <c r="B6">
        <f t="shared" si="2"/>
        <v>0.2</v>
      </c>
      <c r="C6">
        <v>929</v>
      </c>
      <c r="D6">
        <f t="shared" si="3"/>
        <v>2.9680157139936418</v>
      </c>
      <c r="E6" s="1">
        <f t="shared" si="0"/>
        <v>975.58852272505806</v>
      </c>
      <c r="F6" s="1">
        <f t="shared" si="1"/>
        <v>-46.588522725058056</v>
      </c>
      <c r="G6" s="1"/>
      <c r="H6" s="3">
        <f t="shared" si="4"/>
        <v>0.14785145888594164</v>
      </c>
      <c r="I6" s="3">
        <f t="shared" si="5"/>
        <v>0.15499945396130485</v>
      </c>
      <c r="J6" s="4">
        <f t="shared" si="6"/>
        <v>-7.147995075363206E-3</v>
      </c>
      <c r="K6" s="3">
        <f t="shared" si="7"/>
        <v>0.14785145888594167</v>
      </c>
    </row>
    <row r="7" spans="1:11" x14ac:dyDescent="0.35">
      <c r="A7">
        <f t="shared" si="8"/>
        <v>6.0000000000000005E-2</v>
      </c>
      <c r="B7">
        <f t="shared" si="2"/>
        <v>0.19</v>
      </c>
      <c r="C7">
        <v>842</v>
      </c>
      <c r="D7">
        <f t="shared" si="3"/>
        <v>2.9253120914996495</v>
      </c>
      <c r="E7" s="1">
        <f t="shared" si="0"/>
        <v>876.50367919256701</v>
      </c>
      <c r="F7" s="1">
        <f t="shared" si="1"/>
        <v>-34.503679192567006</v>
      </c>
      <c r="G7" s="1"/>
      <c r="H7" s="3">
        <f t="shared" si="4"/>
        <v>0.13400530503978778</v>
      </c>
      <c r="I7" s="3">
        <f t="shared" si="5"/>
        <v>0.13925706228117465</v>
      </c>
      <c r="J7" s="4">
        <f t="shared" si="6"/>
        <v>-5.2517572413868785E-3</v>
      </c>
      <c r="K7" s="3">
        <f t="shared" si="7"/>
        <v>0.13400530503978778</v>
      </c>
    </row>
    <row r="8" spans="1:11" x14ac:dyDescent="0.35">
      <c r="A8">
        <f t="shared" si="8"/>
        <v>7.0000000000000007E-2</v>
      </c>
      <c r="B8">
        <f t="shared" si="2"/>
        <v>0.18</v>
      </c>
      <c r="C8">
        <v>803</v>
      </c>
      <c r="D8">
        <f t="shared" si="3"/>
        <v>2.9047155452786808</v>
      </c>
      <c r="E8" s="1">
        <f t="shared" si="0"/>
        <v>787.48230605683159</v>
      </c>
      <c r="F8" s="1">
        <f t="shared" si="1"/>
        <v>15.51769394316841</v>
      </c>
      <c r="G8" s="1"/>
      <c r="H8" s="3">
        <f t="shared" si="4"/>
        <v>0.12779840848806365</v>
      </c>
      <c r="I8" s="3">
        <f t="shared" si="5"/>
        <v>0.12511353362589422</v>
      </c>
      <c r="J8" s="4">
        <f t="shared" si="6"/>
        <v>2.6848748621694229E-3</v>
      </c>
      <c r="K8" s="3">
        <f t="shared" si="7"/>
        <v>0.12779840848806362</v>
      </c>
    </row>
    <row r="9" spans="1:11" x14ac:dyDescent="0.35">
      <c r="A9">
        <f t="shared" si="8"/>
        <v>0.08</v>
      </c>
      <c r="B9">
        <f t="shared" si="2"/>
        <v>0.16999999999999998</v>
      </c>
      <c r="C9">
        <v>727</v>
      </c>
      <c r="D9">
        <f t="shared" si="3"/>
        <v>2.8615344108590377</v>
      </c>
      <c r="E9" s="1">
        <f t="shared" si="0"/>
        <v>707.50231524851813</v>
      </c>
      <c r="F9" s="1">
        <f t="shared" si="1"/>
        <v>19.49768475148187</v>
      </c>
      <c r="G9" s="1"/>
      <c r="H9" s="3">
        <f t="shared" si="4"/>
        <v>0.11570291777188328</v>
      </c>
      <c r="I9" s="3">
        <f t="shared" si="5"/>
        <v>0.11240648079127155</v>
      </c>
      <c r="J9" s="4">
        <f t="shared" si="6"/>
        <v>3.2964369806117305E-3</v>
      </c>
      <c r="K9" s="3">
        <f t="shared" si="7"/>
        <v>0.11570291777188328</v>
      </c>
    </row>
    <row r="10" spans="1:11" x14ac:dyDescent="0.35">
      <c r="A10">
        <f t="shared" si="8"/>
        <v>0.09</v>
      </c>
      <c r="B10">
        <f t="shared" si="2"/>
        <v>0.16</v>
      </c>
      <c r="C10">
        <v>611</v>
      </c>
      <c r="D10">
        <f t="shared" si="3"/>
        <v>2.786041210242554</v>
      </c>
      <c r="E10" s="1">
        <f t="shared" si="0"/>
        <v>635.64542622991792</v>
      </c>
      <c r="F10" s="1">
        <f t="shared" si="1"/>
        <v>-24.645426229917916</v>
      </c>
      <c r="G10" s="1"/>
      <c r="H10" s="3">
        <f t="shared" si="4"/>
        <v>9.7241379310344822E-2</v>
      </c>
      <c r="I10" s="3">
        <f t="shared" si="5"/>
        <v>0.10099000929555271</v>
      </c>
      <c r="J10" s="4">
        <f t="shared" si="6"/>
        <v>-3.7486299852078908E-3</v>
      </c>
      <c r="K10" s="3">
        <f t="shared" si="7"/>
        <v>9.7241379310344822E-2</v>
      </c>
    </row>
    <row r="11" spans="1:11" x14ac:dyDescent="0.35">
      <c r="A11">
        <f t="shared" si="8"/>
        <v>9.9999999999999992E-2</v>
      </c>
      <c r="B11">
        <f t="shared" si="2"/>
        <v>0.15000000000000002</v>
      </c>
      <c r="C11">
        <v>532</v>
      </c>
      <c r="D11">
        <f t="shared" si="3"/>
        <v>2.7259116322950483</v>
      </c>
      <c r="E11" s="1">
        <f t="shared" si="0"/>
        <v>571.08662286863159</v>
      </c>
      <c r="F11" s="1">
        <f t="shared" si="1"/>
        <v>-39.086622868631594</v>
      </c>
      <c r="G11" s="1"/>
      <c r="H11" s="3">
        <f t="shared" si="4"/>
        <v>8.46684350132626E-2</v>
      </c>
      <c r="I11" s="3">
        <f t="shared" si="5"/>
        <v>9.0733042309672413E-2</v>
      </c>
      <c r="J11" s="4">
        <f t="shared" si="6"/>
        <v>-6.064607296409813E-3</v>
      </c>
      <c r="K11" s="3">
        <f t="shared" si="7"/>
        <v>8.46684350132626E-2</v>
      </c>
    </row>
    <row r="12" spans="1:11" x14ac:dyDescent="0.35">
      <c r="A12">
        <f t="shared" si="8"/>
        <v>0.10999999999999999</v>
      </c>
      <c r="B12">
        <f t="shared" si="2"/>
        <v>0.14000000000000001</v>
      </c>
      <c r="C12">
        <v>477</v>
      </c>
      <c r="D12">
        <f t="shared" si="3"/>
        <v>2.6785183790401139</v>
      </c>
      <c r="E12" s="1">
        <f t="shared" si="0"/>
        <v>513.08468111517755</v>
      </c>
      <c r="F12" s="1">
        <f t="shared" si="1"/>
        <v>-36.084681115177546</v>
      </c>
      <c r="G12" s="1"/>
      <c r="H12" s="3">
        <f t="shared" si="4"/>
        <v>7.591511936339522E-2</v>
      </c>
      <c r="I12" s="3">
        <f t="shared" si="5"/>
        <v>8.1517815714582151E-2</v>
      </c>
      <c r="J12" s="4">
        <f t="shared" si="6"/>
        <v>-5.602696351186931E-3</v>
      </c>
      <c r="K12" s="3">
        <f t="shared" si="7"/>
        <v>7.591511936339522E-2</v>
      </c>
    </row>
    <row r="13" spans="1:11" x14ac:dyDescent="0.35">
      <c r="A13">
        <f t="shared" si="8"/>
        <v>0.11999999999999998</v>
      </c>
      <c r="B13">
        <f t="shared" si="2"/>
        <v>0.13</v>
      </c>
      <c r="C13">
        <v>445</v>
      </c>
      <c r="D13">
        <f t="shared" si="3"/>
        <v>2.6483600109809315</v>
      </c>
      <c r="E13" s="1">
        <f t="shared" si="0"/>
        <v>460.97365872921318</v>
      </c>
      <c r="F13" s="1">
        <f t="shared" si="1"/>
        <v>-15.973658729213184</v>
      </c>
      <c r="G13" s="1"/>
      <c r="H13" s="3">
        <f t="shared" si="4"/>
        <v>7.0822281167108758E-2</v>
      </c>
      <c r="I13" s="3">
        <f t="shared" si="5"/>
        <v>7.3238526006839083E-2</v>
      </c>
      <c r="J13" s="4">
        <f t="shared" si="6"/>
        <v>-2.4162448397303249E-3</v>
      </c>
      <c r="K13" s="3">
        <f t="shared" si="7"/>
        <v>7.0822281167108758E-2</v>
      </c>
    </row>
    <row r="14" spans="1:11" x14ac:dyDescent="0.35">
      <c r="A14">
        <f t="shared" si="8"/>
        <v>0.12999999999999998</v>
      </c>
      <c r="B14">
        <f t="shared" si="2"/>
        <v>0.12000000000000002</v>
      </c>
      <c r="C14">
        <v>423</v>
      </c>
      <c r="D14">
        <f t="shared" si="3"/>
        <v>2.6263403673750423</v>
      </c>
      <c r="E14" s="1">
        <f t="shared" si="0"/>
        <v>414.15524934468999</v>
      </c>
      <c r="F14" s="1">
        <f t="shared" si="1"/>
        <v>8.8447506553100084</v>
      </c>
      <c r="G14" s="1"/>
      <c r="H14" s="3">
        <f t="shared" si="4"/>
        <v>6.7320954907161806E-2</v>
      </c>
      <c r="I14" s="3">
        <f t="shared" si="5"/>
        <v>6.5800115528548711E-2</v>
      </c>
      <c r="J14" s="4">
        <f t="shared" si="6"/>
        <v>1.5208393786130953E-3</v>
      </c>
      <c r="K14" s="3">
        <f t="shared" si="7"/>
        <v>6.7320954907161792E-2</v>
      </c>
    </row>
    <row r="15" spans="1:11" x14ac:dyDescent="0.35">
      <c r="A15">
        <f t="shared" si="8"/>
        <v>0.13999999999999999</v>
      </c>
      <c r="B15">
        <f t="shared" si="2"/>
        <v>0.11000000000000001</v>
      </c>
      <c r="C15">
        <v>368</v>
      </c>
      <c r="D15">
        <f t="shared" si="3"/>
        <v>2.5658478186735176</v>
      </c>
      <c r="E15" s="1">
        <f t="shared" si="0"/>
        <v>372.09191308807488</v>
      </c>
      <c r="F15" s="1">
        <f t="shared" si="1"/>
        <v>-4.0919130880748753</v>
      </c>
      <c r="G15" s="1"/>
      <c r="H15" s="3">
        <f t="shared" si="4"/>
        <v>5.8567639257294427E-2</v>
      </c>
      <c r="I15" s="3">
        <f t="shared" si="5"/>
        <v>5.9117181074425873E-2</v>
      </c>
      <c r="J15" s="4">
        <f t="shared" si="6"/>
        <v>-5.4954181713144645E-4</v>
      </c>
      <c r="K15" s="3">
        <f t="shared" si="7"/>
        <v>5.8567639257294427E-2</v>
      </c>
    </row>
    <row r="16" spans="1:11" x14ac:dyDescent="0.35">
      <c r="A16">
        <f t="shared" si="8"/>
        <v>0.15</v>
      </c>
      <c r="B16">
        <f t="shared" si="2"/>
        <v>0.1</v>
      </c>
      <c r="C16">
        <v>338</v>
      </c>
      <c r="D16">
        <f t="shared" si="3"/>
        <v>2.5289167002776547</v>
      </c>
      <c r="E16" s="1">
        <f t="shared" si="0"/>
        <v>334.3007048796656</v>
      </c>
      <c r="F16" s="1">
        <f t="shared" si="1"/>
        <v>3.6992951203343978</v>
      </c>
      <c r="G16" s="1"/>
      <c r="H16" s="3">
        <f t="shared" si="4"/>
        <v>5.3793103448275856E-2</v>
      </c>
      <c r="I16" s="3">
        <f t="shared" si="5"/>
        <v>5.3112993345279913E-2</v>
      </c>
      <c r="J16" s="4">
        <f t="shared" si="6"/>
        <v>6.8011010299594277E-4</v>
      </c>
      <c r="K16" s="3">
        <f t="shared" si="7"/>
        <v>5.3793103448275856E-2</v>
      </c>
    </row>
    <row r="17" spans="1:11" x14ac:dyDescent="0.35">
      <c r="A17">
        <f t="shared" si="8"/>
        <v>0.16</v>
      </c>
      <c r="B17">
        <f t="shared" si="2"/>
        <v>0.09</v>
      </c>
      <c r="C17">
        <v>310</v>
      </c>
      <c r="D17">
        <f t="shared" si="3"/>
        <v>2.4913616938342726</v>
      </c>
      <c r="E17" s="1">
        <f t="shared" si="0"/>
        <v>300.34772955839043</v>
      </c>
      <c r="F17" s="1">
        <f t="shared" si="1"/>
        <v>9.6522704416095735</v>
      </c>
      <c r="G17" s="1"/>
      <c r="H17" s="3">
        <f t="shared" si="4"/>
        <v>4.9336870026525197E-2</v>
      </c>
      <c r="I17" s="3">
        <f t="shared" si="5"/>
        <v>4.7718615989897219E-2</v>
      </c>
      <c r="J17" s="4">
        <f t="shared" si="6"/>
        <v>1.618254036627978E-3</v>
      </c>
      <c r="K17" s="3">
        <f t="shared" si="7"/>
        <v>4.9336870026525197E-2</v>
      </c>
    </row>
    <row r="18" spans="1:11" x14ac:dyDescent="0.35">
      <c r="A18">
        <f t="shared" si="8"/>
        <v>0.17</v>
      </c>
      <c r="B18">
        <f t="shared" si="2"/>
        <v>7.9999999999999988E-2</v>
      </c>
      <c r="C18">
        <v>279</v>
      </c>
      <c r="D18">
        <f t="shared" si="3"/>
        <v>2.4456042032735974</v>
      </c>
      <c r="E18" s="1">
        <f t="shared" si="0"/>
        <v>269.84316016728553</v>
      </c>
      <c r="F18" s="1">
        <f t="shared" si="1"/>
        <v>9.1568398327144678</v>
      </c>
      <c r="G18" s="1"/>
      <c r="H18" s="3">
        <f t="shared" si="4"/>
        <v>4.4403183023872674E-2</v>
      </c>
      <c r="I18" s="3">
        <f t="shared" si="5"/>
        <v>4.2872114120708564E-2</v>
      </c>
      <c r="J18" s="4">
        <f t="shared" si="6"/>
        <v>1.5310689031641095E-3</v>
      </c>
      <c r="K18" s="3">
        <f t="shared" si="7"/>
        <v>4.4403183023872667E-2</v>
      </c>
    </row>
    <row r="19" spans="1:11" x14ac:dyDescent="0.35">
      <c r="A19">
        <f t="shared" si="8"/>
        <v>0.18000000000000002</v>
      </c>
      <c r="B19">
        <f t="shared" si="2"/>
        <v>6.9999999999999979E-2</v>
      </c>
      <c r="C19">
        <v>246</v>
      </c>
      <c r="D19">
        <f t="shared" si="3"/>
        <v>2.3909351071033793</v>
      </c>
      <c r="E19" s="1">
        <f t="shared" si="0"/>
        <v>242.43676220269654</v>
      </c>
      <c r="F19" s="1">
        <f t="shared" si="1"/>
        <v>3.5632377973034579</v>
      </c>
      <c r="G19" s="1"/>
      <c r="H19" s="3">
        <f t="shared" si="4"/>
        <v>3.9151193633952253E-2</v>
      </c>
      <c r="I19" s="3">
        <f t="shared" si="5"/>
        <v>3.8517843215909613E-2</v>
      </c>
      <c r="J19" s="4">
        <f t="shared" si="6"/>
        <v>6.3335041804263997E-4</v>
      </c>
      <c r="K19" s="3">
        <f t="shared" si="7"/>
        <v>3.915119363395226E-2</v>
      </c>
    </row>
    <row r="20" spans="1:11" x14ac:dyDescent="0.35">
      <c r="A20">
        <f t="shared" si="8"/>
        <v>0.19000000000000003</v>
      </c>
      <c r="B20">
        <f t="shared" si="2"/>
        <v>5.999999999999997E-2</v>
      </c>
      <c r="C20">
        <v>227</v>
      </c>
      <c r="D20">
        <f t="shared" si="3"/>
        <v>2.3560258571931225</v>
      </c>
      <c r="E20" s="1">
        <f t="shared" si="0"/>
        <v>217.81387243941896</v>
      </c>
      <c r="F20" s="1">
        <f t="shared" si="1"/>
        <v>9.186127560581042</v>
      </c>
      <c r="G20" s="1"/>
      <c r="H20" s="3">
        <f t="shared" si="4"/>
        <v>3.6127320954907158E-2</v>
      </c>
      <c r="I20" s="3">
        <f t="shared" si="5"/>
        <v>3.4605810243651072E-2</v>
      </c>
      <c r="J20" s="4">
        <f t="shared" si="6"/>
        <v>1.5215107112560855E-3</v>
      </c>
      <c r="K20" s="3">
        <f t="shared" si="7"/>
        <v>3.6127320954907158E-2</v>
      </c>
    </row>
    <row r="21" spans="1:11" x14ac:dyDescent="0.35">
      <c r="A21">
        <f t="shared" si="8"/>
        <v>0.20000000000000004</v>
      </c>
      <c r="B21">
        <f t="shared" si="2"/>
        <v>4.9999999999999961E-2</v>
      </c>
      <c r="C21">
        <v>206</v>
      </c>
      <c r="D21">
        <f t="shared" si="3"/>
        <v>2.3138672203691533</v>
      </c>
      <c r="E21" s="1">
        <f t="shared" si="0"/>
        <v>195.69178616314554</v>
      </c>
      <c r="F21" s="1">
        <f t="shared" si="1"/>
        <v>10.308213836854463</v>
      </c>
      <c r="G21" s="1"/>
      <c r="H21" s="3">
        <f t="shared" si="4"/>
        <v>3.2785145888594165E-2</v>
      </c>
      <c r="I21" s="3">
        <f t="shared" si="5"/>
        <v>3.1091099673123394E-2</v>
      </c>
      <c r="J21" s="4">
        <f t="shared" si="6"/>
        <v>1.6940462154707708E-3</v>
      </c>
      <c r="K21" s="3">
        <f t="shared" si="7"/>
        <v>3.2785145888594165E-2</v>
      </c>
    </row>
    <row r="22" spans="1:11" x14ac:dyDescent="0.35">
      <c r="A22">
        <f t="shared" si="8"/>
        <v>0.21000000000000005</v>
      </c>
      <c r="B22">
        <f t="shared" si="2"/>
        <v>3.9999999999999952E-2</v>
      </c>
      <c r="C22">
        <v>184</v>
      </c>
      <c r="D22">
        <f t="shared" si="3"/>
        <v>2.2648178230095364</v>
      </c>
      <c r="E22" s="1">
        <f t="shared" si="0"/>
        <v>175.81651133067038</v>
      </c>
      <c r="F22" s="1">
        <f t="shared" si="1"/>
        <v>8.1834886693296198</v>
      </c>
      <c r="G22" s="1"/>
      <c r="H22" s="3">
        <f t="shared" si="4"/>
        <v>2.9283819628647213E-2</v>
      </c>
      <c r="I22" s="3">
        <f t="shared" si="5"/>
        <v>2.7933357782352182E-2</v>
      </c>
      <c r="J22" s="4">
        <f t="shared" si="6"/>
        <v>1.3504618462950313E-3</v>
      </c>
      <c r="K22" s="3">
        <f t="shared" si="7"/>
        <v>2.9283819628647213E-2</v>
      </c>
    </row>
    <row r="23" spans="1:11" x14ac:dyDescent="0.35">
      <c r="A23">
        <f t="shared" si="8"/>
        <v>0.22000000000000006</v>
      </c>
      <c r="B23">
        <f t="shared" si="2"/>
        <v>2.9999999999999943E-2</v>
      </c>
      <c r="C23">
        <v>158</v>
      </c>
      <c r="D23">
        <f t="shared" si="3"/>
        <v>2.1986570869544226</v>
      </c>
      <c r="E23" s="1">
        <f t="shared" si="0"/>
        <v>157.95985239113358</v>
      </c>
      <c r="F23" s="1">
        <f t="shared" si="1"/>
        <v>4.014760886641966E-2</v>
      </c>
      <c r="G23" s="1"/>
      <c r="H23" s="3">
        <f t="shared" si="4"/>
        <v>2.5145888594164459E-2</v>
      </c>
      <c r="I23" s="3">
        <f t="shared" si="5"/>
        <v>2.5096329341846964E-2</v>
      </c>
      <c r="J23" s="4">
        <f t="shared" si="6"/>
        <v>4.955925231749439E-5</v>
      </c>
      <c r="K23" s="3">
        <f t="shared" si="7"/>
        <v>2.5145888594164455E-2</v>
      </c>
    </row>
    <row r="24" spans="1:11" x14ac:dyDescent="0.35">
      <c r="A24">
        <f t="shared" si="8"/>
        <v>0.23000000000000007</v>
      </c>
      <c r="B24">
        <f t="shared" si="2"/>
        <v>1.9999999999999934E-2</v>
      </c>
      <c r="C24">
        <v>141</v>
      </c>
      <c r="D24">
        <f t="shared" si="3"/>
        <v>2.1492191126553797</v>
      </c>
      <c r="E24" s="1">
        <f t="shared" si="0"/>
        <v>141.91679028655636</v>
      </c>
      <c r="F24" s="1">
        <f t="shared" si="1"/>
        <v>-0.9167902865563633</v>
      </c>
      <c r="G24" s="1"/>
      <c r="H24" s="3">
        <f t="shared" si="4"/>
        <v>2.2440318302387265E-2</v>
      </c>
      <c r="I24" s="3">
        <f t="shared" si="5"/>
        <v>2.2547441354592971E-2</v>
      </c>
      <c r="J24" s="4">
        <f t="shared" si="6"/>
        <v>-1.0712305220570567E-4</v>
      </c>
      <c r="K24" s="3">
        <f t="shared" si="7"/>
        <v>2.2440318302387265E-2</v>
      </c>
    </row>
    <row r="25" spans="1:11" x14ac:dyDescent="0.35">
      <c r="A25">
        <f t="shared" si="8"/>
        <v>0.24000000000000007</v>
      </c>
      <c r="B25">
        <f t="shared" si="2"/>
        <v>9.9999999999999256E-3</v>
      </c>
      <c r="C25">
        <v>130</v>
      </c>
      <c r="D25">
        <f t="shared" si="3"/>
        <v>2.1139433523068369</v>
      </c>
      <c r="E25" s="1">
        <f t="shared" si="0"/>
        <v>127.50312855046012</v>
      </c>
      <c r="F25" s="1">
        <f t="shared" si="1"/>
        <v>2.4968714495398814</v>
      </c>
      <c r="G25" s="1"/>
      <c r="H25" s="3">
        <f t="shared" si="4"/>
        <v>2.0689655172413793E-2</v>
      </c>
      <c r="I25" s="3">
        <f t="shared" si="5"/>
        <v>2.0257429073147259E-2</v>
      </c>
      <c r="J25" s="4">
        <f t="shared" si="6"/>
        <v>4.3222609926653333E-4</v>
      </c>
      <c r="K25" s="3">
        <f t="shared" si="7"/>
        <v>2.0689655172413793E-2</v>
      </c>
    </row>
    <row r="26" spans="1:11" x14ac:dyDescent="0.35">
      <c r="A26">
        <f t="shared" si="8"/>
        <v>0.25000000000000006</v>
      </c>
      <c r="B26">
        <f t="shared" si="2"/>
        <v>0</v>
      </c>
      <c r="C26">
        <v>104</v>
      </c>
      <c r="D26">
        <f t="shared" si="3"/>
        <v>2.0170333392987803</v>
      </c>
      <c r="E26" s="1">
        <f t="shared" si="0"/>
        <v>114.55337847853782</v>
      </c>
      <c r="F26" s="1">
        <f t="shared" si="1"/>
        <v>-10.553378478537823</v>
      </c>
      <c r="G26" s="1"/>
      <c r="H26" s="3">
        <f t="shared" si="4"/>
        <v>1.6551724137931035E-2</v>
      </c>
      <c r="I26" s="3">
        <f t="shared" si="5"/>
        <v>1.8200000000000001E-2</v>
      </c>
      <c r="J26" s="4">
        <f t="shared" si="6"/>
        <v>-1.648275862068966E-3</v>
      </c>
      <c r="K26" s="3">
        <f t="shared" si="7"/>
        <v>1.6551724137931035E-2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topLeftCell="A19" workbookViewId="0">
      <selection activeCell="E36" sqref="E36"/>
    </sheetView>
  </sheetViews>
  <sheetFormatPr defaultRowHeight="14.5" x14ac:dyDescent="0.35"/>
  <cols>
    <col min="2" max="2" width="10.08984375" customWidth="1"/>
    <col min="3" max="3" width="10.6328125" customWidth="1"/>
    <col min="4" max="4" width="9.90625" customWidth="1"/>
    <col min="5" max="11" width="11" customWidth="1"/>
    <col min="12" max="12" width="10.36328125" customWidth="1"/>
    <col min="13" max="13" width="9.90625" customWidth="1"/>
    <col min="14" max="14" width="11.1796875" customWidth="1"/>
    <col min="15" max="15" width="10.54296875" customWidth="1"/>
    <col min="16" max="16" width="10.7265625" customWidth="1"/>
  </cols>
  <sheetData>
    <row r="1" spans="1:6" x14ac:dyDescent="0.35">
      <c r="A1" t="s">
        <v>0</v>
      </c>
      <c r="B1" t="s">
        <v>3</v>
      </c>
      <c r="C1" t="s">
        <v>1</v>
      </c>
      <c r="E1" t="s">
        <v>10</v>
      </c>
      <c r="F1" s="6" t="s">
        <v>12</v>
      </c>
    </row>
    <row r="2" spans="1:6" x14ac:dyDescent="0.35">
      <c r="A2" s="3">
        <v>0.01</v>
      </c>
      <c r="B2">
        <f>0.25-A2</f>
        <v>0.24</v>
      </c>
      <c r="C2">
        <v>1508</v>
      </c>
      <c r="E2" s="1">
        <f>1666.6 * EXP(-10.71*A2)</f>
        <v>1497.3331458041475</v>
      </c>
      <c r="F2" s="5">
        <f>0.267 * EXP(-10.7*A2)</f>
        <v>0.23990635468841159</v>
      </c>
    </row>
    <row r="3" spans="1:6" x14ac:dyDescent="0.35">
      <c r="A3" s="3">
        <f>A2+0.01</f>
        <v>0.02</v>
      </c>
      <c r="B3">
        <f t="shared" ref="B3:B26" si="0">0.25-A3</f>
        <v>0.23</v>
      </c>
      <c r="C3">
        <v>1467</v>
      </c>
      <c r="E3" s="1">
        <f t="shared" ref="E3:E26" si="1">1666.6 * EXP(-10.71*A3)</f>
        <v>1345.2577400238474</v>
      </c>
      <c r="F3" s="5">
        <f t="shared" ref="F3:F26" si="2">0.267 * EXP(-10.7*A3)</f>
        <v>0.21556201880105597</v>
      </c>
    </row>
    <row r="4" spans="1:6" x14ac:dyDescent="0.35">
      <c r="A4" s="3">
        <f t="shared" ref="A4:A26" si="3">A3+0.01</f>
        <v>0.03</v>
      </c>
      <c r="B4">
        <f t="shared" si="0"/>
        <v>0.22</v>
      </c>
      <c r="C4">
        <v>1312</v>
      </c>
      <c r="E4" s="1">
        <f t="shared" si="1"/>
        <v>1208.6277473822668</v>
      </c>
      <c r="F4" s="5">
        <f t="shared" si="2"/>
        <v>0.19368800801436772</v>
      </c>
    </row>
    <row r="5" spans="1:6" x14ac:dyDescent="0.35">
      <c r="A5" s="3">
        <f t="shared" si="3"/>
        <v>0.04</v>
      </c>
      <c r="B5">
        <f t="shared" si="0"/>
        <v>0.21</v>
      </c>
      <c r="C5">
        <v>1014</v>
      </c>
      <c r="E5" s="1">
        <f t="shared" si="1"/>
        <v>1085.8744672351313</v>
      </c>
      <c r="F5" s="5">
        <f t="shared" si="2"/>
        <v>0.17403364775126143</v>
      </c>
    </row>
    <row r="6" spans="1:6" x14ac:dyDescent="0.35">
      <c r="A6" s="3">
        <f t="shared" si="3"/>
        <v>0.05</v>
      </c>
      <c r="B6">
        <f t="shared" si="0"/>
        <v>0.2</v>
      </c>
      <c r="C6">
        <v>929</v>
      </c>
      <c r="E6" s="1">
        <f t="shared" si="1"/>
        <v>975.58852272505806</v>
      </c>
      <c r="F6" s="5">
        <f t="shared" si="2"/>
        <v>0.15637370046865995</v>
      </c>
    </row>
    <row r="7" spans="1:6" x14ac:dyDescent="0.35">
      <c r="A7" s="3">
        <f t="shared" si="3"/>
        <v>6.0000000000000005E-2</v>
      </c>
      <c r="B7">
        <f t="shared" si="0"/>
        <v>0.19</v>
      </c>
      <c r="C7">
        <v>842</v>
      </c>
      <c r="E7" s="1">
        <f t="shared" si="1"/>
        <v>876.50367919256701</v>
      </c>
      <c r="F7" s="5">
        <f t="shared" si="2"/>
        <v>0.14050578445158715</v>
      </c>
    </row>
    <row r="8" spans="1:6" x14ac:dyDescent="0.35">
      <c r="A8" s="3">
        <f t="shared" si="3"/>
        <v>7.0000000000000007E-2</v>
      </c>
      <c r="B8">
        <f t="shared" si="0"/>
        <v>0.18</v>
      </c>
      <c r="C8">
        <v>803</v>
      </c>
      <c r="E8" s="1">
        <f t="shared" si="1"/>
        <v>787.48230605683159</v>
      </c>
      <c r="F8" s="5">
        <f t="shared" si="2"/>
        <v>0.12624805453339313</v>
      </c>
    </row>
    <row r="9" spans="1:6" x14ac:dyDescent="0.35">
      <c r="A9" s="3">
        <f t="shared" si="3"/>
        <v>0.08</v>
      </c>
      <c r="B9">
        <f t="shared" si="0"/>
        <v>0.16999999999999998</v>
      </c>
      <c r="C9">
        <v>727</v>
      </c>
      <c r="E9" s="1">
        <f t="shared" si="1"/>
        <v>707.50231524851813</v>
      </c>
      <c r="F9" s="5">
        <f t="shared" si="2"/>
        <v>0.11343711816333386</v>
      </c>
    </row>
    <row r="10" spans="1:6" x14ac:dyDescent="0.35">
      <c r="A10" s="3">
        <f t="shared" si="3"/>
        <v>0.09</v>
      </c>
      <c r="B10">
        <f t="shared" si="0"/>
        <v>0.16</v>
      </c>
      <c r="C10">
        <v>611</v>
      </c>
      <c r="E10" s="1">
        <f t="shared" si="1"/>
        <v>635.64542622991792</v>
      </c>
      <c r="F10" s="5">
        <f t="shared" si="2"/>
        <v>0.10192616293979039</v>
      </c>
    </row>
    <row r="11" spans="1:6" x14ac:dyDescent="0.35">
      <c r="A11" s="3">
        <f t="shared" si="3"/>
        <v>9.9999999999999992E-2</v>
      </c>
      <c r="B11">
        <f t="shared" si="0"/>
        <v>0.15000000000000002</v>
      </c>
      <c r="C11">
        <v>532</v>
      </c>
      <c r="E11" s="1">
        <f t="shared" si="1"/>
        <v>571.08662286863159</v>
      </c>
      <c r="F11" s="5">
        <f t="shared" si="2"/>
        <v>9.1583274150794702E-2</v>
      </c>
    </row>
    <row r="12" spans="1:6" x14ac:dyDescent="0.35">
      <c r="A12" s="3">
        <f t="shared" si="3"/>
        <v>0.10999999999999999</v>
      </c>
      <c r="B12">
        <f t="shared" si="0"/>
        <v>0.14000000000000001</v>
      </c>
      <c r="C12">
        <v>477</v>
      </c>
      <c r="E12" s="1">
        <f t="shared" si="1"/>
        <v>513.08468111517755</v>
      </c>
      <c r="F12" s="5">
        <f t="shared" si="2"/>
        <v>8.2289923040998469E-2</v>
      </c>
    </row>
    <row r="13" spans="1:6" x14ac:dyDescent="0.35">
      <c r="A13" s="3">
        <f t="shared" si="3"/>
        <v>0.11999999999999998</v>
      </c>
      <c r="B13">
        <f t="shared" si="0"/>
        <v>0.13</v>
      </c>
      <c r="C13">
        <v>445</v>
      </c>
      <c r="E13" s="1">
        <f t="shared" si="1"/>
        <v>460.97365872921318</v>
      </c>
      <c r="F13" s="5">
        <f t="shared" si="2"/>
        <v>7.3939608480733582E-2</v>
      </c>
    </row>
    <row r="14" spans="1:6" x14ac:dyDescent="0.35">
      <c r="A14" s="3">
        <f t="shared" si="3"/>
        <v>0.12999999999999998</v>
      </c>
      <c r="B14">
        <f t="shared" si="0"/>
        <v>0.12000000000000002</v>
      </c>
      <c r="C14">
        <v>423</v>
      </c>
      <c r="E14" s="1">
        <f t="shared" si="1"/>
        <v>414.15524934468999</v>
      </c>
      <c r="F14" s="5">
        <f t="shared" si="2"/>
        <v>6.6436636470790872E-2</v>
      </c>
    </row>
    <row r="15" spans="1:6" x14ac:dyDescent="0.35">
      <c r="A15" s="3">
        <f t="shared" si="3"/>
        <v>0.13999999999999999</v>
      </c>
      <c r="B15">
        <f t="shared" si="0"/>
        <v>0.11000000000000001</v>
      </c>
      <c r="C15">
        <v>368</v>
      </c>
      <c r="E15" s="1">
        <f t="shared" si="1"/>
        <v>372.09191308807488</v>
      </c>
      <c r="F15" s="5">
        <f t="shared" si="2"/>
        <v>5.9695023496129637E-2</v>
      </c>
    </row>
    <row r="16" spans="1:6" x14ac:dyDescent="0.35">
      <c r="A16" s="3">
        <f t="shared" si="3"/>
        <v>0.15</v>
      </c>
      <c r="B16">
        <f t="shared" si="0"/>
        <v>0.1</v>
      </c>
      <c r="C16">
        <v>338</v>
      </c>
      <c r="E16" s="1">
        <f t="shared" si="1"/>
        <v>334.3007048796656</v>
      </c>
      <c r="F16" s="5">
        <f t="shared" si="2"/>
        <v>5.3637511161031978E-2</v>
      </c>
    </row>
    <row r="17" spans="1:15" x14ac:dyDescent="0.35">
      <c r="A17" s="3">
        <f t="shared" si="3"/>
        <v>0.16</v>
      </c>
      <c r="B17">
        <f t="shared" si="0"/>
        <v>0.09</v>
      </c>
      <c r="C17">
        <v>310</v>
      </c>
      <c r="E17" s="1">
        <f t="shared" si="1"/>
        <v>300.34772955839043</v>
      </c>
      <c r="F17" s="5">
        <f t="shared" si="2"/>
        <v>4.8194680813491278E-2</v>
      </c>
    </row>
    <row r="18" spans="1:15" x14ac:dyDescent="0.35">
      <c r="A18" s="3">
        <f t="shared" si="3"/>
        <v>0.17</v>
      </c>
      <c r="B18">
        <f t="shared" si="0"/>
        <v>7.9999999999999988E-2</v>
      </c>
      <c r="C18">
        <v>279</v>
      </c>
      <c r="E18" s="1">
        <f t="shared" si="1"/>
        <v>269.84316016728553</v>
      </c>
      <c r="F18" s="5">
        <f t="shared" si="2"/>
        <v>4.3304158012495216E-2</v>
      </c>
    </row>
    <row r="19" spans="1:15" x14ac:dyDescent="0.35">
      <c r="A19" s="3">
        <f t="shared" si="3"/>
        <v>0.18000000000000002</v>
      </c>
      <c r="B19">
        <f t="shared" si="0"/>
        <v>6.9999999999999979E-2</v>
      </c>
      <c r="C19">
        <v>246</v>
      </c>
      <c r="E19" s="1">
        <f t="shared" si="1"/>
        <v>242.43676220269654</v>
      </c>
      <c r="F19" s="5">
        <f t="shared" si="2"/>
        <v>3.8909897721455783E-2</v>
      </c>
    </row>
    <row r="20" spans="1:15" x14ac:dyDescent="0.35">
      <c r="A20" s="3">
        <f t="shared" si="3"/>
        <v>0.19000000000000003</v>
      </c>
      <c r="B20">
        <f t="shared" si="0"/>
        <v>5.999999999999997E-2</v>
      </c>
      <c r="C20">
        <v>227</v>
      </c>
      <c r="E20" s="1">
        <f t="shared" si="1"/>
        <v>217.81387243941896</v>
      </c>
      <c r="F20" s="5">
        <f t="shared" si="2"/>
        <v>3.4961542036155008E-2</v>
      </c>
    </row>
    <row r="21" spans="1:15" x14ac:dyDescent="0.35">
      <c r="A21" s="3">
        <f t="shared" si="3"/>
        <v>0.20000000000000004</v>
      </c>
      <c r="B21">
        <f t="shared" si="0"/>
        <v>4.9999999999999961E-2</v>
      </c>
      <c r="C21">
        <v>206</v>
      </c>
      <c r="E21" s="1">
        <f t="shared" si="1"/>
        <v>195.69178616314554</v>
      </c>
      <c r="F21" s="5">
        <f t="shared" si="2"/>
        <v>3.1413843086815045E-2</v>
      </c>
    </row>
    <row r="22" spans="1:15" x14ac:dyDescent="0.35">
      <c r="A22" s="3">
        <f t="shared" si="3"/>
        <v>0.21000000000000005</v>
      </c>
      <c r="B22">
        <f t="shared" si="0"/>
        <v>3.9999999999999952E-2</v>
      </c>
      <c r="C22">
        <v>184</v>
      </c>
      <c r="E22" s="1">
        <f t="shared" si="1"/>
        <v>175.81651133067038</v>
      </c>
      <c r="F22" s="5">
        <f t="shared" si="2"/>
        <v>2.8226144500792336E-2</v>
      </c>
    </row>
    <row r="23" spans="1:15" x14ac:dyDescent="0.35">
      <c r="A23" s="3">
        <f t="shared" si="3"/>
        <v>0.22000000000000006</v>
      </c>
      <c r="B23">
        <f t="shared" si="0"/>
        <v>2.9999999999999943E-2</v>
      </c>
      <c r="C23">
        <v>158</v>
      </c>
      <c r="E23" s="1">
        <f t="shared" si="1"/>
        <v>157.95985239113358</v>
      </c>
      <c r="F23" s="5">
        <f t="shared" si="2"/>
        <v>2.5361915483496044E-2</v>
      </c>
    </row>
    <row r="24" spans="1:15" x14ac:dyDescent="0.35">
      <c r="A24" s="3">
        <f t="shared" si="3"/>
        <v>0.23000000000000007</v>
      </c>
      <c r="B24">
        <f t="shared" si="0"/>
        <v>1.9999999999999934E-2</v>
      </c>
      <c r="C24">
        <v>141</v>
      </c>
      <c r="E24" s="1">
        <f t="shared" si="1"/>
        <v>141.91679028655636</v>
      </c>
      <c r="F24" s="5">
        <f t="shared" si="2"/>
        <v>2.2788332178131525E-2</v>
      </c>
    </row>
    <row r="25" spans="1:15" x14ac:dyDescent="0.35">
      <c r="A25" s="3">
        <f t="shared" si="3"/>
        <v>0.24000000000000007</v>
      </c>
      <c r="B25">
        <f t="shared" si="0"/>
        <v>9.9999999999999256E-3</v>
      </c>
      <c r="C25">
        <v>130</v>
      </c>
      <c r="E25" s="1">
        <f t="shared" si="1"/>
        <v>127.50312855046012</v>
      </c>
      <c r="F25" s="5">
        <f t="shared" si="2"/>
        <v>2.047590150668227E-2</v>
      </c>
      <c r="O25">
        <f>248/0.24</f>
        <v>1033.3333333333335</v>
      </c>
    </row>
    <row r="26" spans="1:15" x14ac:dyDescent="0.35">
      <c r="A26" s="3">
        <f t="shared" si="3"/>
        <v>0.25000000000000006</v>
      </c>
      <c r="B26">
        <f t="shared" si="0"/>
        <v>0</v>
      </c>
      <c r="C26">
        <v>104</v>
      </c>
      <c r="E26" s="1">
        <f t="shared" si="1"/>
        <v>114.55337847853782</v>
      </c>
      <c r="F26" s="5">
        <f t="shared" si="2"/>
        <v>1.8398123181374904E-2</v>
      </c>
    </row>
    <row r="27" spans="1:15" x14ac:dyDescent="0.35">
      <c r="E27" s="1"/>
      <c r="F27" s="1"/>
    </row>
    <row r="28" spans="1:15" x14ac:dyDescent="0.35">
      <c r="B28" t="s">
        <v>16</v>
      </c>
      <c r="D28">
        <v>10.71</v>
      </c>
      <c r="E28" s="1"/>
      <c r="F28" s="1"/>
    </row>
    <row r="29" spans="1:15" x14ac:dyDescent="0.35">
      <c r="B29" t="s">
        <v>17</v>
      </c>
      <c r="D29">
        <v>1.8200000000000001E-2</v>
      </c>
      <c r="E29" s="1"/>
      <c r="F29" s="1"/>
    </row>
    <row r="30" spans="1:15" x14ac:dyDescent="0.35">
      <c r="B30" t="s">
        <v>22</v>
      </c>
      <c r="D30" s="4">
        <v>0.02</v>
      </c>
      <c r="F30" s="1"/>
    </row>
    <row r="31" spans="1:15" x14ac:dyDescent="0.35">
      <c r="B31" t="s">
        <v>23</v>
      </c>
      <c r="D31" s="4">
        <v>0.24</v>
      </c>
    </row>
    <row r="32" spans="1:15" x14ac:dyDescent="0.35">
      <c r="B32" t="s">
        <v>24</v>
      </c>
      <c r="D32" s="4">
        <v>0.25</v>
      </c>
    </row>
    <row r="33" spans="1:14" x14ac:dyDescent="0.35">
      <c r="B33" t="s">
        <v>28</v>
      </c>
      <c r="D33" s="4">
        <f>(D32-D30)/255</f>
        <v>9.0196078431372556E-4</v>
      </c>
    </row>
    <row r="35" spans="1:14" ht="29" x14ac:dyDescent="0.35">
      <c r="A35" t="s">
        <v>11</v>
      </c>
      <c r="B35" t="s">
        <v>4</v>
      </c>
      <c r="C35" s="2" t="s">
        <v>20</v>
      </c>
      <c r="D35" s="6" t="s">
        <v>15</v>
      </c>
      <c r="E35" s="2" t="s">
        <v>21</v>
      </c>
      <c r="F35" s="2" t="s">
        <v>25</v>
      </c>
      <c r="G35" s="2" t="s">
        <v>5</v>
      </c>
      <c r="H35" s="2" t="s">
        <v>26</v>
      </c>
      <c r="I35" s="7" t="s">
        <v>27</v>
      </c>
      <c r="J35" t="s">
        <v>9</v>
      </c>
      <c r="K35" s="2" t="s">
        <v>18</v>
      </c>
    </row>
    <row r="36" spans="1:14" ht="15" customHeight="1" x14ac:dyDescent="0.35">
      <c r="A36">
        <v>0</v>
      </c>
      <c r="B36" s="1">
        <f>255 * A36/A$67</f>
        <v>0</v>
      </c>
      <c r="C36" s="4">
        <f>D$31-(B36/B$67)*(D$31-D$30)</f>
        <v>0.24</v>
      </c>
      <c r="D36" s="1">
        <f>(D$32-C36)/D$33</f>
        <v>11.08695652173914</v>
      </c>
      <c r="E36" s="4">
        <f>LN(C36*D$28)</f>
        <v>0.94406152881951177</v>
      </c>
      <c r="F36" s="4">
        <f>N$36*LN(C36*D$28)+N$37</f>
        <v>0.24</v>
      </c>
      <c r="G36" s="1">
        <f>(D$32-F36)/D$33</f>
        <v>11.08695652173914</v>
      </c>
      <c r="H36" s="4">
        <f>D$29*EXP(F36*D$28)</f>
        <v>0.23789314305331619</v>
      </c>
      <c r="I36" s="1">
        <f>(D$32-H36)/D$33</f>
        <v>13.422819658279879</v>
      </c>
      <c r="J36" s="1">
        <f>D36-I36</f>
        <v>-2.3358631365407394</v>
      </c>
      <c r="K36" s="1">
        <f>J36*J36</f>
        <v>5.4562565926499413</v>
      </c>
      <c r="M36" t="s">
        <v>6</v>
      </c>
      <c r="N36">
        <f>(C36-C67)/(E36-E67)</f>
        <v>8.8534512964005815E-2</v>
      </c>
    </row>
    <row r="37" spans="1:14" x14ac:dyDescent="0.35">
      <c r="A37">
        <f>A36+1</f>
        <v>1</v>
      </c>
      <c r="B37" s="1">
        <f t="shared" ref="B37:B67" si="4">255 * A37/A$67</f>
        <v>8.2258064516129039</v>
      </c>
      <c r="C37" s="4">
        <f t="shared" ref="C37:C67" si="5">D$31-(B37/B$67)*(D$31-D$30)</f>
        <v>0.23290322580645159</v>
      </c>
      <c r="D37" s="1">
        <f t="shared" ref="D37:D67" si="6">(D$32-C37)/D$33</f>
        <v>18.955119214586279</v>
      </c>
      <c r="E37" s="4">
        <f>LN(C37*D$28)</f>
        <v>0.91404563287924601</v>
      </c>
      <c r="F37" s="4">
        <f>N$36*LN(C37*D$28)+N$37</f>
        <v>0.23734255727175027</v>
      </c>
      <c r="G37" s="1">
        <f>(D$32-F37)/D$33</f>
        <v>14.033251720450785</v>
      </c>
      <c r="H37" s="4">
        <f>D$29*EXP(F37*D$28)</f>
        <v>0.23121785988753224</v>
      </c>
      <c r="I37" s="1">
        <f>(D$32-H37)/D$33</f>
        <v>20.823677081214253</v>
      </c>
      <c r="J37" s="1">
        <f>D37-I37</f>
        <v>-1.8685578666279739</v>
      </c>
      <c r="K37" s="1">
        <f t="shared" ref="K37:K67" si="7">J37*J37</f>
        <v>3.491508500937285</v>
      </c>
      <c r="M37" t="s">
        <v>7</v>
      </c>
      <c r="N37">
        <f>C36-N36*E36</f>
        <v>0.15641797233790977</v>
      </c>
    </row>
    <row r="38" spans="1:14" x14ac:dyDescent="0.35">
      <c r="A38">
        <f t="shared" ref="A38:A67" si="8">A37+1</f>
        <v>2</v>
      </c>
      <c r="B38" s="1">
        <f t="shared" si="4"/>
        <v>16.451612903225808</v>
      </c>
      <c r="C38" s="4">
        <f t="shared" si="5"/>
        <v>0.22580645161290322</v>
      </c>
      <c r="D38" s="1">
        <f t="shared" si="6"/>
        <v>26.823281907433387</v>
      </c>
      <c r="E38" s="4">
        <f>LN(C38*D$28)</f>
        <v>0.88310082902982445</v>
      </c>
      <c r="F38" s="4">
        <f>N$36*LN(C38*D$28)+N$37</f>
        <v>0.23460287413417505</v>
      </c>
      <c r="G38" s="1">
        <f>(D$32-F38)/D$33</f>
        <v>17.070726503414619</v>
      </c>
      <c r="H38" s="4">
        <f>D$29*EXP(F38*D$28)</f>
        <v>0.22453203144787981</v>
      </c>
      <c r="I38" s="1">
        <f>(D$32-H38)/D$33</f>
        <v>28.236226003437601</v>
      </c>
      <c r="J38" s="1">
        <f>D38-I38</f>
        <v>-1.4129440960042139</v>
      </c>
      <c r="K38" s="1">
        <f t="shared" si="7"/>
        <v>1.9964110184331652</v>
      </c>
    </row>
    <row r="39" spans="1:14" x14ac:dyDescent="0.35">
      <c r="A39">
        <f t="shared" si="8"/>
        <v>3</v>
      </c>
      <c r="B39" s="1">
        <f t="shared" si="4"/>
        <v>24.677419354838708</v>
      </c>
      <c r="C39" s="4">
        <f t="shared" si="5"/>
        <v>0.21870967741935482</v>
      </c>
      <c r="D39" s="1">
        <f t="shared" si="6"/>
        <v>34.691444600280526</v>
      </c>
      <c r="E39" s="4">
        <f>LN(C39*D$28)</f>
        <v>0.85116778192681541</v>
      </c>
      <c r="F39" s="4">
        <f>N$36*LN(C39*D$28)+N$37</f>
        <v>0.23177569736145348</v>
      </c>
      <c r="G39" s="1">
        <f>(D$32-F39)/D$33</f>
        <v>20.205205099258094</v>
      </c>
      <c r="H39" s="4">
        <f>D$29*EXP(F39*D$28)</f>
        <v>0.21783530874813511</v>
      </c>
      <c r="I39" s="1">
        <f>(D$32-H39)/D$33</f>
        <v>35.660853344458893</v>
      </c>
      <c r="J39" s="1">
        <f>D39-I39</f>
        <v>-0.96940874417836653</v>
      </c>
      <c r="K39" s="1">
        <f t="shared" si="7"/>
        <v>0.93975331328947764</v>
      </c>
    </row>
    <row r="40" spans="1:14" x14ac:dyDescent="0.35">
      <c r="A40">
        <f t="shared" si="8"/>
        <v>4</v>
      </c>
      <c r="B40" s="1">
        <f t="shared" si="4"/>
        <v>32.903225806451616</v>
      </c>
      <c r="C40" s="4">
        <f t="shared" si="5"/>
        <v>0.21161290322580645</v>
      </c>
      <c r="D40" s="1">
        <f t="shared" si="6"/>
        <v>42.559607293127634</v>
      </c>
      <c r="E40" s="4">
        <f>LN(C40*D$28)</f>
        <v>0.81818128293050896</v>
      </c>
      <c r="F40" s="4">
        <f>N$36*LN(C40*D$28)+N$37</f>
        <v>0.22885525373842783</v>
      </c>
      <c r="G40" s="1">
        <f>(D$32-F40)/D$33</f>
        <v>23.443088246525669</v>
      </c>
      <c r="H40" s="4">
        <f>D$29*EXP(F40*D$28)</f>
        <v>0.21112731953614983</v>
      </c>
      <c r="I40" s="1">
        <f>(D$32-H40)/D$33</f>
        <v>43.097971818616493</v>
      </c>
      <c r="J40" s="1">
        <f>D40-I40</f>
        <v>-0.53836452548885916</v>
      </c>
      <c r="K40" s="1">
        <f t="shared" si="7"/>
        <v>0.2898363623048445</v>
      </c>
    </row>
    <row r="41" spans="1:14" x14ac:dyDescent="0.35">
      <c r="A41">
        <f t="shared" si="8"/>
        <v>5</v>
      </c>
      <c r="B41" s="1">
        <f t="shared" si="4"/>
        <v>41.12903225806452</v>
      </c>
      <c r="C41" s="4">
        <f t="shared" si="5"/>
        <v>0.20451612903225805</v>
      </c>
      <c r="D41" s="1">
        <f t="shared" si="6"/>
        <v>50.42776998597477</v>
      </c>
      <c r="E41" s="4">
        <f>LN(C41*D$28)</f>
        <v>0.78406944842364568</v>
      </c>
      <c r="F41" s="4">
        <f>N$36*LN(C41*D$28)+N$37</f>
        <v>0.22583517908405393</v>
      </c>
      <c r="G41" s="1">
        <f>(D$32-F41)/D$33</f>
        <v>26.791431885070644</v>
      </c>
      <c r="H41" s="4">
        <f>D$29*EXP(F41*D$28)</f>
        <v>0.20440766590890386</v>
      </c>
      <c r="I41" s="1">
        <f>(D$32-H41)/D$33</f>
        <v>50.548022579258763</v>
      </c>
      <c r="J41" s="1">
        <f>D41-I41</f>
        <v>-0.12025259328399329</v>
      </c>
      <c r="K41" s="1">
        <f t="shared" si="7"/>
        <v>1.4460686191525509E-2</v>
      </c>
    </row>
    <row r="42" spans="1:14" x14ac:dyDescent="0.35">
      <c r="A42">
        <f t="shared" si="8"/>
        <v>6</v>
      </c>
      <c r="B42" s="1">
        <f t="shared" si="4"/>
        <v>49.354838709677416</v>
      </c>
      <c r="C42" s="4">
        <f t="shared" si="5"/>
        <v>0.19741935483870968</v>
      </c>
      <c r="D42" s="1">
        <f t="shared" si="6"/>
        <v>58.295932678821877</v>
      </c>
      <c r="E42" s="4">
        <f>LN(C42*D$28)</f>
        <v>0.74875277649874594</v>
      </c>
      <c r="F42" s="4">
        <f>N$36*LN(C42*D$28)+N$37</f>
        <v>0.22270843473567334</v>
      </c>
      <c r="G42" s="1">
        <f>(D$32-F42)/D$33</f>
        <v>30.258039749579556</v>
      </c>
      <c r="H42" s="4">
        <f>D$29*EXP(F42*D$28)</f>
        <v>0.19767592159162573</v>
      </c>
      <c r="I42" s="1">
        <f>(D$32-H42)/D$33</f>
        <v>58.011478235371477</v>
      </c>
      <c r="J42" s="1">
        <f>D42-I42</f>
        <v>0.28445444345040016</v>
      </c>
      <c r="K42" s="1">
        <f t="shared" si="7"/>
        <v>8.0914330398676904E-2</v>
      </c>
    </row>
    <row r="43" spans="1:14" x14ac:dyDescent="0.35">
      <c r="A43">
        <f t="shared" si="8"/>
        <v>7</v>
      </c>
      <c r="B43" s="1">
        <f t="shared" si="4"/>
        <v>57.58064516129032</v>
      </c>
      <c r="C43" s="4">
        <f t="shared" si="5"/>
        <v>0.19032258064516128</v>
      </c>
      <c r="D43" s="1">
        <f t="shared" si="6"/>
        <v>66.164095371669021</v>
      </c>
      <c r="E43" s="4">
        <f>LN(C43*D$28)</f>
        <v>0.7121430308861848</v>
      </c>
      <c r="F43" s="4">
        <f>N$36*LN(C43*D$28)+N$37</f>
        <v>0.21946720873812908</v>
      </c>
      <c r="G43" s="1">
        <f>(D$32-F43)/D$33</f>
        <v>33.851572920769925</v>
      </c>
      <c r="H43" s="4">
        <f>D$29*EXP(F43*D$28)</f>
        <v>0.19093162881984488</v>
      </c>
      <c r="I43" s="1">
        <f>(D$32-H43)/D$33</f>
        <v>65.488846308432841</v>
      </c>
      <c r="J43" s="1">
        <f>D43-I43</f>
        <v>0.67524906323617984</v>
      </c>
      <c r="K43" s="1">
        <f t="shared" si="7"/>
        <v>0.45596129740133839</v>
      </c>
    </row>
    <row r="44" spans="1:14" x14ac:dyDescent="0.35">
      <c r="A44">
        <f t="shared" si="8"/>
        <v>8</v>
      </c>
      <c r="B44" s="1">
        <f t="shared" si="4"/>
        <v>65.806451612903231</v>
      </c>
      <c r="C44" s="4">
        <f t="shared" si="5"/>
        <v>0.18322580645161288</v>
      </c>
      <c r="D44" s="1">
        <f t="shared" si="6"/>
        <v>74.032258064516157</v>
      </c>
      <c r="E44" s="4">
        <f>LN(C44*D$28)</f>
        <v>0.67414191270757118</v>
      </c>
      <c r="F44" s="4">
        <f>N$36*LN(C44*D$28)+N$37</f>
        <v>0.21610279824809792</v>
      </c>
      <c r="G44" s="1">
        <f>(D$32-F44)/D$33</f>
        <v>37.581680203195788</v>
      </c>
      <c r="H44" s="4">
        <f>D$29*EXP(F44*D$28)</f>
        <v>0.18417429474941593</v>
      </c>
      <c r="I44" s="1">
        <f>(D$32-H44)/D$33</f>
        <v>72.980673212604074</v>
      </c>
      <c r="J44" s="1">
        <f>D44-I44</f>
        <v>1.0515848519120823</v>
      </c>
      <c r="K44" s="1">
        <f t="shared" si="7"/>
        <v>1.105830700770956</v>
      </c>
    </row>
    <row r="45" spans="1:14" x14ac:dyDescent="0.35">
      <c r="A45">
        <f t="shared" si="8"/>
        <v>9</v>
      </c>
      <c r="B45" s="1">
        <f t="shared" si="4"/>
        <v>74.032258064516128</v>
      </c>
      <c r="C45" s="4">
        <f t="shared" si="5"/>
        <v>0.17612903225806451</v>
      </c>
      <c r="D45" s="1">
        <f t="shared" si="6"/>
        <v>81.900420757363264</v>
      </c>
      <c r="E45" s="4">
        <f>LN(C45*D$28)</f>
        <v>0.6346394697313249</v>
      </c>
      <c r="F45" s="4">
        <f>N$36*LN(C45*D$28)+N$37</f>
        <v>0.21260546869830754</v>
      </c>
      <c r="G45" s="1">
        <f>(D$32-F45)/D$33</f>
        <v>41.459154269267721</v>
      </c>
      <c r="H45" s="4">
        <f>D$29*EXP(F45*D$28)</f>
        <v>0.1774033873019325</v>
      </c>
      <c r="I45" s="1">
        <f>(D$32-H45)/D$33</f>
        <v>80.487548860900915</v>
      </c>
      <c r="J45" s="1">
        <f>D45-I45</f>
        <v>1.4128718964623488</v>
      </c>
      <c r="K45" s="1">
        <f t="shared" si="7"/>
        <v>1.9962069958131141</v>
      </c>
    </row>
    <row r="46" spans="1:14" x14ac:dyDescent="0.35">
      <c r="A46">
        <f t="shared" si="8"/>
        <v>10</v>
      </c>
      <c r="B46" s="1">
        <f t="shared" si="4"/>
        <v>82.258064516129039</v>
      </c>
      <c r="C46" s="4">
        <f t="shared" si="5"/>
        <v>0.16903225806451611</v>
      </c>
      <c r="D46" s="1">
        <f t="shared" si="6"/>
        <v>89.7685834502104</v>
      </c>
      <c r="E46" s="4">
        <f>LN(C46*D$28)</f>
        <v>0.59351217830746184</v>
      </c>
      <c r="F46" s="4">
        <f>N$36*LN(C46*D$28)+N$37</f>
        <v>0.20896428398256708</v>
      </c>
      <c r="G46" s="1">
        <f>(D$32-F46)/D$33</f>
        <v>45.496119932371272</v>
      </c>
      <c r="H46" s="4">
        <f>D$29*EXP(F46*D$28)</f>
        <v>0.1706183303303182</v>
      </c>
      <c r="I46" s="1">
        <f>(D$32-H46)/D$33</f>
        <v>88.01011202508198</v>
      </c>
      <c r="J46" s="1">
        <f>D46-I46</f>
        <v>1.7584714251284197</v>
      </c>
      <c r="K46" s="1">
        <f t="shared" si="7"/>
        <v>3.0922217529931753</v>
      </c>
    </row>
    <row r="47" spans="1:14" x14ac:dyDescent="0.35">
      <c r="A47">
        <f t="shared" si="8"/>
        <v>11</v>
      </c>
      <c r="B47" s="1">
        <f t="shared" si="4"/>
        <v>90.483870967741936</v>
      </c>
      <c r="C47" s="4">
        <f t="shared" si="5"/>
        <v>0.16193548387096773</v>
      </c>
      <c r="D47" s="1">
        <f t="shared" si="6"/>
        <v>97.636746143057508</v>
      </c>
      <c r="E47" s="4">
        <f>LN(C47*D$28)</f>
        <v>0.55062061367814907</v>
      </c>
      <c r="F47" s="4">
        <f>N$36*LN(C47*D$28)+N$37</f>
        <v>0.2051669001978467</v>
      </c>
      <c r="G47" s="1">
        <f>(D$32-F47)/D$33</f>
        <v>49.706262824126483</v>
      </c>
      <c r="H47" s="4">
        <f>D$29*EXP(F47*D$28)</f>
        <v>0.16381849796001954</v>
      </c>
      <c r="I47" s="1">
        <f>(D$32-H47)/D$33</f>
        <v>95.549056609543541</v>
      </c>
      <c r="J47" s="1">
        <f>D47-I47</f>
        <v>2.0876895335139665</v>
      </c>
      <c r="K47" s="1">
        <f t="shared" si="7"/>
        <v>4.358447588343763</v>
      </c>
    </row>
    <row r="48" spans="1:14" x14ac:dyDescent="0.35">
      <c r="A48">
        <f t="shared" si="8"/>
        <v>12</v>
      </c>
      <c r="B48" s="1">
        <f t="shared" si="4"/>
        <v>98.709677419354833</v>
      </c>
      <c r="C48" s="4">
        <f t="shared" si="5"/>
        <v>0.15483870967741936</v>
      </c>
      <c r="D48" s="1">
        <f t="shared" si="6"/>
        <v>105.50490883590462</v>
      </c>
      <c r="E48" s="4">
        <f>LN(C48*D$28)</f>
        <v>0.50580659788835658</v>
      </c>
      <c r="F48" s="4">
        <f>N$36*LN(C48*D$28)+N$37</f>
        <v>0.20119931313593614</v>
      </c>
      <c r="G48" s="1">
        <f>(D$32-F48)/D$33</f>
        <v>54.105109349288185</v>
      </c>
      <c r="H48" s="4">
        <f>D$29*EXP(F48*D$28)</f>
        <v>0.15700320792276262</v>
      </c>
      <c r="I48" s="1">
        <f>(D$32-H48)/D$33</f>
        <v>103.10513904215448</v>
      </c>
      <c r="J48" s="1">
        <f>D48-I48</f>
        <v>2.3997697937501385</v>
      </c>
      <c r="K48" s="1">
        <f t="shared" si="7"/>
        <v>5.7588950629955828</v>
      </c>
    </row>
    <row r="49" spans="1:11" x14ac:dyDescent="0.35">
      <c r="A49">
        <f t="shared" si="8"/>
        <v>13</v>
      </c>
      <c r="B49" s="1">
        <f t="shared" si="4"/>
        <v>106.93548387096774</v>
      </c>
      <c r="C49" s="4">
        <f t="shared" si="5"/>
        <v>0.14774193548387093</v>
      </c>
      <c r="D49" s="1">
        <f t="shared" si="6"/>
        <v>113.37307152875178</v>
      </c>
      <c r="E49" s="4">
        <f>LN(C49*D$28)</f>
        <v>0.4588896781006046</v>
      </c>
      <c r="F49" s="4">
        <f>N$36*LN(C49*D$28)+N$37</f>
        <v>0.19704554649275621</v>
      </c>
      <c r="G49" s="1">
        <f>(D$32-F49)/D$33</f>
        <v>58.710372366726801</v>
      </c>
      <c r="H49" s="4">
        <f>D$29*EXP(F49*D$28)</f>
        <v>0.1501717136489002</v>
      </c>
      <c r="I49" s="1">
        <f>(D$32-H49)/D$33</f>
        <v>110.67918704143673</v>
      </c>
      <c r="J49" s="1">
        <f>D49-I49</f>
        <v>2.6938844873150458</v>
      </c>
      <c r="K49" s="1">
        <f t="shared" si="7"/>
        <v>7.2570136309966475</v>
      </c>
    </row>
    <row r="50" spans="1:11" x14ac:dyDescent="0.35">
      <c r="A50">
        <f t="shared" si="8"/>
        <v>14</v>
      </c>
      <c r="B50" s="1">
        <f t="shared" si="4"/>
        <v>115.16129032258064</v>
      </c>
      <c r="C50" s="4">
        <f t="shared" si="5"/>
        <v>0.14064516129032256</v>
      </c>
      <c r="D50" s="1">
        <f t="shared" si="6"/>
        <v>121.24123422159889</v>
      </c>
      <c r="E50" s="4">
        <f>LN(C50*D$28)</f>
        <v>0.40966273733545405</v>
      </c>
      <c r="F50" s="4">
        <f>N$36*LN(C50*D$28)+N$37</f>
        <v>0.19268726326740565</v>
      </c>
      <c r="G50" s="1">
        <f>(D$32-F50)/D$33</f>
        <v>63.542382029615467</v>
      </c>
      <c r="H50" s="4">
        <f>D$29*EXP(F50*D$28)</f>
        <v>0.14332319481611216</v>
      </c>
      <c r="I50" s="1">
        <f>(D$32-H50)/D$33</f>
        <v>118.27211009517998</v>
      </c>
      <c r="J50" s="1">
        <f>D50-I50</f>
        <v>2.9691241264189046</v>
      </c>
      <c r="K50" s="1">
        <f t="shared" si="7"/>
        <v>8.8156980780828231</v>
      </c>
    </row>
    <row r="51" spans="1:11" x14ac:dyDescent="0.35">
      <c r="A51">
        <f t="shared" si="8"/>
        <v>15</v>
      </c>
      <c r="B51" s="1">
        <f t="shared" si="4"/>
        <v>123.38709677419355</v>
      </c>
      <c r="C51" s="4">
        <f t="shared" si="5"/>
        <v>0.13354838709677419</v>
      </c>
      <c r="D51" s="1">
        <f t="shared" si="6"/>
        <v>129.10939691444599</v>
      </c>
      <c r="E51" s="4">
        <f>LN(C51*D$28)</f>
        <v>0.35788646781173417</v>
      </c>
      <c r="F51" s="4">
        <f>N$36*LN(C51*D$28)+N$37</f>
        <v>0.18810327646203001</v>
      </c>
      <c r="G51" s="1">
        <f>(D$32-F51)/D$33</f>
        <v>68.624628270358031</v>
      </c>
      <c r="H51" s="4">
        <f>D$29*EXP(F51*D$28)</f>
        <v>0.13645674595957516</v>
      </c>
      <c r="I51" s="1">
        <f>(D$32-H51)/D$33</f>
        <v>125.8849120882971</v>
      </c>
      <c r="J51" s="1">
        <f>D51-I51</f>
        <v>3.2244848261488954</v>
      </c>
      <c r="K51" s="1">
        <f t="shared" si="7"/>
        <v>10.397302394064472</v>
      </c>
    </row>
    <row r="52" spans="1:11" x14ac:dyDescent="0.35">
      <c r="A52">
        <f t="shared" si="8"/>
        <v>16</v>
      </c>
      <c r="B52" s="1">
        <f t="shared" si="4"/>
        <v>131.61290322580646</v>
      </c>
      <c r="C52" s="4">
        <f t="shared" si="5"/>
        <v>0.12645161290322576</v>
      </c>
      <c r="D52" s="1">
        <f t="shared" si="6"/>
        <v>136.97755960729316</v>
      </c>
      <c r="E52" s="4">
        <f>LN(C52*D$28)</f>
        <v>0.30328233377688213</v>
      </c>
      <c r="F52" s="4">
        <f>N$36*LN(C52*D$28)+N$37</f>
        <v>0.18326892604943307</v>
      </c>
      <c r="G52" s="1">
        <f>(D$32-F52)/D$33</f>
        <v>73.984451553889414</v>
      </c>
      <c r="H52" s="4">
        <f>D$29*EXP(F52*D$28)</f>
        <v>0.12957136262118904</v>
      </c>
      <c r="I52" s="1">
        <f>(D$32-H52)/D$33</f>
        <v>133.5187066591165</v>
      </c>
      <c r="J52" s="1">
        <f>D52-I52</f>
        <v>3.4588529481766557</v>
      </c>
      <c r="K52" s="1">
        <f t="shared" si="7"/>
        <v>11.963663717110343</v>
      </c>
    </row>
    <row r="53" spans="1:11" x14ac:dyDescent="0.35">
      <c r="A53">
        <f t="shared" si="8"/>
        <v>17</v>
      </c>
      <c r="B53" s="1">
        <f t="shared" si="4"/>
        <v>139.83870967741936</v>
      </c>
      <c r="C53" s="4">
        <f t="shared" si="5"/>
        <v>0.11935483870967739</v>
      </c>
      <c r="D53" s="1">
        <f t="shared" si="6"/>
        <v>144.84572230014027</v>
      </c>
      <c r="E53" s="4">
        <f>LN(C53*D$28)</f>
        <v>0.24552349962468981</v>
      </c>
      <c r="F53" s="4">
        <f>N$36*LN(C53*D$28)+N$37</f>
        <v>0.17815527579839996</v>
      </c>
      <c r="G53" s="1">
        <f>(D$32-F53)/D$33</f>
        <v>79.653933353947863</v>
      </c>
      <c r="H53" s="4">
        <f>D$29*EXP(F53*D$28)</f>
        <v>0.122665924337202</v>
      </c>
      <c r="I53" s="1">
        <f>(D$32-H53)/D$33</f>
        <v>141.17473606092821</v>
      </c>
      <c r="J53" s="1">
        <f>D53-I53</f>
        <v>3.6709862392120556</v>
      </c>
      <c r="K53" s="1">
        <f t="shared" si="7"/>
        <v>13.476139968484272</v>
      </c>
    </row>
    <row r="54" spans="1:11" x14ac:dyDescent="0.35">
      <c r="A54">
        <f t="shared" si="8"/>
        <v>18</v>
      </c>
      <c r="B54" s="1">
        <f t="shared" si="4"/>
        <v>148.06451612903226</v>
      </c>
      <c r="C54" s="4">
        <f t="shared" si="5"/>
        <v>0.11225806451612902</v>
      </c>
      <c r="D54" s="1">
        <f t="shared" si="6"/>
        <v>152.71388499298737</v>
      </c>
      <c r="E54" s="4">
        <f>LN(C54*D$28)</f>
        <v>0.18422297376089411</v>
      </c>
      <c r="F54" s="4">
        <f>N$36*LN(C54*D$28)+N$37</f>
        <v>0.17272806359661136</v>
      </c>
      <c r="G54" s="1">
        <f>(D$32-F54)/D$33</f>
        <v>85.671059925496095</v>
      </c>
      <c r="H54" s="4">
        <f>D$29*EXP(F54*D$28)</f>
        <v>0.11573917351018093</v>
      </c>
      <c r="I54" s="1">
        <f>(D$32-H54)/D$33</f>
        <v>148.85439458653852</v>
      </c>
      <c r="J54" s="1">
        <f>D54-I54</f>
        <v>3.859490406448856</v>
      </c>
      <c r="K54" s="1">
        <f t="shared" si="7"/>
        <v>14.895666197470756</v>
      </c>
    </row>
    <row r="55" spans="1:11" x14ac:dyDescent="0.35">
      <c r="A55">
        <f t="shared" si="8"/>
        <v>19</v>
      </c>
      <c r="B55" s="1">
        <f t="shared" si="4"/>
        <v>156.29032258064515</v>
      </c>
      <c r="C55" s="4">
        <f t="shared" si="5"/>
        <v>0.10516129032258062</v>
      </c>
      <c r="D55" s="1">
        <f t="shared" si="6"/>
        <v>160.58204768583451</v>
      </c>
      <c r="E55" s="4">
        <f>LN(C55*D$28)</f>
        <v>0.11891787535312734</v>
      </c>
      <c r="F55" s="4">
        <f>N$36*LN(C55*D$28)+N$37</f>
        <v>0.16694630851501324</v>
      </c>
      <c r="G55" s="1">
        <f>(D$32-F55)/D$33</f>
        <v>92.081266646398362</v>
      </c>
      <c r="H55" s="4">
        <f>D$29*EXP(F55*D$28)</f>
        <v>0.10878968884424241</v>
      </c>
      <c r="I55" s="1">
        <f>(D$32-H55)/D$33</f>
        <v>156.55925802051385</v>
      </c>
      <c r="J55" s="1">
        <f>D55-I55</f>
        <v>4.0227896653206585</v>
      </c>
      <c r="K55" s="1">
        <f t="shared" si="7"/>
        <v>16.182836691410696</v>
      </c>
    </row>
    <row r="56" spans="1:11" x14ac:dyDescent="0.35">
      <c r="A56">
        <f t="shared" si="8"/>
        <v>20</v>
      </c>
      <c r="B56" s="1">
        <f t="shared" si="4"/>
        <v>164.51612903225808</v>
      </c>
      <c r="C56" s="4">
        <f t="shared" si="5"/>
        <v>9.806451612903222E-2</v>
      </c>
      <c r="D56" s="1">
        <f t="shared" si="6"/>
        <v>168.45021037868165</v>
      </c>
      <c r="E56" s="4">
        <f>LN(C56*D$28)</f>
        <v>4.9048195392641089E-2</v>
      </c>
      <c r="F56" s="4">
        <f>N$36*LN(C56*D$28)+N$37</f>
        <v>0.16076043042876065</v>
      </c>
      <c r="G56" s="1">
        <f>(D$32-F56)/D$33</f>
        <v>98.939522785504494</v>
      </c>
      <c r="H56" s="4">
        <f>D$29*EXP(F56*D$28)</f>
        <v>0.10181585147958497</v>
      </c>
      <c r="I56" s="1">
        <f>(D$32-H56)/D$33</f>
        <v>164.29112118567753</v>
      </c>
      <c r="J56" s="1">
        <f>D56-I56</f>
        <v>4.1590891930041209</v>
      </c>
      <c r="K56" s="1">
        <f t="shared" si="7"/>
        <v>17.298022915363671</v>
      </c>
    </row>
    <row r="57" spans="1:11" x14ac:dyDescent="0.35">
      <c r="A57">
        <f t="shared" si="8"/>
        <v>21</v>
      </c>
      <c r="B57" s="1">
        <f t="shared" si="4"/>
        <v>172.74193548387098</v>
      </c>
      <c r="C57" s="4">
        <f t="shared" si="5"/>
        <v>9.0967741935483848E-2</v>
      </c>
      <c r="D57" s="1">
        <f t="shared" si="6"/>
        <v>176.31837307152875</v>
      </c>
      <c r="E57" s="4">
        <f>LN(C57*D$28)</f>
        <v>-2.6072435075466801E-2</v>
      </c>
      <c r="F57" s="4">
        <f>N$36*LN(C57*D$28)+N$37</f>
        <v>0.15410966199671766</v>
      </c>
      <c r="G57" s="1">
        <f>(D$32-F57)/D$33</f>
        <v>106.31320082972606</v>
      </c>
      <c r="H57" s="4">
        <f>D$29*EXP(F57*D$28)</f>
        <v>9.4815801140377992E-2</v>
      </c>
      <c r="I57" s="1">
        <f>(D$32-H57)/D$33</f>
        <v>172.05204656175482</v>
      </c>
      <c r="J57" s="1">
        <f>D57-I57</f>
        <v>4.2663265097739327</v>
      </c>
      <c r="K57" s="1">
        <f t="shared" si="7"/>
        <v>18.201541887999827</v>
      </c>
    </row>
    <row r="58" spans="1:11" x14ac:dyDescent="0.35">
      <c r="A58">
        <f t="shared" si="8"/>
        <v>22</v>
      </c>
      <c r="B58" s="1">
        <f t="shared" si="4"/>
        <v>180.96774193548387</v>
      </c>
      <c r="C58" s="4">
        <f t="shared" si="5"/>
        <v>8.3870967741935476E-2</v>
      </c>
      <c r="D58" s="1">
        <f t="shared" si="6"/>
        <v>184.18653576437586</v>
      </c>
      <c r="E58" s="4">
        <f>LN(C58*D$28)</f>
        <v>-0.10729787499805253</v>
      </c>
      <c r="F58" s="4">
        <f>N$36*LN(C58*D$28)+N$37</f>
        <v>0.14691840723288441</v>
      </c>
      <c r="G58" s="1">
        <f>(D$32-F58)/D$33</f>
        <v>114.28611372006293</v>
      </c>
      <c r="H58" s="4">
        <f>D$29*EXP(F58*D$28)</f>
        <v>8.7787378332034843E-2</v>
      </c>
      <c r="I58" s="1">
        <f>(D$32-H58)/D$33</f>
        <v>179.84442837100482</v>
      </c>
      <c r="J58" s="1">
        <f>D58-I58</f>
        <v>4.3421073933710375</v>
      </c>
      <c r="K58" s="1">
        <f t="shared" si="7"/>
        <v>18.853896615567425</v>
      </c>
    </row>
    <row r="59" spans="1:11" x14ac:dyDescent="0.35">
      <c r="A59">
        <f t="shared" si="8"/>
        <v>23</v>
      </c>
      <c r="B59" s="1">
        <f t="shared" si="4"/>
        <v>189.19354838709677</v>
      </c>
      <c r="C59" s="4">
        <f t="shared" si="5"/>
        <v>7.6774193548387076E-2</v>
      </c>
      <c r="D59" s="1">
        <f t="shared" si="6"/>
        <v>192.054698457223</v>
      </c>
      <c r="E59" s="4">
        <f>LN(C59*D$28)</f>
        <v>-0.19570883234210568</v>
      </c>
      <c r="F59" s="4">
        <f>N$36*LN(C59*D$28)+N$37</f>
        <v>0.13909098618374718</v>
      </c>
      <c r="G59" s="1">
        <f>(D$32-F59)/D$33</f>
        <v>122.96434140497594</v>
      </c>
      <c r="H59" s="4">
        <f>D$29*EXP(F59*D$28)</f>
        <v>8.0728046575908263E-2</v>
      </c>
      <c r="I59" s="1">
        <f>(D$32-H59)/D$33</f>
        <v>187.67107879627559</v>
      </c>
      <c r="J59" s="1">
        <f>D59-I59</f>
        <v>4.383619660947403</v>
      </c>
      <c r="K59" s="1">
        <f t="shared" si="7"/>
        <v>19.216121331844626</v>
      </c>
    </row>
    <row r="60" spans="1:11" x14ac:dyDescent="0.35">
      <c r="A60">
        <f t="shared" si="8"/>
        <v>24</v>
      </c>
      <c r="B60" s="1">
        <f t="shared" si="4"/>
        <v>197.41935483870967</v>
      </c>
      <c r="C60" s="4">
        <f t="shared" si="5"/>
        <v>6.9677419354838704E-2</v>
      </c>
      <c r="D60" s="1">
        <f t="shared" si="6"/>
        <v>199.9228611500701</v>
      </c>
      <c r="E60" s="4">
        <f>LN(C60*D$28)</f>
        <v>-0.29270109832941521</v>
      </c>
      <c r="F60" s="4">
        <f>N$36*LN(C60*D$28)+N$37</f>
        <v>0.13050382315328543</v>
      </c>
      <c r="G60" s="1">
        <f>(D$32-F60)/D$33</f>
        <v>132.48489172135746</v>
      </c>
      <c r="H60" s="4">
        <f>D$29*EXP(F60*D$28)</f>
        <v>7.3634785271545267E-2</v>
      </c>
      <c r="I60" s="1">
        <f>(D$32-H60)/D$33</f>
        <v>195.53534676415632</v>
      </c>
      <c r="J60" s="1">
        <f>D60-I60</f>
        <v>4.3875143859137893</v>
      </c>
      <c r="K60" s="1">
        <f t="shared" si="7"/>
        <v>19.250282486600454</v>
      </c>
    </row>
    <row r="61" spans="1:11" x14ac:dyDescent="0.35">
      <c r="A61">
        <f t="shared" si="8"/>
        <v>25</v>
      </c>
      <c r="B61" s="1">
        <f t="shared" si="4"/>
        <v>205.64516129032259</v>
      </c>
      <c r="C61" s="4">
        <f t="shared" si="5"/>
        <v>6.2580645161290305E-2</v>
      </c>
      <c r="D61" s="1">
        <f t="shared" si="6"/>
        <v>207.79102384291727</v>
      </c>
      <c r="E61" s="4">
        <f>LN(C61*D$28)</f>
        <v>-0.40012134695025237</v>
      </c>
      <c r="F61" s="4">
        <f>N$36*LN(C61*D$28)+N$37</f>
        <v>0.12099342375916719</v>
      </c>
      <c r="G61" s="1">
        <f>(D$32-F61)/D$33</f>
        <v>143.02903018005375</v>
      </c>
      <c r="H61" s="4">
        <f>D$29*EXP(F61*D$28)</f>
        <v>6.650393790621803E-2</v>
      </c>
      <c r="I61" s="1">
        <f>(D$32-H61)/D$33</f>
        <v>203.44128623441043</v>
      </c>
      <c r="J61" s="1">
        <f>D61-I61</f>
        <v>4.3497376085068424</v>
      </c>
      <c r="K61" s="1">
        <f t="shared" si="7"/>
        <v>18.920217262858824</v>
      </c>
    </row>
    <row r="62" spans="1:11" x14ac:dyDescent="0.35">
      <c r="A62">
        <f t="shared" si="8"/>
        <v>26</v>
      </c>
      <c r="B62" s="1">
        <f t="shared" si="4"/>
        <v>213.87096774193549</v>
      </c>
      <c r="C62" s="4">
        <f t="shared" si="5"/>
        <v>5.5483870967741905E-2</v>
      </c>
      <c r="D62" s="1">
        <f t="shared" si="6"/>
        <v>215.65918653576441</v>
      </c>
      <c r="E62" s="4">
        <f>LN(C62*D$28)</f>
        <v>-0.52048502920012762</v>
      </c>
      <c r="F62" s="4">
        <f>N$36*LN(C62*D$28)+N$37</f>
        <v>0.11033708377262014</v>
      </c>
      <c r="G62" s="1">
        <f>(D$32-F62)/D$33</f>
        <v>154.84366799122549</v>
      </c>
      <c r="H62" s="4">
        <f>D$29*EXP(F62*D$28)</f>
        <v>5.9330989692990742E-2</v>
      </c>
      <c r="I62" s="1">
        <f>(D$32-H62)/D$33</f>
        <v>211.39390273168416</v>
      </c>
      <c r="J62" s="1">
        <f>D62-I62</f>
        <v>4.2652838040802408</v>
      </c>
      <c r="K62" s="1">
        <f t="shared" si="7"/>
        <v>18.192645929349208</v>
      </c>
    </row>
    <row r="63" spans="1:11" x14ac:dyDescent="0.35">
      <c r="A63">
        <f t="shared" si="8"/>
        <v>27</v>
      </c>
      <c r="B63" s="1">
        <f t="shared" si="4"/>
        <v>222.09677419354838</v>
      </c>
      <c r="C63" s="4">
        <f t="shared" si="5"/>
        <v>4.8387096774193533E-2</v>
      </c>
      <c r="D63" s="1">
        <f t="shared" si="6"/>
        <v>223.52734922861151</v>
      </c>
      <c r="E63" s="4">
        <f>LN(C63*D$28)</f>
        <v>-0.65734421191732473</v>
      </c>
      <c r="F63" s="4">
        <f>N$36*LN(C63*D$28)+N$37</f>
        <v>9.8220322686101202E-2</v>
      </c>
      <c r="G63" s="1">
        <f>(D$32-F63)/D$33</f>
        <v>168.27746832627909</v>
      </c>
      <c r="H63" s="4">
        <f>D$29*EXP(F63*D$28)</f>
        <v>5.2110228301172443E-2</v>
      </c>
      <c r="I63" s="1">
        <f>(D$32-H63)/D$33</f>
        <v>219.39952949217835</v>
      </c>
      <c r="J63" s="1">
        <f>D63-I63</f>
        <v>4.1278197364331675</v>
      </c>
      <c r="K63" s="1">
        <f t="shared" si="7"/>
        <v>17.038895776487184</v>
      </c>
    </row>
    <row r="64" spans="1:11" x14ac:dyDescent="0.35">
      <c r="A64">
        <f t="shared" si="8"/>
        <v>28</v>
      </c>
      <c r="B64" s="1">
        <f t="shared" si="4"/>
        <v>230.32258064516128</v>
      </c>
      <c r="C64" s="4">
        <f t="shared" si="5"/>
        <v>4.1290322580645161E-2</v>
      </c>
      <c r="D64" s="1">
        <f t="shared" si="6"/>
        <v>231.39551192145862</v>
      </c>
      <c r="E64" s="4">
        <f>LN(C64*D$28)</f>
        <v>-0.81594924209396291</v>
      </c>
      <c r="F64" s="4">
        <f>N$36*LN(C64*D$28)+N$37</f>
        <v>8.4178303585771094E-2</v>
      </c>
      <c r="G64" s="1">
        <f>(D$32-F64)/D$33</f>
        <v>183.8457938505581</v>
      </c>
      <c r="H64" s="4">
        <f>D$29*EXP(F64*D$28)</f>
        <v>4.4834199302576858E-2</v>
      </c>
      <c r="I64" s="1">
        <f>(D$32-H64)/D$33</f>
        <v>227.46643120801258</v>
      </c>
      <c r="J64" s="1">
        <f>D64-I64</f>
        <v>3.9290807134460408</v>
      </c>
      <c r="K64" s="1">
        <f t="shared" si="7"/>
        <v>15.43767525277365</v>
      </c>
    </row>
    <row r="65" spans="1:11" x14ac:dyDescent="0.35">
      <c r="A65">
        <f t="shared" si="8"/>
        <v>29</v>
      </c>
      <c r="B65" s="1">
        <f t="shared" si="4"/>
        <v>238.54838709677421</v>
      </c>
      <c r="C65" s="4">
        <f t="shared" si="5"/>
        <v>3.4193548387096762E-2</v>
      </c>
      <c r="D65" s="1">
        <f t="shared" si="6"/>
        <v>239.26367461430576</v>
      </c>
      <c r="E65" s="4">
        <f>LN(C65*D$28)</f>
        <v>-1.0045404119015133</v>
      </c>
      <c r="F65" s="4">
        <f>N$36*LN(C65*D$28)+N$37</f>
        <v>6.7481476217547492E-2</v>
      </c>
      <c r="G65" s="1">
        <f>(D$32-F65)/D$33</f>
        <v>202.35749375880602</v>
      </c>
      <c r="H65" s="4">
        <f>D$29*EXP(F65*D$28)</f>
        <v>3.7492773373773096E-2</v>
      </c>
      <c r="I65" s="1">
        <f>(D$32-H65)/D$33</f>
        <v>235.60583821603416</v>
      </c>
      <c r="J65" s="1">
        <f>D65-I65</f>
        <v>3.6578363982715985</v>
      </c>
      <c r="K65" s="1">
        <f t="shared" si="7"/>
        <v>13.37976711652054</v>
      </c>
    </row>
    <row r="66" spans="1:11" x14ac:dyDescent="0.35">
      <c r="A66">
        <f t="shared" si="8"/>
        <v>30</v>
      </c>
      <c r="B66" s="1">
        <f t="shared" si="4"/>
        <v>246.7741935483871</v>
      </c>
      <c r="C66" s="4">
        <f t="shared" si="5"/>
        <v>2.7096774193548362E-2</v>
      </c>
      <c r="D66" s="1">
        <f t="shared" si="6"/>
        <v>247.13183730715289</v>
      </c>
      <c r="E66" s="4">
        <f>LN(C66*D$28)</f>
        <v>-1.2371627071702673</v>
      </c>
      <c r="F66" s="4">
        <f>N$36*LN(C66*D$28)+N$37</f>
        <v>4.6886374601359207E-2</v>
      </c>
      <c r="G66" s="1">
        <f>(D$32-F66)/D$33</f>
        <v>225.19119337675392</v>
      </c>
      <c r="H66" s="4">
        <f>D$29*EXP(F66*D$28)</f>
        <v>3.0071403371467235E-2</v>
      </c>
      <c r="I66" s="1">
        <f>(D$32-H66)/D$33</f>
        <v>243.83387887076455</v>
      </c>
      <c r="J66" s="1">
        <f>D66-I66</f>
        <v>3.2979584363883419</v>
      </c>
      <c r="K66" s="1">
        <f t="shared" si="7"/>
        <v>10.876529848145037</v>
      </c>
    </row>
    <row r="67" spans="1:11" x14ac:dyDescent="0.35">
      <c r="A67">
        <f t="shared" si="8"/>
        <v>31</v>
      </c>
      <c r="B67" s="1">
        <f t="shared" si="4"/>
        <v>255</v>
      </c>
      <c r="C67" s="4">
        <f t="shared" si="5"/>
        <v>1.999999999999999E-2</v>
      </c>
      <c r="D67" s="1">
        <f t="shared" si="6"/>
        <v>255</v>
      </c>
      <c r="E67" s="4">
        <f>LN(C67*D$28)</f>
        <v>-1.540845120968489</v>
      </c>
      <c r="F67" s="4">
        <f>N$36*LN(C67*D$28)+N$37</f>
        <v>1.9999999999999962E-2</v>
      </c>
      <c r="G67" s="1">
        <f>(D$32-F67)/D$33</f>
        <v>255.00000000000003</v>
      </c>
      <c r="H67" s="4">
        <f>D$29*EXP(F67*D$28)</f>
        <v>2.2547441354592978E-2</v>
      </c>
      <c r="I67" s="1">
        <f>(D$32-H67)/D$33</f>
        <v>252.17566284599474</v>
      </c>
      <c r="J67" s="1">
        <f>D67-I67</f>
        <v>2.8243371540052635</v>
      </c>
      <c r="K67" s="1">
        <f t="shared" si="7"/>
        <v>7.9768803594945519</v>
      </c>
    </row>
    <row r="68" spans="1:11" x14ac:dyDescent="0.35">
      <c r="J68" t="s">
        <v>19</v>
      </c>
      <c r="K68" s="1">
        <f>SQRT(AVERAGE(K36:K67))</f>
        <v>3.0957001513346496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B32-BF08-4CC6-ACAA-292AB345891A}">
  <dimension ref="A1:O330"/>
  <sheetViews>
    <sheetView tabSelected="1" topLeftCell="A265" workbookViewId="0">
      <selection activeCell="E291" sqref="E291"/>
    </sheetView>
  </sheetViews>
  <sheetFormatPr defaultRowHeight="14.5" x14ac:dyDescent="0.35"/>
  <cols>
    <col min="2" max="2" width="10.08984375" customWidth="1"/>
    <col min="3" max="3" width="10.6328125" style="8" customWidth="1"/>
    <col min="4" max="4" width="9.90625" customWidth="1"/>
    <col min="5" max="6" width="11" style="8" customWidth="1"/>
    <col min="7" max="7" width="11" customWidth="1"/>
    <col min="8" max="8" width="11" style="8" customWidth="1"/>
    <col min="9" max="11" width="11" customWidth="1"/>
    <col min="12" max="12" width="10.36328125" customWidth="1"/>
    <col min="13" max="13" width="9.90625" customWidth="1"/>
    <col min="14" max="14" width="11.1796875" customWidth="1"/>
    <col min="15" max="15" width="10.54296875" customWidth="1"/>
    <col min="16" max="16" width="10.7265625" customWidth="1"/>
  </cols>
  <sheetData>
    <row r="1" spans="1:6" x14ac:dyDescent="0.35">
      <c r="A1" t="s">
        <v>0</v>
      </c>
      <c r="B1" t="s">
        <v>3</v>
      </c>
      <c r="C1" s="8" t="s">
        <v>1</v>
      </c>
      <c r="E1" s="8" t="s">
        <v>10</v>
      </c>
      <c r="F1" s="10" t="s">
        <v>12</v>
      </c>
    </row>
    <row r="2" spans="1:6" x14ac:dyDescent="0.35">
      <c r="A2" s="3">
        <v>0.01</v>
      </c>
      <c r="B2">
        <f>0.25-A2</f>
        <v>0.24</v>
      </c>
      <c r="C2" s="8">
        <v>1508</v>
      </c>
      <c r="E2" s="8">
        <f>1666.6 * EXP(-10.71*A2)</f>
        <v>1497.3331458041475</v>
      </c>
      <c r="F2" s="8">
        <f>0.267 * EXP(-10.7*A2)</f>
        <v>0.23990635468841159</v>
      </c>
    </row>
    <row r="3" spans="1:6" x14ac:dyDescent="0.35">
      <c r="A3" s="3">
        <f>A2+0.01</f>
        <v>0.02</v>
      </c>
      <c r="B3">
        <f t="shared" ref="B3:B26" si="0">0.25-A3</f>
        <v>0.23</v>
      </c>
      <c r="C3" s="8">
        <v>1467</v>
      </c>
      <c r="E3" s="8">
        <f t="shared" ref="E3:E26" si="1">1666.6 * EXP(-10.71*A3)</f>
        <v>1345.2577400238474</v>
      </c>
      <c r="F3" s="8">
        <f t="shared" ref="F3:F26" si="2">0.267 * EXP(-10.7*A3)</f>
        <v>0.21556201880105597</v>
      </c>
    </row>
    <row r="4" spans="1:6" x14ac:dyDescent="0.35">
      <c r="A4" s="3">
        <f t="shared" ref="A4:A26" si="3">A3+0.01</f>
        <v>0.03</v>
      </c>
      <c r="B4">
        <f t="shared" si="0"/>
        <v>0.22</v>
      </c>
      <c r="C4" s="8">
        <v>1312</v>
      </c>
      <c r="E4" s="8">
        <f t="shared" si="1"/>
        <v>1208.6277473822668</v>
      </c>
      <c r="F4" s="8">
        <f t="shared" si="2"/>
        <v>0.19368800801436772</v>
      </c>
    </row>
    <row r="5" spans="1:6" x14ac:dyDescent="0.35">
      <c r="A5" s="3">
        <f t="shared" si="3"/>
        <v>0.04</v>
      </c>
      <c r="B5">
        <f t="shared" si="0"/>
        <v>0.21</v>
      </c>
      <c r="C5" s="8">
        <v>1014</v>
      </c>
      <c r="E5" s="8">
        <f t="shared" si="1"/>
        <v>1085.8744672351313</v>
      </c>
      <c r="F5" s="8">
        <f t="shared" si="2"/>
        <v>0.17403364775126143</v>
      </c>
    </row>
    <row r="6" spans="1:6" x14ac:dyDescent="0.35">
      <c r="A6" s="3">
        <f t="shared" si="3"/>
        <v>0.05</v>
      </c>
      <c r="B6">
        <f t="shared" si="0"/>
        <v>0.2</v>
      </c>
      <c r="C6" s="8">
        <v>929</v>
      </c>
      <c r="E6" s="8">
        <f t="shared" si="1"/>
        <v>975.58852272505806</v>
      </c>
      <c r="F6" s="8">
        <f t="shared" si="2"/>
        <v>0.15637370046865995</v>
      </c>
    </row>
    <row r="7" spans="1:6" x14ac:dyDescent="0.35">
      <c r="A7" s="3">
        <f t="shared" si="3"/>
        <v>6.0000000000000005E-2</v>
      </c>
      <c r="B7">
        <f t="shared" si="0"/>
        <v>0.19</v>
      </c>
      <c r="C7" s="8">
        <v>842</v>
      </c>
      <c r="E7" s="8">
        <f t="shared" si="1"/>
        <v>876.50367919256701</v>
      </c>
      <c r="F7" s="8">
        <f t="shared" si="2"/>
        <v>0.14050578445158715</v>
      </c>
    </row>
    <row r="8" spans="1:6" x14ac:dyDescent="0.35">
      <c r="A8" s="3">
        <f t="shared" si="3"/>
        <v>7.0000000000000007E-2</v>
      </c>
      <c r="B8">
        <f t="shared" si="0"/>
        <v>0.18</v>
      </c>
      <c r="C8" s="8">
        <v>803</v>
      </c>
      <c r="E8" s="8">
        <f t="shared" si="1"/>
        <v>787.48230605683159</v>
      </c>
      <c r="F8" s="8">
        <f t="shared" si="2"/>
        <v>0.12624805453339313</v>
      </c>
    </row>
    <row r="9" spans="1:6" x14ac:dyDescent="0.35">
      <c r="A9" s="3">
        <f t="shared" si="3"/>
        <v>0.08</v>
      </c>
      <c r="B9">
        <f t="shared" si="0"/>
        <v>0.16999999999999998</v>
      </c>
      <c r="C9" s="8">
        <v>727</v>
      </c>
      <c r="E9" s="8">
        <f t="shared" si="1"/>
        <v>707.50231524851813</v>
      </c>
      <c r="F9" s="8">
        <f t="shared" si="2"/>
        <v>0.11343711816333386</v>
      </c>
    </row>
    <row r="10" spans="1:6" x14ac:dyDescent="0.35">
      <c r="A10" s="3">
        <f t="shared" si="3"/>
        <v>0.09</v>
      </c>
      <c r="B10">
        <f t="shared" si="0"/>
        <v>0.16</v>
      </c>
      <c r="C10" s="8">
        <v>611</v>
      </c>
      <c r="E10" s="8">
        <f t="shared" si="1"/>
        <v>635.64542622991792</v>
      </c>
      <c r="F10" s="8">
        <f t="shared" si="2"/>
        <v>0.10192616293979039</v>
      </c>
    </row>
    <row r="11" spans="1:6" x14ac:dyDescent="0.35">
      <c r="A11" s="3">
        <f t="shared" si="3"/>
        <v>9.9999999999999992E-2</v>
      </c>
      <c r="B11">
        <f t="shared" si="0"/>
        <v>0.15000000000000002</v>
      </c>
      <c r="C11" s="8">
        <v>532</v>
      </c>
      <c r="E11" s="8">
        <f t="shared" si="1"/>
        <v>571.08662286863159</v>
      </c>
      <c r="F11" s="8">
        <f t="shared" si="2"/>
        <v>9.1583274150794702E-2</v>
      </c>
    </row>
    <row r="12" spans="1:6" x14ac:dyDescent="0.35">
      <c r="A12" s="3">
        <f t="shared" si="3"/>
        <v>0.10999999999999999</v>
      </c>
      <c r="B12">
        <f t="shared" si="0"/>
        <v>0.14000000000000001</v>
      </c>
      <c r="C12" s="8">
        <v>477</v>
      </c>
      <c r="E12" s="8">
        <f t="shared" si="1"/>
        <v>513.08468111517755</v>
      </c>
      <c r="F12" s="8">
        <f t="shared" si="2"/>
        <v>8.2289923040998469E-2</v>
      </c>
    </row>
    <row r="13" spans="1:6" x14ac:dyDescent="0.35">
      <c r="A13" s="3">
        <f t="shared" si="3"/>
        <v>0.11999999999999998</v>
      </c>
      <c r="B13">
        <f t="shared" si="0"/>
        <v>0.13</v>
      </c>
      <c r="C13" s="8">
        <v>445</v>
      </c>
      <c r="E13" s="8">
        <f t="shared" si="1"/>
        <v>460.97365872921318</v>
      </c>
      <c r="F13" s="8">
        <f t="shared" si="2"/>
        <v>7.3939608480733582E-2</v>
      </c>
    </row>
    <row r="14" spans="1:6" x14ac:dyDescent="0.35">
      <c r="A14" s="3">
        <f t="shared" si="3"/>
        <v>0.12999999999999998</v>
      </c>
      <c r="B14">
        <f t="shared" si="0"/>
        <v>0.12000000000000002</v>
      </c>
      <c r="C14" s="8">
        <v>423</v>
      </c>
      <c r="E14" s="8">
        <f t="shared" si="1"/>
        <v>414.15524934468999</v>
      </c>
      <c r="F14" s="8">
        <f t="shared" si="2"/>
        <v>6.6436636470790872E-2</v>
      </c>
    </row>
    <row r="15" spans="1:6" x14ac:dyDescent="0.35">
      <c r="A15" s="3">
        <f t="shared" si="3"/>
        <v>0.13999999999999999</v>
      </c>
      <c r="B15">
        <f t="shared" si="0"/>
        <v>0.11000000000000001</v>
      </c>
      <c r="C15" s="8">
        <v>368</v>
      </c>
      <c r="E15" s="8">
        <f t="shared" si="1"/>
        <v>372.09191308807488</v>
      </c>
      <c r="F15" s="8">
        <f t="shared" si="2"/>
        <v>5.9695023496129637E-2</v>
      </c>
    </row>
    <row r="16" spans="1:6" x14ac:dyDescent="0.35">
      <c r="A16" s="3">
        <f t="shared" si="3"/>
        <v>0.15</v>
      </c>
      <c r="B16">
        <f t="shared" si="0"/>
        <v>0.1</v>
      </c>
      <c r="C16" s="8">
        <v>338</v>
      </c>
      <c r="E16" s="8">
        <f t="shared" si="1"/>
        <v>334.3007048796656</v>
      </c>
      <c r="F16" s="8">
        <f t="shared" si="2"/>
        <v>5.3637511161031978E-2</v>
      </c>
    </row>
    <row r="17" spans="1:15" x14ac:dyDescent="0.35">
      <c r="A17" s="3">
        <f t="shared" si="3"/>
        <v>0.16</v>
      </c>
      <c r="B17">
        <f t="shared" si="0"/>
        <v>0.09</v>
      </c>
      <c r="C17" s="8">
        <v>310</v>
      </c>
      <c r="E17" s="8">
        <f t="shared" si="1"/>
        <v>300.34772955839043</v>
      </c>
      <c r="F17" s="8">
        <f t="shared" si="2"/>
        <v>4.8194680813491278E-2</v>
      </c>
    </row>
    <row r="18" spans="1:15" x14ac:dyDescent="0.35">
      <c r="A18" s="3">
        <f t="shared" si="3"/>
        <v>0.17</v>
      </c>
      <c r="B18">
        <f t="shared" si="0"/>
        <v>7.9999999999999988E-2</v>
      </c>
      <c r="C18" s="8">
        <v>279</v>
      </c>
      <c r="E18" s="8">
        <f t="shared" si="1"/>
        <v>269.84316016728553</v>
      </c>
      <c r="F18" s="8">
        <f t="shared" si="2"/>
        <v>4.3304158012495216E-2</v>
      </c>
    </row>
    <row r="19" spans="1:15" x14ac:dyDescent="0.35">
      <c r="A19" s="3">
        <f t="shared" si="3"/>
        <v>0.18000000000000002</v>
      </c>
      <c r="B19">
        <f t="shared" si="0"/>
        <v>6.9999999999999979E-2</v>
      </c>
      <c r="C19" s="8">
        <v>246</v>
      </c>
      <c r="E19" s="8">
        <f t="shared" si="1"/>
        <v>242.43676220269654</v>
      </c>
      <c r="F19" s="8">
        <f t="shared" si="2"/>
        <v>3.8909897721455783E-2</v>
      </c>
    </row>
    <row r="20" spans="1:15" x14ac:dyDescent="0.35">
      <c r="A20" s="3">
        <f t="shared" si="3"/>
        <v>0.19000000000000003</v>
      </c>
      <c r="B20">
        <f t="shared" si="0"/>
        <v>5.999999999999997E-2</v>
      </c>
      <c r="C20" s="8">
        <v>227</v>
      </c>
      <c r="E20" s="8">
        <f t="shared" si="1"/>
        <v>217.81387243941896</v>
      </c>
      <c r="F20" s="8">
        <f t="shared" si="2"/>
        <v>3.4961542036155008E-2</v>
      </c>
    </row>
    <row r="21" spans="1:15" x14ac:dyDescent="0.35">
      <c r="A21" s="3">
        <f t="shared" si="3"/>
        <v>0.20000000000000004</v>
      </c>
      <c r="B21">
        <f t="shared" si="0"/>
        <v>4.9999999999999961E-2</v>
      </c>
      <c r="C21" s="8">
        <v>206</v>
      </c>
      <c r="E21" s="8">
        <f t="shared" si="1"/>
        <v>195.69178616314554</v>
      </c>
      <c r="F21" s="8">
        <f t="shared" si="2"/>
        <v>3.1413843086815045E-2</v>
      </c>
    </row>
    <row r="22" spans="1:15" x14ac:dyDescent="0.35">
      <c r="A22" s="3">
        <f t="shared" si="3"/>
        <v>0.21000000000000005</v>
      </c>
      <c r="B22">
        <f t="shared" si="0"/>
        <v>3.9999999999999952E-2</v>
      </c>
      <c r="C22" s="8">
        <v>184</v>
      </c>
      <c r="E22" s="8">
        <f t="shared" si="1"/>
        <v>175.81651133067038</v>
      </c>
      <c r="F22" s="8">
        <f t="shared" si="2"/>
        <v>2.8226144500792336E-2</v>
      </c>
    </row>
    <row r="23" spans="1:15" x14ac:dyDescent="0.35">
      <c r="A23" s="3">
        <f t="shared" si="3"/>
        <v>0.22000000000000006</v>
      </c>
      <c r="B23">
        <f t="shared" si="0"/>
        <v>2.9999999999999943E-2</v>
      </c>
      <c r="C23" s="8">
        <v>158</v>
      </c>
      <c r="E23" s="8">
        <f t="shared" si="1"/>
        <v>157.95985239113358</v>
      </c>
      <c r="F23" s="8">
        <f t="shared" si="2"/>
        <v>2.5361915483496044E-2</v>
      </c>
    </row>
    <row r="24" spans="1:15" x14ac:dyDescent="0.35">
      <c r="A24" s="3">
        <f t="shared" si="3"/>
        <v>0.23000000000000007</v>
      </c>
      <c r="B24">
        <f t="shared" si="0"/>
        <v>1.9999999999999934E-2</v>
      </c>
      <c r="C24" s="8">
        <v>141</v>
      </c>
      <c r="E24" s="8">
        <f t="shared" si="1"/>
        <v>141.91679028655636</v>
      </c>
      <c r="F24" s="8">
        <f t="shared" si="2"/>
        <v>2.2788332178131525E-2</v>
      </c>
    </row>
    <row r="25" spans="1:15" x14ac:dyDescent="0.35">
      <c r="A25" s="3">
        <f t="shared" si="3"/>
        <v>0.24000000000000007</v>
      </c>
      <c r="B25">
        <f t="shared" si="0"/>
        <v>9.9999999999999256E-3</v>
      </c>
      <c r="C25" s="8">
        <v>130</v>
      </c>
      <c r="E25" s="8">
        <f t="shared" si="1"/>
        <v>127.50312855046012</v>
      </c>
      <c r="F25" s="8">
        <f t="shared" si="2"/>
        <v>2.047590150668227E-2</v>
      </c>
      <c r="O25">
        <f>248/0.24</f>
        <v>1033.3333333333335</v>
      </c>
    </row>
    <row r="26" spans="1:15" x14ac:dyDescent="0.35">
      <c r="A26" s="3">
        <f t="shared" si="3"/>
        <v>0.25000000000000006</v>
      </c>
      <c r="B26">
        <f t="shared" si="0"/>
        <v>0</v>
      </c>
      <c r="C26" s="8">
        <v>104</v>
      </c>
      <c r="E26" s="8">
        <f t="shared" si="1"/>
        <v>114.55337847853782</v>
      </c>
      <c r="F26" s="8">
        <f t="shared" si="2"/>
        <v>1.8398123181374904E-2</v>
      </c>
    </row>
    <row r="28" spans="1:15" x14ac:dyDescent="0.35">
      <c r="B28" t="s">
        <v>16</v>
      </c>
      <c r="D28">
        <v>10.71</v>
      </c>
    </row>
    <row r="29" spans="1:15" x14ac:dyDescent="0.35">
      <c r="B29" t="s">
        <v>17</v>
      </c>
      <c r="D29">
        <v>1.8200000000000001E-2</v>
      </c>
    </row>
    <row r="30" spans="1:15" x14ac:dyDescent="0.35">
      <c r="B30" t="s">
        <v>22</v>
      </c>
      <c r="D30" s="4">
        <v>0.02</v>
      </c>
    </row>
    <row r="31" spans="1:15" x14ac:dyDescent="0.35">
      <c r="B31" t="s">
        <v>23</v>
      </c>
      <c r="D31" s="4">
        <v>0.24</v>
      </c>
    </row>
    <row r="32" spans="1:15" x14ac:dyDescent="0.35">
      <c r="B32" t="s">
        <v>24</v>
      </c>
      <c r="D32" s="4">
        <v>0.25</v>
      </c>
    </row>
    <row r="33" spans="1:14" x14ac:dyDescent="0.35">
      <c r="B33" t="s">
        <v>28</v>
      </c>
      <c r="D33" s="4">
        <f>(D32-D30)/255</f>
        <v>9.0196078431372556E-4</v>
      </c>
    </row>
    <row r="35" spans="1:14" ht="29" x14ac:dyDescent="0.35">
      <c r="A35" t="s">
        <v>11</v>
      </c>
      <c r="B35" t="s">
        <v>4</v>
      </c>
      <c r="C35" s="9" t="s">
        <v>20</v>
      </c>
      <c r="D35" s="6" t="s">
        <v>15</v>
      </c>
      <c r="E35" s="9" t="s">
        <v>21</v>
      </c>
      <c r="F35" s="9" t="s">
        <v>25</v>
      </c>
      <c r="G35" s="2" t="s">
        <v>5</v>
      </c>
      <c r="H35" s="9" t="s">
        <v>26</v>
      </c>
      <c r="I35" s="7" t="s">
        <v>27</v>
      </c>
      <c r="J35" t="s">
        <v>9</v>
      </c>
      <c r="K35" s="2" t="s">
        <v>18</v>
      </c>
    </row>
    <row r="36" spans="1:14" ht="15" customHeight="1" x14ac:dyDescent="0.35">
      <c r="A36">
        <v>0</v>
      </c>
      <c r="B36" s="1">
        <f>255 * A36/A$291</f>
        <v>0</v>
      </c>
      <c r="C36" s="8">
        <f>D$31-(A36/A$291)*(D$31-D$30)</f>
        <v>0.24</v>
      </c>
      <c r="D36" s="1">
        <f>(D$32-C36)/D$33</f>
        <v>11.08695652173914</v>
      </c>
      <c r="E36" s="8">
        <f>LN(C36*D$28)</f>
        <v>0.94406152881951177</v>
      </c>
      <c r="F36" s="8">
        <f>N$36*LN(C36*D$28)+N$37</f>
        <v>0.24</v>
      </c>
      <c r="G36" s="1">
        <f>(D$32-F36)/D$33</f>
        <v>11.08695652173914</v>
      </c>
      <c r="H36" s="8">
        <f>D$29*EXP(F36*D$28)</f>
        <v>0.23789314305331619</v>
      </c>
      <c r="I36" s="1">
        <f>(D$32-H36)/D$33</f>
        <v>13.422819658279879</v>
      </c>
      <c r="J36" s="1">
        <f>D36-I36</f>
        <v>-2.3358631365407394</v>
      </c>
      <c r="K36" s="1">
        <f>J36*J36</f>
        <v>5.4562565926499413</v>
      </c>
      <c r="M36" t="s">
        <v>6</v>
      </c>
      <c r="N36">
        <f>(C36-C291)/(E36-E291)</f>
        <v>8.8534512964005815E-2</v>
      </c>
    </row>
    <row r="37" spans="1:14" x14ac:dyDescent="0.35">
      <c r="A37">
        <f>A36+1</f>
        <v>1</v>
      </c>
      <c r="B37" s="1">
        <f>255 * A37/A$291</f>
        <v>1</v>
      </c>
      <c r="C37" s="8">
        <f t="shared" ref="C37:C100" si="4">D$31-(A37/A$291)*(D$31-D$30)</f>
        <v>0.23913725490196078</v>
      </c>
      <c r="D37" s="1">
        <f>(D$32-C37)/D$33</f>
        <v>12.043478260869572</v>
      </c>
      <c r="E37" s="8">
        <f>LN(C37*D$28)</f>
        <v>0.94046028086134004</v>
      </c>
      <c r="F37" s="8">
        <f>N$36*LN(C37*D$28)+N$37</f>
        <v>0.23968116526596062</v>
      </c>
      <c r="G37" s="1">
        <f>(D$32-F37)/D$33</f>
        <v>11.440447205130621</v>
      </c>
      <c r="H37" s="8">
        <f>D$29*EXP(F37*D$28)</f>
        <v>0.23708218995637492</v>
      </c>
      <c r="I37" s="1">
        <f>(D$32-H37)/D$33</f>
        <v>14.321919830975629</v>
      </c>
      <c r="J37" s="1">
        <f>D37-I37</f>
        <v>-2.2784415701060574</v>
      </c>
      <c r="K37" s="1">
        <f>J37*J37</f>
        <v>5.1912959883873562</v>
      </c>
      <c r="M37" t="s">
        <v>7</v>
      </c>
      <c r="N37">
        <f>C36-N36*E36</f>
        <v>0.15641797233790977</v>
      </c>
    </row>
    <row r="38" spans="1:14" x14ac:dyDescent="0.35">
      <c r="A38">
        <f t="shared" ref="A38:A101" si="5">A37+1</f>
        <v>2</v>
      </c>
      <c r="B38" s="1">
        <f t="shared" ref="B38:B101" si="6">255 * A38/A$291</f>
        <v>2</v>
      </c>
      <c r="C38" s="8">
        <f t="shared" si="4"/>
        <v>0.23827450980392156</v>
      </c>
      <c r="D38" s="1">
        <f t="shared" ref="D38:D101" si="7">(D$32-C38)/D$33</f>
        <v>13.000000000000005</v>
      </c>
      <c r="E38" s="8">
        <f t="shared" ref="E38:E101" si="8">LN(C38*D$28)</f>
        <v>0.93684601702880332</v>
      </c>
      <c r="F38" s="8">
        <f t="shared" ref="F38:F101" si="9">N$36*LN(C38*D$28)+N$37</f>
        <v>0.23936117817782357</v>
      </c>
      <c r="G38" s="1">
        <f t="shared" ref="G38:G101" si="10">(D$32-F38)/D$33</f>
        <v>11.795215498499955</v>
      </c>
      <c r="H38" s="8">
        <f t="shared" ref="H38:H101" si="11">D$29*EXP(F38*D$28)</f>
        <v>0.23627108530681351</v>
      </c>
      <c r="I38" s="1">
        <f t="shared" ref="I38:I101" si="12">(D$32-H38)/D$33</f>
        <v>15.221188029402411</v>
      </c>
      <c r="J38" s="1">
        <f t="shared" ref="J38:J101" si="13">D38-I38</f>
        <v>-2.2211880294024056</v>
      </c>
      <c r="K38" s="1">
        <f t="shared" ref="K38:K101" si="14">J38*J38</f>
        <v>4.9336762619605414</v>
      </c>
    </row>
    <row r="39" spans="1:14" x14ac:dyDescent="0.35">
      <c r="A39">
        <f t="shared" si="5"/>
        <v>3</v>
      </c>
      <c r="B39" s="1">
        <f t="shared" si="6"/>
        <v>3</v>
      </c>
      <c r="C39" s="8">
        <f t="shared" si="4"/>
        <v>0.23741176470588235</v>
      </c>
      <c r="D39" s="1">
        <f t="shared" si="7"/>
        <v>13.956521739130437</v>
      </c>
      <c r="E39" s="8">
        <f t="shared" si="8"/>
        <v>0.93321864289480394</v>
      </c>
      <c r="F39" s="8">
        <f t="shared" si="9"/>
        <v>0.2390400303755317</v>
      </c>
      <c r="G39" s="1">
        <f t="shared" si="10"/>
        <v>12.151270670606154</v>
      </c>
      <c r="H39" s="8">
        <f t="shared" si="11"/>
        <v>0.23545982852741087</v>
      </c>
      <c r="I39" s="1">
        <f t="shared" si="12"/>
        <v>16.120624893522724</v>
      </c>
      <c r="J39" s="1">
        <f t="shared" si="13"/>
        <v>-2.1641031543922864</v>
      </c>
      <c r="K39" s="1">
        <f t="shared" si="14"/>
        <v>4.6833424628506446</v>
      </c>
    </row>
    <row r="40" spans="1:14" x14ac:dyDescent="0.35">
      <c r="A40">
        <f t="shared" si="5"/>
        <v>4</v>
      </c>
      <c r="B40" s="1">
        <f t="shared" si="6"/>
        <v>4</v>
      </c>
      <c r="C40" s="8">
        <f t="shared" si="4"/>
        <v>0.23654901960784314</v>
      </c>
      <c r="D40" s="1">
        <f t="shared" si="7"/>
        <v>14.913043478260869</v>
      </c>
      <c r="E40" s="8">
        <f t="shared" si="8"/>
        <v>0.92957806300093193</v>
      </c>
      <c r="F40" s="8">
        <f t="shared" si="9"/>
        <v>0.23871771340772119</v>
      </c>
      <c r="G40" s="1">
        <f t="shared" si="10"/>
        <v>12.508622091439552</v>
      </c>
      <c r="H40" s="8">
        <f t="shared" si="11"/>
        <v>0.23464841903664135</v>
      </c>
      <c r="I40" s="1">
        <f t="shared" si="12"/>
        <v>17.020231068071542</v>
      </c>
      <c r="J40" s="1">
        <f t="shared" si="13"/>
        <v>-2.1071875898106729</v>
      </c>
      <c r="K40" s="1">
        <f t="shared" si="14"/>
        <v>4.4402395386521123</v>
      </c>
    </row>
    <row r="41" spans="1:14" x14ac:dyDescent="0.35">
      <c r="A41">
        <f t="shared" si="5"/>
        <v>5</v>
      </c>
      <c r="B41" s="1">
        <f t="shared" si="6"/>
        <v>5</v>
      </c>
      <c r="C41" s="8">
        <f t="shared" si="4"/>
        <v>0.23568627450980392</v>
      </c>
      <c r="D41" s="1">
        <f t="shared" si="7"/>
        <v>15.869565217391303</v>
      </c>
      <c r="E41" s="8">
        <f t="shared" si="8"/>
        <v>0.92592418084239314</v>
      </c>
      <c r="F41" s="8">
        <f t="shared" si="9"/>
        <v>0.23839421873038708</v>
      </c>
      <c r="G41" s="1">
        <f t="shared" si="10"/>
        <v>12.867279233701286</v>
      </c>
      <c r="H41" s="8">
        <f t="shared" si="11"/>
        <v>0.23383685624862738</v>
      </c>
      <c r="I41" s="1">
        <f t="shared" si="12"/>
        <v>17.920007202608776</v>
      </c>
      <c r="J41" s="1">
        <f t="shared" si="13"/>
        <v>-2.0504419852174731</v>
      </c>
      <c r="K41" s="1">
        <f t="shared" si="14"/>
        <v>4.2043123347425722</v>
      </c>
    </row>
    <row r="42" spans="1:14" x14ac:dyDescent="0.35">
      <c r="A42">
        <f t="shared" si="5"/>
        <v>6</v>
      </c>
      <c r="B42" s="1">
        <f t="shared" si="6"/>
        <v>6</v>
      </c>
      <c r="C42" s="8">
        <f t="shared" si="4"/>
        <v>0.23482352941176471</v>
      </c>
      <c r="D42" s="1">
        <f t="shared" si="7"/>
        <v>16.826086956521735</v>
      </c>
      <c r="E42" s="8">
        <f>LN(C42*D$28)</f>
        <v>0.92225689885265894</v>
      </c>
      <c r="F42" s="8">
        <f t="shared" si="9"/>
        <v>0.2380695377055243</v>
      </c>
      <c r="G42" s="1">
        <f t="shared" si="10"/>
        <v>13.227251674310011</v>
      </c>
      <c r="H42" s="8">
        <f t="shared" si="11"/>
        <v>0.23302513957309062</v>
      </c>
      <c r="I42" s="1">
        <f t="shared" si="12"/>
        <v>18.819953951573439</v>
      </c>
      <c r="J42" s="1">
        <f t="shared" si="13"/>
        <v>-1.9938669950517038</v>
      </c>
      <c r="K42" s="1">
        <f t="shared" si="14"/>
        <v>3.9755055939565112</v>
      </c>
    </row>
    <row r="43" spans="1:14" x14ac:dyDescent="0.35">
      <c r="A43">
        <f t="shared" si="5"/>
        <v>7</v>
      </c>
      <c r="B43" s="1">
        <f t="shared" si="6"/>
        <v>7</v>
      </c>
      <c r="C43" s="8">
        <f t="shared" si="4"/>
        <v>0.23396078431372547</v>
      </c>
      <c r="D43" s="1">
        <f t="shared" si="7"/>
        <v>17.782608695652197</v>
      </c>
      <c r="E43" s="8">
        <f t="shared" si="8"/>
        <v>0.91857611838783382</v>
      </c>
      <c r="F43" s="8">
        <f t="shared" si="9"/>
        <v>0.23774366159974358</v>
      </c>
      <c r="G43" s="1">
        <f t="shared" si="10"/>
        <v>13.588549095936461</v>
      </c>
      <c r="H43" s="8">
        <f t="shared" si="11"/>
        <v>0.23221326841530238</v>
      </c>
      <c r="I43" s="1">
        <f t="shared" si="12"/>
        <v>19.720071974338669</v>
      </c>
      <c r="J43" s="1">
        <f t="shared" si="13"/>
        <v>-1.9374632786864723</v>
      </c>
      <c r="K43" s="1">
        <f t="shared" si="14"/>
        <v>3.7537639562585348</v>
      </c>
    </row>
    <row r="44" spans="1:14" x14ac:dyDescent="0.35">
      <c r="A44">
        <f t="shared" si="5"/>
        <v>8</v>
      </c>
      <c r="B44" s="1">
        <f t="shared" si="6"/>
        <v>8</v>
      </c>
      <c r="C44" s="8">
        <f t="shared" si="4"/>
        <v>0.23309803921568625</v>
      </c>
      <c r="D44" s="1">
        <f t="shared" si="7"/>
        <v>18.739130434782631</v>
      </c>
      <c r="E44" s="8">
        <f t="shared" si="8"/>
        <v>0.91488173971073494</v>
      </c>
      <c r="F44" s="8">
        <f t="shared" si="9"/>
        <v>0.23741658158286202</v>
      </c>
      <c r="G44" s="1">
        <f t="shared" si="10"/>
        <v>13.951181288566016</v>
      </c>
      <c r="H44" s="8">
        <f t="shared" si="11"/>
        <v>0.23140124217603386</v>
      </c>
      <c r="I44" s="1">
        <f t="shared" si="12"/>
        <v>20.620361935266803</v>
      </c>
      <c r="J44" s="1">
        <f t="shared" si="13"/>
        <v>-1.8812315004841729</v>
      </c>
      <c r="K44" s="1">
        <f t="shared" si="14"/>
        <v>3.5390319584139327</v>
      </c>
    </row>
    <row r="45" spans="1:14" x14ac:dyDescent="0.35">
      <c r="A45">
        <f t="shared" si="5"/>
        <v>9</v>
      </c>
      <c r="B45" s="1">
        <f t="shared" si="6"/>
        <v>9</v>
      </c>
      <c r="C45" s="8">
        <f t="shared" si="4"/>
        <v>0.23223529411764704</v>
      </c>
      <c r="D45" s="1">
        <f t="shared" si="7"/>
        <v>19.695652173913064</v>
      </c>
      <c r="E45" s="8">
        <f t="shared" si="8"/>
        <v>0.91117366197467642</v>
      </c>
      <c r="F45" s="8">
        <f t="shared" si="9"/>
        <v>0.23708828872646742</v>
      </c>
      <c r="G45" s="1">
        <f t="shared" si="10"/>
        <v>14.315158151090465</v>
      </c>
      <c r="H45" s="8">
        <f t="shared" si="11"/>
        <v>0.23058906025150513</v>
      </c>
      <c r="I45" s="1">
        <f t="shared" si="12"/>
        <v>21.520824503766043</v>
      </c>
      <c r="J45" s="1">
        <f t="shared" si="13"/>
        <v>-1.8251723298529789</v>
      </c>
      <c r="K45" s="1">
        <f t="shared" si="14"/>
        <v>3.3312540336609513</v>
      </c>
    </row>
    <row r="46" spans="1:14" x14ac:dyDescent="0.35">
      <c r="A46">
        <f t="shared" si="5"/>
        <v>10</v>
      </c>
      <c r="B46" s="1">
        <f t="shared" si="6"/>
        <v>10</v>
      </c>
      <c r="C46" s="8">
        <f t="shared" si="4"/>
        <v>0.23137254901960783</v>
      </c>
      <c r="D46" s="1">
        <f t="shared" si="7"/>
        <v>20.652173913043494</v>
      </c>
      <c r="E46" s="8">
        <f t="shared" si="8"/>
        <v>0.90745178320695075</v>
      </c>
      <c r="F46" s="8">
        <f t="shared" si="9"/>
        <v>0.23675877400245576</v>
      </c>
      <c r="G46" s="1">
        <f t="shared" si="10"/>
        <v>14.680489692929479</v>
      </c>
      <c r="H46" s="8">
        <f t="shared" si="11"/>
        <v>0.22977672203333363</v>
      </c>
      <c r="I46" s="1">
        <f t="shared" si="12"/>
        <v>22.421460354347495</v>
      </c>
      <c r="J46" s="1">
        <f t="shared" si="13"/>
        <v>-1.7692864413040006</v>
      </c>
      <c r="K46" s="1">
        <f t="shared" si="14"/>
        <v>3.1303745113821746</v>
      </c>
    </row>
    <row r="47" spans="1:14" x14ac:dyDescent="0.35">
      <c r="A47">
        <f t="shared" si="5"/>
        <v>11</v>
      </c>
      <c r="B47" s="1">
        <f t="shared" si="6"/>
        <v>11</v>
      </c>
      <c r="C47" s="8">
        <f t="shared" si="4"/>
        <v>0.23050980392156861</v>
      </c>
      <c r="D47" s="1">
        <f t="shared" si="7"/>
        <v>21.608695652173928</v>
      </c>
      <c r="E47" s="8">
        <f t="shared" si="8"/>
        <v>0.90371600029200261</v>
      </c>
      <c r="F47" s="8">
        <f t="shared" si="9"/>
        <v>0.23642802828154158</v>
      </c>
      <c r="G47" s="1">
        <f t="shared" si="10"/>
        <v>15.047186035682159</v>
      </c>
      <c r="H47" s="8">
        <f t="shared" si="11"/>
        <v>0.22896422690848151</v>
      </c>
      <c r="I47" s="1">
        <f t="shared" si="12"/>
        <v>23.322270166683548</v>
      </c>
      <c r="J47" s="1">
        <f t="shared" si="13"/>
        <v>-1.7135745145096202</v>
      </c>
      <c r="K47" s="1">
        <f t="shared" si="14"/>
        <v>2.9363376167768807</v>
      </c>
    </row>
    <row r="48" spans="1:14" x14ac:dyDescent="0.35">
      <c r="A48">
        <f t="shared" si="5"/>
        <v>12</v>
      </c>
      <c r="B48" s="1">
        <f t="shared" si="6"/>
        <v>12</v>
      </c>
      <c r="C48" s="8">
        <f t="shared" si="4"/>
        <v>0.2296470588235294</v>
      </c>
      <c r="D48" s="1">
        <f t="shared" si="7"/>
        <v>22.565217391304362</v>
      </c>
      <c r="E48" s="8">
        <f t="shared" si="8"/>
        <v>0.89996620895428736</v>
      </c>
      <c r="F48" s="8">
        <f t="shared" si="9"/>
        <v>0.23609604233174031</v>
      </c>
      <c r="G48" s="1">
        <f t="shared" si="10"/>
        <v>15.415257414809657</v>
      </c>
      <c r="H48" s="8">
        <f t="shared" si="11"/>
        <v>0.22815157425920274</v>
      </c>
      <c r="I48" s="1">
        <f t="shared" si="12"/>
        <v>24.223254625666527</v>
      </c>
      <c r="J48" s="1">
        <f t="shared" si="13"/>
        <v>-1.6580372343621654</v>
      </c>
      <c r="K48" s="1">
        <f t="shared" si="14"/>
        <v>2.7490874705313382</v>
      </c>
    </row>
    <row r="49" spans="1:11" x14ac:dyDescent="0.35">
      <c r="A49">
        <f t="shared" si="5"/>
        <v>13</v>
      </c>
      <c r="B49" s="1">
        <f t="shared" si="6"/>
        <v>13</v>
      </c>
      <c r="C49" s="8">
        <f t="shared" si="4"/>
        <v>0.22878431372549018</v>
      </c>
      <c r="D49" s="1">
        <f t="shared" si="7"/>
        <v>23.521739130434792</v>
      </c>
      <c r="E49" s="8">
        <f t="shared" si="8"/>
        <v>0.89620230374080667</v>
      </c>
      <c r="F49" s="8">
        <f t="shared" si="9"/>
        <v>0.2357628068168221</v>
      </c>
      <c r="G49" s="1">
        <f t="shared" si="10"/>
        <v>15.784714181349408</v>
      </c>
      <c r="H49" s="8">
        <f t="shared" si="11"/>
        <v>0.2273387634629894</v>
      </c>
      <c r="I49" s="1">
        <f t="shared" si="12"/>
        <v>25.124414421468277</v>
      </c>
      <c r="J49" s="1">
        <f t="shared" si="13"/>
        <v>-1.6026752910334849</v>
      </c>
      <c r="K49" s="1">
        <f t="shared" si="14"/>
        <v>2.5685680884892657</v>
      </c>
    </row>
    <row r="50" spans="1:11" x14ac:dyDescent="0.35">
      <c r="A50">
        <f t="shared" si="5"/>
        <v>14</v>
      </c>
      <c r="B50" s="1">
        <f t="shared" si="6"/>
        <v>14</v>
      </c>
      <c r="C50" s="8">
        <f t="shared" si="4"/>
        <v>0.22792156862745097</v>
      </c>
      <c r="D50" s="1">
        <f t="shared" si="7"/>
        <v>24.478260869565226</v>
      </c>
      <c r="E50" s="8">
        <f t="shared" si="8"/>
        <v>0.89242417800331342</v>
      </c>
      <c r="F50" s="8">
        <f t="shared" si="9"/>
        <v>0.23542831229473637</v>
      </c>
      <c r="G50" s="1">
        <f t="shared" si="10"/>
        <v>16.155566803661845</v>
      </c>
      <c r="H50" s="8">
        <f t="shared" si="11"/>
        <v>0.22652579389251606</v>
      </c>
      <c r="I50" s="1">
        <f t="shared" si="12"/>
        <v>26.025750249601753</v>
      </c>
      <c r="J50" s="1">
        <f t="shared" si="13"/>
        <v>-1.5474893800365273</v>
      </c>
      <c r="K50" s="1">
        <f t="shared" si="14"/>
        <v>2.3947233813258353</v>
      </c>
    </row>
    <row r="51" spans="1:11" x14ac:dyDescent="0.35">
      <c r="A51">
        <f t="shared" si="5"/>
        <v>15</v>
      </c>
      <c r="B51" s="1">
        <f t="shared" si="6"/>
        <v>15</v>
      </c>
      <c r="C51" s="8">
        <f t="shared" si="4"/>
        <v>0.22705882352941176</v>
      </c>
      <c r="D51" s="1">
        <f t="shared" si="7"/>
        <v>25.434782608695659</v>
      </c>
      <c r="E51" s="8">
        <f t="shared" si="8"/>
        <v>0.88863172388018075</v>
      </c>
      <c r="F51" s="8">
        <f t="shared" si="9"/>
        <v>0.23509254921600647</v>
      </c>
      <c r="G51" s="1">
        <f t="shared" si="10"/>
        <v>16.527825869210211</v>
      </c>
      <c r="H51" s="8">
        <f t="shared" si="11"/>
        <v>0.22571266491558478</v>
      </c>
      <c r="I51" s="1">
        <f t="shared" si="12"/>
        <v>26.927262810982089</v>
      </c>
      <c r="J51" s="1">
        <f t="shared" si="13"/>
        <v>-1.4924802022864299</v>
      </c>
      <c r="K51" s="1">
        <f t="shared" si="14"/>
        <v>2.2274971542169424</v>
      </c>
    </row>
    <row r="52" spans="1:11" x14ac:dyDescent="0.35">
      <c r="A52">
        <f t="shared" si="5"/>
        <v>16</v>
      </c>
      <c r="B52" s="1">
        <f t="shared" si="6"/>
        <v>16</v>
      </c>
      <c r="C52" s="8">
        <f t="shared" si="4"/>
        <v>0.22619607843137254</v>
      </c>
      <c r="D52" s="1">
        <f t="shared" si="7"/>
        <v>26.39130434782609</v>
      </c>
      <c r="E52" s="8">
        <f t="shared" si="8"/>
        <v>0.88482483227792497</v>
      </c>
      <c r="F52" s="8">
        <f t="shared" si="9"/>
        <v>0.23475550792209399</v>
      </c>
      <c r="G52" s="1">
        <f t="shared" si="10"/>
        <v>16.901502086374059</v>
      </c>
      <c r="H52" s="8">
        <f t="shared" si="11"/>
        <v>0.22489937589506864</v>
      </c>
      <c r="I52" s="1">
        <f t="shared" si="12"/>
        <v>27.828952811989112</v>
      </c>
      <c r="J52" s="1">
        <f t="shared" si="13"/>
        <v>-1.4376484641630221</v>
      </c>
      <c r="K52" s="1">
        <f t="shared" si="14"/>
        <v>2.0668331065102961</v>
      </c>
    </row>
    <row r="53" spans="1:11" x14ac:dyDescent="0.35">
      <c r="A53">
        <f t="shared" si="5"/>
        <v>17</v>
      </c>
      <c r="B53" s="1">
        <f t="shared" si="6"/>
        <v>17</v>
      </c>
      <c r="C53" s="8">
        <f t="shared" si="4"/>
        <v>0.22533333333333333</v>
      </c>
      <c r="D53" s="1">
        <f t="shared" si="7"/>
        <v>27.347826086956523</v>
      </c>
      <c r="E53" s="8">
        <f t="shared" si="8"/>
        <v>0.88100339285237483</v>
      </c>
      <c r="F53" s="8">
        <f t="shared" si="9"/>
        <v>0.23441717864373146</v>
      </c>
      <c r="G53" s="1">
        <f t="shared" si="10"/>
        <v>17.276606286297728</v>
      </c>
      <c r="H53" s="8">
        <f t="shared" si="11"/>
        <v>0.22408592618885365</v>
      </c>
      <c r="I53" s="1">
        <f t="shared" si="12"/>
        <v>28.730820964531826</v>
      </c>
      <c r="J53" s="1">
        <f t="shared" si="13"/>
        <v>-1.3829948775753031</v>
      </c>
      <c r="K53" s="1">
        <f t="shared" si="14"/>
        <v>1.9126748313995277</v>
      </c>
    </row>
    <row r="54" spans="1:11" x14ac:dyDescent="0.35">
      <c r="A54">
        <f t="shared" si="5"/>
        <v>18</v>
      </c>
      <c r="B54" s="1">
        <f t="shared" si="6"/>
        <v>18</v>
      </c>
      <c r="C54" s="8">
        <f t="shared" si="4"/>
        <v>0.22447058823529412</v>
      </c>
      <c r="D54" s="1">
        <f t="shared" si="7"/>
        <v>28.304347826086957</v>
      </c>
      <c r="E54" s="8">
        <f t="shared" si="8"/>
        <v>0.87716729398948146</v>
      </c>
      <c r="F54" s="8">
        <f t="shared" si="9"/>
        <v>0.23407755149922344</v>
      </c>
      <c r="G54" s="1">
        <f t="shared" si="10"/>
        <v>17.653149424774018</v>
      </c>
      <c r="H54" s="8">
        <f t="shared" si="11"/>
        <v>0.22327231514978146</v>
      </c>
      <c r="I54" s="1">
        <f t="shared" si="12"/>
        <v>29.632867986111854</v>
      </c>
      <c r="J54" s="1">
        <f t="shared" si="13"/>
        <v>-1.3285201600248975</v>
      </c>
      <c r="K54" s="1">
        <f t="shared" si="14"/>
        <v>1.7649658155925791</v>
      </c>
    </row>
    <row r="55" spans="1:11" x14ac:dyDescent="0.35">
      <c r="A55">
        <f t="shared" si="5"/>
        <v>19</v>
      </c>
      <c r="B55" s="1">
        <f t="shared" si="6"/>
        <v>19</v>
      </c>
      <c r="C55" s="8">
        <f t="shared" si="4"/>
        <v>0.2236078431372549</v>
      </c>
      <c r="D55" s="1">
        <f t="shared" si="7"/>
        <v>29.260869565217387</v>
      </c>
      <c r="E55" s="8">
        <f t="shared" si="8"/>
        <v>0.87331642278575727</v>
      </c>
      <c r="F55" s="8">
        <f t="shared" si="9"/>
        <v>0.2337366164927146</v>
      </c>
      <c r="G55" s="1">
        <f t="shared" si="10"/>
        <v>18.031142584164247</v>
      </c>
      <c r="H55" s="8">
        <f t="shared" si="11"/>
        <v>0.22245854212558921</v>
      </c>
      <c r="I55" s="1">
        <f t="shared" si="12"/>
        <v>30.535094599890215</v>
      </c>
      <c r="J55" s="1">
        <f t="shared" si="13"/>
        <v>-1.2742250346728277</v>
      </c>
      <c r="K55" s="1">
        <f t="shared" si="14"/>
        <v>1.6236494389869689</v>
      </c>
    </row>
    <row r="56" spans="1:11" x14ac:dyDescent="0.35">
      <c r="A56">
        <f t="shared" si="5"/>
        <v>20</v>
      </c>
      <c r="B56" s="1">
        <f t="shared" si="6"/>
        <v>20</v>
      </c>
      <c r="C56" s="8">
        <f t="shared" si="4"/>
        <v>0.22274509803921569</v>
      </c>
      <c r="D56" s="1">
        <f t="shared" si="7"/>
        <v>30.217391304347821</v>
      </c>
      <c r="E56" s="8">
        <f t="shared" si="8"/>
        <v>0.86945066502833701</v>
      </c>
      <c r="F56" s="8">
        <f t="shared" si="9"/>
        <v>0.23339436351242454</v>
      </c>
      <c r="G56" s="1">
        <f t="shared" si="10"/>
        <v>18.4105969753554</v>
      </c>
      <c r="H56" s="8">
        <f t="shared" si="11"/>
        <v>0.22164460645885023</v>
      </c>
      <c r="I56" s="1">
        <f t="shared" si="12"/>
        <v>31.437501534753004</v>
      </c>
      <c r="J56" s="1">
        <f t="shared" si="13"/>
        <v>-1.220110230405183</v>
      </c>
      <c r="K56" s="1">
        <f t="shared" si="14"/>
        <v>1.4886689743393886</v>
      </c>
    </row>
    <row r="57" spans="1:11" x14ac:dyDescent="0.35">
      <c r="A57">
        <f t="shared" si="5"/>
        <v>21</v>
      </c>
      <c r="B57" s="1">
        <f t="shared" si="6"/>
        <v>21</v>
      </c>
      <c r="C57" s="8">
        <f t="shared" si="4"/>
        <v>0.22188235294117648</v>
      </c>
      <c r="D57" s="1">
        <f t="shared" si="7"/>
        <v>31.173913043478255</v>
      </c>
      <c r="E57" s="8">
        <f t="shared" si="8"/>
        <v>0.86556990517465238</v>
      </c>
      <c r="F57" s="8">
        <f t="shared" si="9"/>
        <v>0.23305078232884832</v>
      </c>
      <c r="G57" s="1">
        <f t="shared" si="10"/>
        <v>18.79152393975512</v>
      </c>
      <c r="H57" s="8">
        <f t="shared" si="11"/>
        <v>0.22083050748691255</v>
      </c>
      <c r="I57" s="1">
        <f t="shared" si="12"/>
        <v>32.340089525379568</v>
      </c>
      <c r="J57" s="1">
        <f t="shared" si="13"/>
        <v>-1.1661764819013136</v>
      </c>
      <c r="K57" s="1">
        <f t="shared" si="14"/>
        <v>1.3599675869397247</v>
      </c>
    </row>
    <row r="58" spans="1:11" x14ac:dyDescent="0.35">
      <c r="A58">
        <f t="shared" si="5"/>
        <v>22</v>
      </c>
      <c r="B58" s="1">
        <f t="shared" si="6"/>
        <v>22</v>
      </c>
      <c r="C58" s="8">
        <f t="shared" si="4"/>
        <v>0.22101960784313723</v>
      </c>
      <c r="D58" s="1">
        <f t="shared" si="7"/>
        <v>32.130434782608717</v>
      </c>
      <c r="E58" s="8">
        <f t="shared" si="8"/>
        <v>0.86167402633171064</v>
      </c>
      <c r="F58" s="8">
        <f t="shared" si="9"/>
        <v>0.2327058625929217</v>
      </c>
      <c r="G58" s="1">
        <f t="shared" si="10"/>
        <v>19.173934951325943</v>
      </c>
      <c r="H58" s="8">
        <f t="shared" si="11"/>
        <v>0.22001624454183699</v>
      </c>
      <c r="I58" s="1">
        <f t="shared" si="12"/>
        <v>33.242859312311161</v>
      </c>
      <c r="J58" s="1">
        <f t="shared" si="13"/>
        <v>-1.1124245297024444</v>
      </c>
      <c r="K58" s="1">
        <f t="shared" si="14"/>
        <v>1.2374883342837046</v>
      </c>
    </row>
    <row r="59" spans="1:11" x14ac:dyDescent="0.35">
      <c r="A59">
        <f t="shared" si="5"/>
        <v>23</v>
      </c>
      <c r="B59" s="1">
        <f t="shared" si="6"/>
        <v>23</v>
      </c>
      <c r="C59" s="8">
        <f t="shared" si="4"/>
        <v>0.22015686274509802</v>
      </c>
      <c r="D59" s="1">
        <f t="shared" si="7"/>
        <v>33.086956521739147</v>
      </c>
      <c r="E59" s="8">
        <f t="shared" si="8"/>
        <v>0.85776291023496776</v>
      </c>
      <c r="F59" s="8">
        <f t="shared" si="9"/>
        <v>0.23235959383415089</v>
      </c>
      <c r="G59" s="1">
        <f t="shared" si="10"/>
        <v>19.557841618658795</v>
      </c>
      <c r="H59" s="8">
        <f t="shared" si="11"/>
        <v>0.21920181695033419</v>
      </c>
      <c r="I59" s="1">
        <f t="shared" si="12"/>
        <v>34.145811642020782</v>
      </c>
      <c r="J59" s="1">
        <f t="shared" si="13"/>
        <v>-1.0588551202816348</v>
      </c>
      <c r="K59" s="1">
        <f t="shared" si="14"/>
        <v>1.1211741657466352</v>
      </c>
    </row>
    <row r="60" spans="1:11" x14ac:dyDescent="0.35">
      <c r="A60">
        <f t="shared" si="5"/>
        <v>24</v>
      </c>
      <c r="B60" s="1">
        <f t="shared" si="6"/>
        <v>24</v>
      </c>
      <c r="C60" s="8">
        <f t="shared" si="4"/>
        <v>0.21929411764705881</v>
      </c>
      <c r="D60" s="1">
        <f t="shared" si="7"/>
        <v>34.043478260869584</v>
      </c>
      <c r="E60" s="8">
        <f t="shared" si="8"/>
        <v>0.85383643722678615</v>
      </c>
      <c r="F60" s="8">
        <f t="shared" si="9"/>
        <v>0.23201196545870523</v>
      </c>
      <c r="G60" s="1">
        <f t="shared" si="10"/>
        <v>19.943255687087682</v>
      </c>
      <c r="H60" s="8">
        <f t="shared" si="11"/>
        <v>0.21838722403370059</v>
      </c>
      <c r="I60" s="1">
        <f t="shared" si="12"/>
        <v>35.048947266984129</v>
      </c>
      <c r="J60" s="1">
        <f t="shared" si="13"/>
        <v>-1.005469006114545</v>
      </c>
      <c r="K60" s="1">
        <f t="shared" si="14"/>
        <v>1.010967922256971</v>
      </c>
    </row>
    <row r="61" spans="1:11" x14ac:dyDescent="0.35">
      <c r="A61">
        <f t="shared" si="5"/>
        <v>25</v>
      </c>
      <c r="B61" s="1">
        <f t="shared" si="6"/>
        <v>25</v>
      </c>
      <c r="C61" s="8">
        <f t="shared" si="4"/>
        <v>0.21843137254901959</v>
      </c>
      <c r="D61" s="1">
        <f t="shared" si="7"/>
        <v>35.000000000000014</v>
      </c>
      <c r="E61" s="8">
        <f t="shared" si="8"/>
        <v>0.8498944862344695</v>
      </c>
      <c r="F61" s="8">
        <f t="shared" si="9"/>
        <v>0.23166296674747247</v>
      </c>
      <c r="G61" s="1">
        <f t="shared" si="10"/>
        <v>20.330189040845738</v>
      </c>
      <c r="H61" s="8">
        <f t="shared" si="11"/>
        <v>0.21757246510775322</v>
      </c>
      <c r="I61" s="1">
        <f t="shared" si="12"/>
        <v>35.952266945751866</v>
      </c>
      <c r="J61" s="1">
        <f t="shared" si="13"/>
        <v>-0.95226694575185178</v>
      </c>
      <c r="K61" s="1">
        <f t="shared" si="14"/>
        <v>0.90681233597156019</v>
      </c>
    </row>
    <row r="62" spans="1:11" x14ac:dyDescent="0.35">
      <c r="A62">
        <f t="shared" si="5"/>
        <v>26</v>
      </c>
      <c r="B62" s="1">
        <f t="shared" si="6"/>
        <v>26</v>
      </c>
      <c r="C62" s="8">
        <f t="shared" si="4"/>
        <v>0.21756862745098038</v>
      </c>
      <c r="D62" s="1">
        <f t="shared" si="7"/>
        <v>35.956521739130444</v>
      </c>
      <c r="E62" s="8">
        <f t="shared" si="8"/>
        <v>0.84593693474786225</v>
      </c>
      <c r="F62" s="8">
        <f t="shared" si="9"/>
        <v>0.23131258685407574</v>
      </c>
      <c r="G62" s="1">
        <f t="shared" si="10"/>
        <v>20.718653705263851</v>
      </c>
      <c r="H62" s="8">
        <f t="shared" si="11"/>
        <v>0.21675753948276438</v>
      </c>
      <c r="I62" s="1">
        <f t="shared" si="12"/>
        <v>36.855771443022093</v>
      </c>
      <c r="J62" s="1">
        <f t="shared" si="13"/>
        <v>-0.89924970389164827</v>
      </c>
      <c r="K62" s="1">
        <f t="shared" si="14"/>
        <v>0.80865002994921709</v>
      </c>
    </row>
    <row r="63" spans="1:11" x14ac:dyDescent="0.35">
      <c r="A63">
        <f t="shared" si="5"/>
        <v>27</v>
      </c>
      <c r="B63" s="1">
        <f t="shared" si="6"/>
        <v>27</v>
      </c>
      <c r="C63" s="8">
        <f t="shared" si="4"/>
        <v>0.21670588235294116</v>
      </c>
      <c r="D63" s="1">
        <f t="shared" si="7"/>
        <v>36.913043478260882</v>
      </c>
      <c r="E63" s="8">
        <f t="shared" si="8"/>
        <v>0.84196365879650181</v>
      </c>
      <c r="F63" s="8">
        <f t="shared" si="9"/>
        <v>0.23096081480285041</v>
      </c>
      <c r="G63" s="1">
        <f t="shared" si="10"/>
        <v>21.108661849013671</v>
      </c>
      <c r="H63" s="8">
        <f t="shared" si="11"/>
        <v>0.21594244646339342</v>
      </c>
      <c r="I63" s="1">
        <f t="shared" si="12"/>
        <v>37.759461529715992</v>
      </c>
      <c r="J63" s="1">
        <f t="shared" si="13"/>
        <v>-0.84641805145511029</v>
      </c>
      <c r="K63" s="1">
        <f t="shared" si="14"/>
        <v>0.71642351782906577</v>
      </c>
    </row>
    <row r="64" spans="1:11" x14ac:dyDescent="0.35">
      <c r="A64">
        <f t="shared" si="5"/>
        <v>28</v>
      </c>
      <c r="B64" s="1">
        <f t="shared" si="6"/>
        <v>28</v>
      </c>
      <c r="C64" s="8">
        <f t="shared" si="4"/>
        <v>0.21584313725490195</v>
      </c>
      <c r="D64" s="1">
        <f t="shared" si="7"/>
        <v>37.869565217391312</v>
      </c>
      <c r="E64" s="8">
        <f t="shared" si="8"/>
        <v>0.8379745329263194</v>
      </c>
      <c r="F64" s="8">
        <f t="shared" si="9"/>
        <v>0.2306076394867817</v>
      </c>
      <c r="G64" s="1">
        <f t="shared" si="10"/>
        <v>21.5002257863942</v>
      </c>
      <c r="H64" s="8">
        <f t="shared" si="11"/>
        <v>0.21512718534861949</v>
      </c>
      <c r="I64" s="1">
        <f t="shared" si="12"/>
        <v>38.663337983052301</v>
      </c>
      <c r="J64" s="1">
        <f t="shared" si="13"/>
        <v>-0.79377276566098942</v>
      </c>
      <c r="K64" s="1">
        <f t="shared" si="14"/>
        <v>0.63007520350509605</v>
      </c>
    </row>
    <row r="65" spans="1:11" x14ac:dyDescent="0.35">
      <c r="A65">
        <f t="shared" si="5"/>
        <v>29</v>
      </c>
      <c r="B65" s="1">
        <f t="shared" si="6"/>
        <v>29</v>
      </c>
      <c r="C65" s="8">
        <f t="shared" si="4"/>
        <v>0.21498039215686274</v>
      </c>
      <c r="D65" s="1">
        <f t="shared" si="7"/>
        <v>38.826086956521742</v>
      </c>
      <c r="E65" s="8">
        <f t="shared" si="8"/>
        <v>0.83396943017587111</v>
      </c>
      <c r="F65" s="8">
        <f t="shared" si="9"/>
        <v>0.23025304966539997</v>
      </c>
      <c r="G65" s="1">
        <f t="shared" si="10"/>
        <v>21.893357979665247</v>
      </c>
      <c r="H65" s="8">
        <f t="shared" si="11"/>
        <v>0.21431175543167194</v>
      </c>
      <c r="I65" s="1">
        <f t="shared" si="12"/>
        <v>39.567401586624584</v>
      </c>
      <c r="J65" s="1">
        <f t="shared" si="13"/>
        <v>-0.74131463010284193</v>
      </c>
      <c r="K65" s="1">
        <f t="shared" si="14"/>
        <v>0.54954738080451337</v>
      </c>
    </row>
    <row r="66" spans="1:11" x14ac:dyDescent="0.35">
      <c r="A66">
        <f t="shared" si="5"/>
        <v>30</v>
      </c>
      <c r="B66" s="1">
        <f t="shared" si="6"/>
        <v>30</v>
      </c>
      <c r="C66" s="8">
        <f t="shared" si="4"/>
        <v>0.21411764705882352</v>
      </c>
      <c r="D66" s="1">
        <f t="shared" si="7"/>
        <v>39.782608695652179</v>
      </c>
      <c r="E66" s="8">
        <f t="shared" si="8"/>
        <v>0.82994822205209062</v>
      </c>
      <c r="F66" s="8">
        <f t="shared" si="9"/>
        <v>0.22989703396263417</v>
      </c>
      <c r="G66" s="1">
        <f t="shared" si="10"/>
        <v>22.288071041427333</v>
      </c>
      <c r="H66" s="8">
        <f t="shared" si="11"/>
        <v>0.21349615599995936</v>
      </c>
      <c r="I66" s="1">
        <f t="shared" si="12"/>
        <v>40.471653130479837</v>
      </c>
      <c r="J66" s="1">
        <f t="shared" si="13"/>
        <v>-0.68904443482765743</v>
      </c>
      <c r="K66" s="1">
        <f t="shared" si="14"/>
        <v>0.47478223316696583</v>
      </c>
    </row>
    <row r="67" spans="1:11" x14ac:dyDescent="0.35">
      <c r="A67">
        <f t="shared" si="5"/>
        <v>31</v>
      </c>
      <c r="B67" s="1">
        <f t="shared" si="6"/>
        <v>31</v>
      </c>
      <c r="C67" s="8">
        <f t="shared" si="4"/>
        <v>0.21325490196078431</v>
      </c>
      <c r="D67" s="1">
        <f t="shared" si="7"/>
        <v>40.739130434782609</v>
      </c>
      <c r="E67" s="8">
        <f t="shared" si="8"/>
        <v>0.82591077850555594</v>
      </c>
      <c r="F67" s="8">
        <f t="shared" si="9"/>
        <v>0.22953958086462206</v>
      </c>
      <c r="G67" s="1">
        <f t="shared" si="10"/>
        <v>22.684377737049452</v>
      </c>
      <c r="H67" s="8">
        <f t="shared" si="11"/>
        <v>0.21268038633499894</v>
      </c>
      <c r="I67" s="1">
        <f t="shared" si="12"/>
        <v>41.37609341119682</v>
      </c>
      <c r="J67" s="1">
        <f t="shared" si="13"/>
        <v>-0.6369629764142104</v>
      </c>
      <c r="K67" s="1">
        <f t="shared" si="14"/>
        <v>0.40572183332244993</v>
      </c>
    </row>
    <row r="68" spans="1:11" x14ac:dyDescent="0.35">
      <c r="A68">
        <f t="shared" si="5"/>
        <v>32</v>
      </c>
      <c r="B68" s="1">
        <f t="shared" si="6"/>
        <v>32</v>
      </c>
      <c r="C68" s="8">
        <f t="shared" si="4"/>
        <v>0.2123921568627451</v>
      </c>
      <c r="D68" s="1">
        <f t="shared" si="7"/>
        <v>41.695652173913039</v>
      </c>
      <c r="E68" s="8">
        <f t="shared" si="8"/>
        <v>0.82185696790525098</v>
      </c>
      <c r="F68" s="8">
        <f t="shared" si="9"/>
        <v>0.22918067871747572</v>
      </c>
      <c r="G68" s="1">
        <f t="shared" si="10"/>
        <v>23.082290987146486</v>
      </c>
      <c r="H68" s="8">
        <f t="shared" si="11"/>
        <v>0.21186444571234289</v>
      </c>
      <c r="I68" s="1">
        <f t="shared" si="12"/>
        <v>42.280723231967663</v>
      </c>
      <c r="J68" s="1">
        <f t="shared" si="13"/>
        <v>-0.58507105805462345</v>
      </c>
      <c r="K68" s="1">
        <f t="shared" si="14"/>
        <v>0.34230814297315654</v>
      </c>
    </row>
    <row r="69" spans="1:11" x14ac:dyDescent="0.35">
      <c r="A69">
        <f t="shared" si="5"/>
        <v>33</v>
      </c>
      <c r="B69" s="1">
        <f t="shared" si="6"/>
        <v>33</v>
      </c>
      <c r="C69" s="8">
        <f t="shared" si="4"/>
        <v>0.21152941176470588</v>
      </c>
      <c r="D69" s="1">
        <f t="shared" si="7"/>
        <v>42.652173913043477</v>
      </c>
      <c r="E69" s="8">
        <f t="shared" si="8"/>
        <v>0.81778665701281528</v>
      </c>
      <c r="F69" s="8">
        <f t="shared" si="9"/>
        <v>0.22882031572500183</v>
      </c>
      <c r="G69" s="1">
        <f t="shared" si="10"/>
        <v>23.481823870106663</v>
      </c>
      <c r="H69" s="8">
        <f t="shared" si="11"/>
        <v>0.21104833340150533</v>
      </c>
      <c r="I69" s="1">
        <f t="shared" si="12"/>
        <v>43.185543402678867</v>
      </c>
      <c r="J69" s="1">
        <f t="shared" si="13"/>
        <v>-0.53336948963539044</v>
      </c>
      <c r="K69" s="1">
        <f t="shared" si="14"/>
        <v>0.28448301247391689</v>
      </c>
    </row>
    <row r="70" spans="1:11" x14ac:dyDescent="0.35">
      <c r="A70">
        <f t="shared" si="5"/>
        <v>34</v>
      </c>
      <c r="B70" s="1">
        <f t="shared" si="6"/>
        <v>34</v>
      </c>
      <c r="C70" s="8">
        <f t="shared" si="4"/>
        <v>0.21066666666666667</v>
      </c>
      <c r="D70" s="1">
        <f t="shared" si="7"/>
        <v>43.608695652173907</v>
      </c>
      <c r="E70" s="8">
        <f t="shared" si="8"/>
        <v>0.81369971095626814</v>
      </c>
      <c r="F70" s="8">
        <f t="shared" si="9"/>
        <v>0.22845847994637528</v>
      </c>
      <c r="G70" s="1">
        <f t="shared" si="10"/>
        <v>23.882989624670888</v>
      </c>
      <c r="H70" s="8">
        <f t="shared" si="11"/>
        <v>0.21023204866588605</v>
      </c>
      <c r="I70" s="1">
        <f t="shared" si="12"/>
        <v>44.090554739995902</v>
      </c>
      <c r="J70" s="1">
        <f t="shared" si="13"/>
        <v>-0.48185908782199505</v>
      </c>
      <c r="K70" s="1">
        <f t="shared" si="14"/>
        <v>0.23218818051664514</v>
      </c>
    </row>
    <row r="71" spans="1:11" x14ac:dyDescent="0.35">
      <c r="A71">
        <f t="shared" si="5"/>
        <v>35</v>
      </c>
      <c r="B71" s="1">
        <f t="shared" si="6"/>
        <v>35</v>
      </c>
      <c r="C71" s="8">
        <f t="shared" si="4"/>
        <v>0.20980392156862743</v>
      </c>
      <c r="D71" s="1">
        <f t="shared" si="7"/>
        <v>44.565217391304373</v>
      </c>
      <c r="E71" s="8">
        <f t="shared" si="8"/>
        <v>0.80959599320319209</v>
      </c>
      <c r="F71" s="8">
        <f t="shared" si="9"/>
        <v>0.22809515929376495</v>
      </c>
      <c r="G71" s="1">
        <f t="shared" si="10"/>
        <v>24.285801652564945</v>
      </c>
      <c r="H71" s="8">
        <f t="shared" si="11"/>
        <v>0.20941559076269511</v>
      </c>
      <c r="I71" s="1">
        <f t="shared" si="12"/>
        <v>44.995758067446715</v>
      </c>
      <c r="J71" s="1">
        <f t="shared" si="13"/>
        <v>-0.4305406761423427</v>
      </c>
      <c r="K71" s="1">
        <f t="shared" si="14"/>
        <v>0.18536527381310564</v>
      </c>
    </row>
    <row r="72" spans="1:11" x14ac:dyDescent="0.35">
      <c r="A72">
        <f t="shared" si="5"/>
        <v>36</v>
      </c>
      <c r="B72" s="1">
        <f t="shared" si="6"/>
        <v>36</v>
      </c>
      <c r="C72" s="8">
        <f t="shared" si="4"/>
        <v>0.20894117647058824</v>
      </c>
      <c r="D72" s="1">
        <f t="shared" si="7"/>
        <v>45.521739130434774</v>
      </c>
      <c r="E72" s="8">
        <f t="shared" si="8"/>
        <v>0.80547536553336507</v>
      </c>
      <c r="F72" s="8">
        <f t="shared" si="9"/>
        <v>0.22773034152991078</v>
      </c>
      <c r="G72" s="1">
        <f t="shared" si="10"/>
        <v>24.690273521185869</v>
      </c>
      <c r="H72" s="8">
        <f t="shared" si="11"/>
        <v>0.20859895894287445</v>
      </c>
      <c r="I72" s="1">
        <f t="shared" si="12"/>
        <v>45.901154215508761</v>
      </c>
      <c r="J72" s="1">
        <f t="shared" si="13"/>
        <v>-0.3794150850739868</v>
      </c>
      <c r="K72" s="1">
        <f t="shared" si="14"/>
        <v>0.14395580678170064</v>
      </c>
    </row>
    <row r="73" spans="1:11" x14ac:dyDescent="0.35">
      <c r="A73">
        <f t="shared" si="5"/>
        <v>37</v>
      </c>
      <c r="B73" s="1">
        <f t="shared" si="6"/>
        <v>37</v>
      </c>
      <c r="C73" s="8">
        <f t="shared" si="4"/>
        <v>0.208078431372549</v>
      </c>
      <c r="D73" s="1">
        <f t="shared" si="7"/>
        <v>46.478260869565233</v>
      </c>
      <c r="E73" s="8">
        <f t="shared" si="8"/>
        <v>0.80133768801082483</v>
      </c>
      <c r="F73" s="8">
        <f t="shared" si="9"/>
        <v>0.22736401426565059</v>
      </c>
      <c r="G73" s="1">
        <f t="shared" si="10"/>
        <v>25.096418966343911</v>
      </c>
      <c r="H73" s="8">
        <f t="shared" si="11"/>
        <v>0.20778215245101953</v>
      </c>
      <c r="I73" s="1">
        <f t="shared" si="12"/>
        <v>46.806744021695742</v>
      </c>
      <c r="J73" s="1">
        <f t="shared" si="13"/>
        <v>-0.32848315213050938</v>
      </c>
      <c r="K73" s="1">
        <f t="shared" si="14"/>
        <v>0.10790118123359536</v>
      </c>
    </row>
    <row r="74" spans="1:11" x14ac:dyDescent="0.35">
      <c r="A74">
        <f t="shared" si="5"/>
        <v>38</v>
      </c>
      <c r="B74" s="1">
        <f t="shared" si="6"/>
        <v>38</v>
      </c>
      <c r="C74" s="8">
        <f t="shared" si="4"/>
        <v>0.20721568627450979</v>
      </c>
      <c r="D74" s="1">
        <f t="shared" si="7"/>
        <v>47.43478260869567</v>
      </c>
      <c r="E74" s="8">
        <f t="shared" si="8"/>
        <v>0.79718281895535581</v>
      </c>
      <c r="F74" s="8">
        <f t="shared" si="9"/>
        <v>0.22699616495739544</v>
      </c>
      <c r="G74" s="1">
        <f t="shared" si="10"/>
        <v>25.504251895061575</v>
      </c>
      <c r="H74" s="8">
        <f t="shared" si="11"/>
        <v>0.20696517052529823</v>
      </c>
      <c r="I74" s="1">
        <f t="shared" si="12"/>
        <v>47.712528330647615</v>
      </c>
      <c r="J74" s="1">
        <f t="shared" si="13"/>
        <v>-0.2777457219519448</v>
      </c>
      <c r="K74" s="1">
        <f t="shared" si="14"/>
        <v>7.7142686062607033E-2</v>
      </c>
    </row>
    <row r="75" spans="1:11" x14ac:dyDescent="0.35">
      <c r="A75">
        <f t="shared" si="5"/>
        <v>39</v>
      </c>
      <c r="B75" s="1">
        <f t="shared" si="6"/>
        <v>39</v>
      </c>
      <c r="C75" s="8">
        <f t="shared" si="4"/>
        <v>0.20635294117647057</v>
      </c>
      <c r="D75" s="1">
        <f t="shared" si="7"/>
        <v>48.3913043478261</v>
      </c>
      <c r="E75" s="8">
        <f t="shared" si="8"/>
        <v>0.79301061491337799</v>
      </c>
      <c r="F75" s="8">
        <f t="shared" si="9"/>
        <v>0.22662678090455246</v>
      </c>
      <c r="G75" s="1">
        <f t="shared" si="10"/>
        <v>25.913786388430967</v>
      </c>
      <c r="H75" s="8">
        <f t="shared" si="11"/>
        <v>0.20614801239736963</v>
      </c>
      <c r="I75" s="1">
        <f t="shared" si="12"/>
        <v>48.618507994220629</v>
      </c>
      <c r="J75" s="1">
        <f t="shared" si="13"/>
        <v>-0.22720364639452839</v>
      </c>
      <c r="K75" s="1">
        <f t="shared" si="14"/>
        <v>5.1621496934969896E-2</v>
      </c>
    </row>
    <row r="76" spans="1:11" x14ac:dyDescent="0.35">
      <c r="A76">
        <f t="shared" si="5"/>
        <v>40</v>
      </c>
      <c r="B76" s="1">
        <f t="shared" si="6"/>
        <v>40</v>
      </c>
      <c r="C76" s="8">
        <f t="shared" si="4"/>
        <v>0.20549019607843136</v>
      </c>
      <c r="D76" s="1">
        <f t="shared" si="7"/>
        <v>49.34782608695653</v>
      </c>
      <c r="E76" s="8">
        <f t="shared" si="8"/>
        <v>0.78882093062822778</v>
      </c>
      <c r="F76" s="8">
        <f t="shared" si="9"/>
        <v>0.22625584924689374</v>
      </c>
      <c r="G76" s="1">
        <f t="shared" si="10"/>
        <v>26.325036704530856</v>
      </c>
      <c r="H76" s="8">
        <f t="shared" si="11"/>
        <v>0.2053306772923012</v>
      </c>
      <c r="I76" s="1">
        <f t="shared" si="12"/>
        <v>49.5246838715791</v>
      </c>
      <c r="J76" s="1">
        <f t="shared" si="13"/>
        <v>-0.17685778462256962</v>
      </c>
      <c r="K76" s="1">
        <f t="shared" si="14"/>
        <v>3.1278675981603228E-2</v>
      </c>
    </row>
    <row r="77" spans="1:11" x14ac:dyDescent="0.35">
      <c r="A77">
        <f t="shared" si="5"/>
        <v>41</v>
      </c>
      <c r="B77" s="1">
        <f t="shared" si="6"/>
        <v>41</v>
      </c>
      <c r="C77" s="8">
        <f t="shared" si="4"/>
        <v>0.20462745098039214</v>
      </c>
      <c r="D77" s="1">
        <f t="shared" si="7"/>
        <v>50.304347826086968</v>
      </c>
      <c r="E77" s="8">
        <f t="shared" si="8"/>
        <v>0.78461361900981363</v>
      </c>
      <c r="F77" s="8">
        <f t="shared" si="9"/>
        <v>0.22588335696186962</v>
      </c>
      <c r="G77" s="1">
        <f t="shared" si="10"/>
        <v>26.738017281405419</v>
      </c>
      <c r="H77" s="8">
        <f t="shared" si="11"/>
        <v>0.20451316442848377</v>
      </c>
      <c r="I77" s="1">
        <f t="shared" si="12"/>
        <v>50.431056829289723</v>
      </c>
      <c r="J77" s="1">
        <f t="shared" si="13"/>
        <v>-0.12670900320275535</v>
      </c>
      <c r="K77" s="1">
        <f t="shared" si="14"/>
        <v>1.6055171492635866E-2</v>
      </c>
    </row>
    <row r="78" spans="1:11" x14ac:dyDescent="0.35">
      <c r="A78">
        <f t="shared" si="5"/>
        <v>42</v>
      </c>
      <c r="B78" s="1">
        <f t="shared" si="6"/>
        <v>42</v>
      </c>
      <c r="C78" s="8">
        <f t="shared" si="4"/>
        <v>0.20376470588235293</v>
      </c>
      <c r="D78" s="1">
        <f t="shared" si="7"/>
        <v>51.260869565217398</v>
      </c>
      <c r="E78" s="8">
        <f t="shared" si="8"/>
        <v>0.78038853110363016</v>
      </c>
      <c r="F78" s="8">
        <f t="shared" si="9"/>
        <v>0.22550929086186555</v>
      </c>
      <c r="G78" s="1">
        <f t="shared" si="10"/>
        <v>27.15274274010558</v>
      </c>
      <c r="H78" s="8">
        <f t="shared" si="11"/>
        <v>0.20369547301754612</v>
      </c>
      <c r="I78" s="1">
        <f t="shared" si="12"/>
        <v>51.337627741416256</v>
      </c>
      <c r="J78" s="1">
        <f t="shared" si="13"/>
        <v>-7.6758176198858052E-2</v>
      </c>
      <c r="K78" s="1">
        <f t="shared" si="14"/>
        <v>5.8918176133749391E-3</v>
      </c>
    </row>
    <row r="79" spans="1:11" x14ac:dyDescent="0.35">
      <c r="A79">
        <f t="shared" si="5"/>
        <v>43</v>
      </c>
      <c r="B79" s="1">
        <f t="shared" si="6"/>
        <v>43</v>
      </c>
      <c r="C79" s="8">
        <f t="shared" si="4"/>
        <v>0.20290196078431372</v>
      </c>
      <c r="D79" s="1">
        <f t="shared" si="7"/>
        <v>52.217391304347828</v>
      </c>
      <c r="E79" s="8">
        <f t="shared" si="8"/>
        <v>0.77614551605911442</v>
      </c>
      <c r="F79" s="8">
        <f t="shared" si="9"/>
        <v>0.22513363759140043</v>
      </c>
      <c r="G79" s="1">
        <f t="shared" si="10"/>
        <v>27.569227887795179</v>
      </c>
      <c r="H79" s="8">
        <f t="shared" si="11"/>
        <v>0.20287760226426721</v>
      </c>
      <c r="I79" s="1">
        <f t="shared" si="12"/>
        <v>52.244397489616787</v>
      </c>
      <c r="J79" s="1">
        <f t="shared" si="13"/>
        <v>-2.7006185268959371E-2</v>
      </c>
      <c r="K79" s="1">
        <f t="shared" si="14"/>
        <v>7.2933404278135809E-4</v>
      </c>
    </row>
    <row r="80" spans="1:11" x14ac:dyDescent="0.35">
      <c r="A80">
        <f t="shared" si="5"/>
        <v>44</v>
      </c>
      <c r="B80" s="1">
        <f t="shared" si="6"/>
        <v>44</v>
      </c>
      <c r="C80" s="8">
        <f t="shared" si="4"/>
        <v>0.2020392156862745</v>
      </c>
      <c r="D80" s="1">
        <f t="shared" si="7"/>
        <v>53.173913043478265</v>
      </c>
      <c r="E80" s="8">
        <f t="shared" si="8"/>
        <v>0.77188442109732947</v>
      </c>
      <c r="F80" s="8">
        <f t="shared" si="9"/>
        <v>0.22475638362426542</v>
      </c>
      <c r="G80" s="1">
        <f t="shared" si="10"/>
        <v>27.987487720923117</v>
      </c>
      <c r="H80" s="8">
        <f t="shared" si="11"/>
        <v>0.20205955136648734</v>
      </c>
      <c r="I80" s="1">
        <f t="shared" si="12"/>
        <v>53.151366963242289</v>
      </c>
      <c r="J80" s="1">
        <f t="shared" si="13"/>
        <v>2.2546080235976262E-2</v>
      </c>
      <c r="K80" s="1">
        <f t="shared" si="14"/>
        <v>5.0832573400707941E-4</v>
      </c>
    </row>
    <row r="81" spans="1:11" x14ac:dyDescent="0.35">
      <c r="A81">
        <f t="shared" si="5"/>
        <v>45</v>
      </c>
      <c r="B81" s="1">
        <f t="shared" si="6"/>
        <v>45</v>
      </c>
      <c r="C81" s="8">
        <f t="shared" si="4"/>
        <v>0.20117647058823529</v>
      </c>
      <c r="D81" s="1">
        <f t="shared" si="7"/>
        <v>54.130434782608695</v>
      </c>
      <c r="E81" s="8">
        <f t="shared" si="8"/>
        <v>0.76760509147795519</v>
      </c>
      <c r="F81" s="8">
        <f t="shared" si="9"/>
        <v>0.22437751526060168</v>
      </c>
      <c r="G81" s="1">
        <f t="shared" si="10"/>
        <v>28.407537428463353</v>
      </c>
      <c r="H81" s="8">
        <f t="shared" si="11"/>
        <v>0.20124131951501803</v>
      </c>
      <c r="I81" s="1">
        <f t="shared" si="12"/>
        <v>54.058537059436524</v>
      </c>
      <c r="J81" s="1">
        <f t="shared" si="13"/>
        <v>7.1897723172170913E-2</v>
      </c>
      <c r="K81" s="1">
        <f t="shared" si="14"/>
        <v>5.1692825973421227E-3</v>
      </c>
    </row>
    <row r="82" spans="1:11" x14ac:dyDescent="0.35">
      <c r="A82">
        <f t="shared" si="5"/>
        <v>46</v>
      </c>
      <c r="B82" s="1">
        <f t="shared" si="6"/>
        <v>46</v>
      </c>
      <c r="C82" s="8">
        <f t="shared" si="4"/>
        <v>0.20031372549019608</v>
      </c>
      <c r="D82" s="1">
        <f t="shared" si="7"/>
        <v>55.086956521739125</v>
      </c>
      <c r="E82" s="8">
        <f t="shared" si="8"/>
        <v>0.76330737046556985</v>
      </c>
      <c r="F82" s="8">
        <f t="shared" si="9"/>
        <v>0.22399701862391497</v>
      </c>
      <c r="G82" s="1">
        <f t="shared" si="10"/>
        <v>28.829392395224708</v>
      </c>
      <c r="H82" s="8">
        <f t="shared" si="11"/>
        <v>0.20042290589354958</v>
      </c>
      <c r="I82" s="1">
        <f t="shared" si="12"/>
        <v>54.965908683238503</v>
      </c>
      <c r="J82" s="1">
        <f t="shared" si="13"/>
        <v>0.12104783850062262</v>
      </c>
      <c r="K82" s="1">
        <f t="shared" si="14"/>
        <v>1.4652579205672814E-2</v>
      </c>
    </row>
    <row r="83" spans="1:11" x14ac:dyDescent="0.35">
      <c r="A83">
        <f t="shared" si="5"/>
        <v>47</v>
      </c>
      <c r="B83" s="1">
        <f t="shared" si="6"/>
        <v>47</v>
      </c>
      <c r="C83" s="8">
        <f t="shared" si="4"/>
        <v>0.19945098039215686</v>
      </c>
      <c r="D83" s="1">
        <f t="shared" si="7"/>
        <v>56.043478260869563</v>
      </c>
      <c r="E83" s="8">
        <f t="shared" si="8"/>
        <v>0.75899109929520481</v>
      </c>
      <c r="F83" s="8">
        <f t="shared" si="9"/>
        <v>0.22361487965802612</v>
      </c>
      <c r="G83" s="1">
        <f t="shared" si="10"/>
        <v>29.253068205231905</v>
      </c>
      <c r="H83" s="8">
        <f t="shared" si="11"/>
        <v>0.1996043096785578</v>
      </c>
      <c r="I83" s="1">
        <f t="shared" si="12"/>
        <v>55.873482747685912</v>
      </c>
      <c r="J83" s="1">
        <f t="shared" si="13"/>
        <v>0.16999551318365036</v>
      </c>
      <c r="K83" s="1">
        <f t="shared" si="14"/>
        <v>2.8898474502572644E-2</v>
      </c>
    </row>
    <row r="84" spans="1:11" x14ac:dyDescent="0.35">
      <c r="A84">
        <f t="shared" si="5"/>
        <v>48</v>
      </c>
      <c r="B84" s="1">
        <f t="shared" si="6"/>
        <v>48</v>
      </c>
      <c r="C84" s="8">
        <f t="shared" si="4"/>
        <v>0.19858823529411765</v>
      </c>
      <c r="D84" s="1">
        <f t="shared" si="7"/>
        <v>56.999999999999993</v>
      </c>
      <c r="E84" s="8">
        <f t="shared" si="8"/>
        <v>0.75465611713715219</v>
      </c>
      <c r="F84" s="8">
        <f t="shared" si="9"/>
        <v>0.22323108412395526</v>
      </c>
      <c r="G84" s="1">
        <f t="shared" si="10"/>
        <v>29.678580645180038</v>
      </c>
      <c r="H84" s="8">
        <f t="shared" si="11"/>
        <v>0.19878553003920865</v>
      </c>
      <c r="I84" s="1">
        <f t="shared" si="12"/>
        <v>56.781260173920835</v>
      </c>
      <c r="J84" s="1">
        <f t="shared" si="13"/>
        <v>0.21873982607915821</v>
      </c>
      <c r="K84" s="1">
        <f t="shared" si="14"/>
        <v>4.7847111513140382E-2</v>
      </c>
    </row>
    <row r="85" spans="1:11" x14ac:dyDescent="0.35">
      <c r="A85">
        <f t="shared" si="5"/>
        <v>49</v>
      </c>
      <c r="B85" s="1">
        <f t="shared" si="6"/>
        <v>49</v>
      </c>
      <c r="C85" s="8">
        <f t="shared" si="4"/>
        <v>0.19772549019607844</v>
      </c>
      <c r="D85" s="1">
        <f t="shared" si="7"/>
        <v>57.956521739130423</v>
      </c>
      <c r="E85" s="8">
        <f t="shared" si="8"/>
        <v>0.75030226106100506</v>
      </c>
      <c r="F85" s="8">
        <f t="shared" si="9"/>
        <v>0.22284561759673821</v>
      </c>
      <c r="G85" s="1">
        <f t="shared" si="10"/>
        <v>30.105945707964157</v>
      </c>
      <c r="H85" s="8">
        <f t="shared" si="11"/>
        <v>0.19796656613726121</v>
      </c>
      <c r="I85" s="1">
        <f t="shared" si="12"/>
        <v>57.68924189129735</v>
      </c>
      <c r="J85" s="1">
        <f t="shared" si="13"/>
        <v>0.26727984783307335</v>
      </c>
      <c r="K85" s="1">
        <f t="shared" si="14"/>
        <v>7.1438517057670847E-2</v>
      </c>
    </row>
    <row r="86" spans="1:11" x14ac:dyDescent="0.35">
      <c r="A86">
        <f t="shared" si="5"/>
        <v>50</v>
      </c>
      <c r="B86" s="1">
        <f t="shared" si="6"/>
        <v>50</v>
      </c>
      <c r="C86" s="8">
        <f t="shared" si="4"/>
        <v>0.19686274509803919</v>
      </c>
      <c r="D86" s="1">
        <f t="shared" si="7"/>
        <v>58.913043478260889</v>
      </c>
      <c r="E86" s="8">
        <f t="shared" si="8"/>
        <v>0.7459293659989148</v>
      </c>
      <c r="F86" s="8">
        <f t="shared" si="9"/>
        <v>0.22245846546217335</v>
      </c>
      <c r="G86" s="1">
        <f t="shared" si="10"/>
        <v>30.535179596286067</v>
      </c>
      <c r="H86" s="8">
        <f t="shared" si="11"/>
        <v>0.19714741712696929</v>
      </c>
      <c r="I86" s="1">
        <f t="shared" si="12"/>
        <v>58.597428837490568</v>
      </c>
      <c r="J86" s="1">
        <f t="shared" si="13"/>
        <v>0.31561464077032042</v>
      </c>
      <c r="K86" s="1">
        <f t="shared" si="14"/>
        <v>9.9612601468578407E-2</v>
      </c>
    </row>
    <row r="87" spans="1:11" x14ac:dyDescent="0.35">
      <c r="A87">
        <f t="shared" si="5"/>
        <v>51</v>
      </c>
      <c r="B87" s="1">
        <f t="shared" si="6"/>
        <v>51</v>
      </c>
      <c r="C87" s="8">
        <f t="shared" si="4"/>
        <v>0.19599999999999998</v>
      </c>
      <c r="D87" s="1">
        <f t="shared" si="7"/>
        <v>59.869565217391319</v>
      </c>
      <c r="E87" s="8">
        <f t="shared" si="8"/>
        <v>0.74153726470803749</v>
      </c>
      <c r="F87" s="8">
        <f t="shared" si="9"/>
        <v>0.22206961291349692</v>
      </c>
      <c r="G87" s="1">
        <f t="shared" si="10"/>
        <v>30.966298726340373</v>
      </c>
      <c r="H87" s="8">
        <f t="shared" si="11"/>
        <v>0.19632808215498049</v>
      </c>
      <c r="I87" s="1">
        <f t="shared" si="12"/>
        <v>59.505821958608585</v>
      </c>
      <c r="J87" s="1">
        <f t="shared" si="13"/>
        <v>0.36374325878273339</v>
      </c>
      <c r="K87" s="1">
        <f t="shared" si="14"/>
        <v>0.13230915830988255</v>
      </c>
    </row>
    <row r="88" spans="1:11" x14ac:dyDescent="0.35">
      <c r="A88">
        <f t="shared" si="5"/>
        <v>52</v>
      </c>
      <c r="B88" s="1">
        <f t="shared" si="6"/>
        <v>52</v>
      </c>
      <c r="C88" s="8">
        <f t="shared" si="4"/>
        <v>0.19513725490196077</v>
      </c>
      <c r="D88" s="1">
        <f t="shared" si="7"/>
        <v>60.826086956521756</v>
      </c>
      <c r="E88" s="8">
        <f t="shared" si="8"/>
        <v>0.7371257877321552</v>
      </c>
      <c r="F88" s="8">
        <f t="shared" si="9"/>
        <v>0.22167904494798527</v>
      </c>
      <c r="G88" s="1">
        <f t="shared" si="10"/>
        <v>31.399319731581553</v>
      </c>
      <c r="H88" s="8">
        <f t="shared" si="11"/>
        <v>0.19550856036023503</v>
      </c>
      <c r="I88" s="1">
        <f t="shared" si="12"/>
        <v>60.414422209304632</v>
      </c>
      <c r="J88" s="1">
        <f t="shared" si="13"/>
        <v>0.41166474721712376</v>
      </c>
      <c r="K88" s="1">
        <f t="shared" si="14"/>
        <v>0.16946786410133841</v>
      </c>
    </row>
    <row r="89" spans="1:11" x14ac:dyDescent="0.35">
      <c r="A89">
        <f t="shared" si="5"/>
        <v>53</v>
      </c>
      <c r="B89" s="1">
        <f t="shared" si="6"/>
        <v>53</v>
      </c>
      <c r="C89" s="8">
        <f t="shared" si="4"/>
        <v>0.19427450980392155</v>
      </c>
      <c r="D89" s="1">
        <f t="shared" si="7"/>
        <v>61.782608695652186</v>
      </c>
      <c r="E89" s="8">
        <f t="shared" si="8"/>
        <v>0.73269476336244477</v>
      </c>
      <c r="F89" s="8">
        <f t="shared" si="9"/>
        <v>0.22128674636348131</v>
      </c>
      <c r="G89" s="1">
        <f t="shared" si="10"/>
        <v>31.83425946657507</v>
      </c>
      <c r="H89" s="8">
        <f t="shared" si="11"/>
        <v>0.19468885087386045</v>
      </c>
      <c r="I89" s="1">
        <f t="shared" si="12"/>
        <v>61.32323055289384</v>
      </c>
      <c r="J89" s="1">
        <f t="shared" si="13"/>
        <v>0.45937814275834654</v>
      </c>
      <c r="K89" s="1">
        <f t="shared" si="14"/>
        <v>0.21102827804410781</v>
      </c>
    </row>
    <row r="90" spans="1:11" x14ac:dyDescent="0.35">
      <c r="A90">
        <f t="shared" si="5"/>
        <v>54</v>
      </c>
      <c r="B90" s="1">
        <f t="shared" si="6"/>
        <v>54</v>
      </c>
      <c r="C90" s="8">
        <f t="shared" si="4"/>
        <v>0.19341176470588234</v>
      </c>
      <c r="D90" s="1">
        <f t="shared" si="7"/>
        <v>62.739130434782624</v>
      </c>
      <c r="E90" s="8">
        <f t="shared" si="8"/>
        <v>0.72824401759737478</v>
      </c>
      <c r="F90" s="8">
        <f t="shared" si="9"/>
        <v>0.22089270175484421</v>
      </c>
      <c r="G90" s="1">
        <f t="shared" si="10"/>
        <v>32.271135010933591</v>
      </c>
      <c r="H90" s="8">
        <f t="shared" si="11"/>
        <v>0.19386895281906671</v>
      </c>
      <c r="I90" s="1">
        <f t="shared" si="12"/>
        <v>62.232247961469511</v>
      </c>
      <c r="J90" s="1">
        <f t="shared" si="13"/>
        <v>0.50688247331311231</v>
      </c>
      <c r="K90" s="1">
        <f t="shared" si="14"/>
        <v>0.256929841752018</v>
      </c>
    </row>
    <row r="91" spans="1:11" x14ac:dyDescent="0.35">
      <c r="A91">
        <f t="shared" si="5"/>
        <v>55</v>
      </c>
      <c r="B91" s="1">
        <f t="shared" si="6"/>
        <v>55</v>
      </c>
      <c r="C91" s="8">
        <f t="shared" si="4"/>
        <v>0.19254901960784312</v>
      </c>
      <c r="D91" s="1">
        <f t="shared" si="7"/>
        <v>63.695652173913054</v>
      </c>
      <c r="E91" s="8">
        <f t="shared" si="8"/>
        <v>0.72377337410170606</v>
      </c>
      <c r="F91" s="8">
        <f t="shared" si="9"/>
        <v>0.22049689551031948</v>
      </c>
      <c r="G91" s="1">
        <f t="shared" si="10"/>
        <v>32.709963673341441</v>
      </c>
      <c r="H91" s="8">
        <f t="shared" si="11"/>
        <v>0.19304886531103818</v>
      </c>
      <c r="I91" s="1">
        <f t="shared" si="12"/>
        <v>63.141475416022878</v>
      </c>
      <c r="J91" s="1">
        <f t="shared" si="13"/>
        <v>0.55417675789017551</v>
      </c>
      <c r="K91" s="1">
        <f t="shared" si="14"/>
        <v>0.30711187898566622</v>
      </c>
    </row>
    <row r="92" spans="1:11" x14ac:dyDescent="0.35">
      <c r="A92">
        <f t="shared" si="5"/>
        <v>56</v>
      </c>
      <c r="B92" s="1">
        <f t="shared" si="6"/>
        <v>56</v>
      </c>
      <c r="C92" s="8">
        <f t="shared" si="4"/>
        <v>0.19168627450980391</v>
      </c>
      <c r="D92" s="1">
        <f t="shared" si="7"/>
        <v>64.652173913043484</v>
      </c>
      <c r="E92" s="8">
        <f t="shared" si="8"/>
        <v>0.71928265416457116</v>
      </c>
      <c r="F92" s="8">
        <f t="shared" si="9"/>
        <v>0.22009931180782749</v>
      </c>
      <c r="G92" s="1">
        <f t="shared" si="10"/>
        <v>33.150762995669517</v>
      </c>
      <c r="H92" s="8">
        <f t="shared" si="11"/>
        <v>0.19222858745682334</v>
      </c>
      <c r="I92" s="1">
        <f t="shared" si="12"/>
        <v>64.050913906565427</v>
      </c>
      <c r="J92" s="1">
        <f t="shared" si="13"/>
        <v>0.60126000647805711</v>
      </c>
      <c r="K92" s="1">
        <f t="shared" si="14"/>
        <v>0.36151359538999328</v>
      </c>
    </row>
    <row r="93" spans="1:11" x14ac:dyDescent="0.35">
      <c r="A93">
        <f t="shared" si="5"/>
        <v>57</v>
      </c>
      <c r="B93" s="1">
        <f t="shared" si="6"/>
        <v>57</v>
      </c>
      <c r="C93" s="8">
        <f t="shared" si="4"/>
        <v>0.1908235294117647</v>
      </c>
      <c r="D93" s="1">
        <f t="shared" si="7"/>
        <v>65.608695652173921</v>
      </c>
      <c r="E93" s="8">
        <f t="shared" si="8"/>
        <v>0.71477167665660779</v>
      </c>
      <c r="F93" s="8">
        <f t="shared" si="9"/>
        <v>0.21969993461116838</v>
      </c>
      <c r="G93" s="1">
        <f t="shared" si="10"/>
        <v>33.593550757182882</v>
      </c>
      <c r="H93" s="8">
        <f t="shared" si="11"/>
        <v>0.19140811835522389</v>
      </c>
      <c r="I93" s="1">
        <f t="shared" si="12"/>
        <v>64.960564432251772</v>
      </c>
      <c r="J93" s="1">
        <f t="shared" si="13"/>
        <v>0.64813121992214917</v>
      </c>
      <c r="K93" s="1">
        <f t="shared" si="14"/>
        <v>0.42007407823777332</v>
      </c>
    </row>
    <row r="94" spans="1:11" x14ac:dyDescent="0.35">
      <c r="A94">
        <f t="shared" si="5"/>
        <v>58</v>
      </c>
      <c r="B94" s="1">
        <f t="shared" si="6"/>
        <v>58</v>
      </c>
      <c r="C94" s="8">
        <f t="shared" si="4"/>
        <v>0.18996078431372548</v>
      </c>
      <c r="D94" s="1">
        <f t="shared" si="7"/>
        <v>66.565217391304344</v>
      </c>
      <c r="E94" s="8">
        <f t="shared" si="8"/>
        <v>0.71024025798612289</v>
      </c>
      <c r="F94" s="8">
        <f t="shared" si="9"/>
        <v>0.21929874766614099</v>
      </c>
      <c r="G94" s="1">
        <f t="shared" si="10"/>
        <v>34.038344978843682</v>
      </c>
      <c r="H94" s="8">
        <f t="shared" si="11"/>
        <v>0.19058745709668015</v>
      </c>
      <c r="I94" s="1">
        <f t="shared" si="12"/>
        <v>65.870428001506781</v>
      </c>
      <c r="J94" s="1">
        <f t="shared" si="13"/>
        <v>0.69478938979756322</v>
      </c>
      <c r="K94" s="1">
        <f t="shared" si="14"/>
        <v>0.48273229617527025</v>
      </c>
    </row>
    <row r="95" spans="1:11" x14ac:dyDescent="0.35">
      <c r="A95">
        <f t="shared" si="5"/>
        <v>59</v>
      </c>
      <c r="B95" s="1">
        <f t="shared" si="6"/>
        <v>59</v>
      </c>
      <c r="C95" s="8">
        <f t="shared" si="4"/>
        <v>0.18909803921568627</v>
      </c>
      <c r="D95" s="1">
        <f t="shared" si="7"/>
        <v>67.521739130434781</v>
      </c>
      <c r="E95" s="8">
        <f t="shared" si="8"/>
        <v>0.70568821205425636</v>
      </c>
      <c r="F95" s="8">
        <f t="shared" si="9"/>
        <v>0.2188957344965734</v>
      </c>
      <c r="G95" s="1">
        <f t="shared" si="10"/>
        <v>34.485163927712094</v>
      </c>
      <c r="H95" s="8">
        <f t="shared" si="11"/>
        <v>0.18976660276315563</v>
      </c>
      <c r="I95" s="1">
        <f t="shared" si="12"/>
        <v>66.780505632153535</v>
      </c>
      <c r="J95" s="1">
        <f t="shared" si="13"/>
        <v>0.74123349828124674</v>
      </c>
      <c r="K95" s="1">
        <f t="shared" si="14"/>
        <v>0.54942709897425501</v>
      </c>
    </row>
    <row r="96" spans="1:11" x14ac:dyDescent="0.35">
      <c r="A96">
        <f t="shared" si="5"/>
        <v>60</v>
      </c>
      <c r="B96" s="1">
        <f t="shared" si="6"/>
        <v>60</v>
      </c>
      <c r="C96" s="8">
        <f t="shared" si="4"/>
        <v>0.18823529411764706</v>
      </c>
      <c r="D96" s="1">
        <f t="shared" si="7"/>
        <v>68.478260869565219</v>
      </c>
      <c r="E96" s="8">
        <f t="shared" si="8"/>
        <v>0.70111535020912219</v>
      </c>
      <c r="F96" s="8">
        <f t="shared" si="9"/>
        <v>0.21849087840026277</v>
      </c>
      <c r="G96" s="1">
        <f t="shared" si="10"/>
        <v>34.934026121447801</v>
      </c>
      <c r="H96" s="8">
        <f t="shared" si="11"/>
        <v>0.18894555442801883</v>
      </c>
      <c r="I96" s="1">
        <f t="shared" si="12"/>
        <v>67.690798351544331</v>
      </c>
      <c r="J96" s="1">
        <f t="shared" si="13"/>
        <v>0.78746251802088807</v>
      </c>
      <c r="K96" s="1">
        <f t="shared" si="14"/>
        <v>0.62009721728779743</v>
      </c>
    </row>
    <row r="97" spans="1:11" x14ac:dyDescent="0.35">
      <c r="A97">
        <f t="shared" si="5"/>
        <v>61</v>
      </c>
      <c r="B97" s="1">
        <f t="shared" si="6"/>
        <v>61</v>
      </c>
      <c r="C97" s="8">
        <f t="shared" si="4"/>
        <v>0.18737254901960781</v>
      </c>
      <c r="D97" s="1">
        <f t="shared" si="7"/>
        <v>69.434782608695684</v>
      </c>
      <c r="E97" s="8">
        <f t="shared" si="8"/>
        <v>0.69652148119889468</v>
      </c>
      <c r="F97" s="8">
        <f t="shared" si="9"/>
        <v>0.21808416244482184</v>
      </c>
      <c r="G97" s="1">
        <f t="shared" si="10"/>
        <v>35.384950332914912</v>
      </c>
      <c r="H97" s="8">
        <f t="shared" si="11"/>
        <v>0.18812431115592312</v>
      </c>
      <c r="I97" s="1">
        <f t="shared" si="12"/>
        <v>68.601307196693924</v>
      </c>
      <c r="J97" s="1">
        <f t="shared" si="13"/>
        <v>0.83347541200176067</v>
      </c>
      <c r="K97" s="1">
        <f t="shared" si="14"/>
        <v>0.69468126241150474</v>
      </c>
    </row>
    <row r="98" spans="1:11" x14ac:dyDescent="0.35">
      <c r="A98">
        <f t="shared" si="5"/>
        <v>62</v>
      </c>
      <c r="B98" s="1">
        <f t="shared" si="6"/>
        <v>62</v>
      </c>
      <c r="C98" s="8">
        <f t="shared" si="4"/>
        <v>0.18650980392156863</v>
      </c>
      <c r="D98" s="1">
        <f t="shared" si="7"/>
        <v>70.391304347826079</v>
      </c>
      <c r="E98" s="8">
        <f t="shared" si="8"/>
        <v>0.69190641112381246</v>
      </c>
      <c r="F98" s="8">
        <f t="shared" si="9"/>
        <v>0.2176755694634297</v>
      </c>
      <c r="G98" s="1">
        <f t="shared" si="10"/>
        <v>35.83795559489316</v>
      </c>
      <c r="H98" s="8">
        <f t="shared" si="11"/>
        <v>0.18730287200268414</v>
      </c>
      <c r="I98" s="1">
        <f t="shared" si="12"/>
        <v>69.51203321441541</v>
      </c>
      <c r="J98" s="1">
        <f t="shared" si="13"/>
        <v>0.87927113341066843</v>
      </c>
      <c r="K98" s="1">
        <f t="shared" si="14"/>
        <v>0.77311772604928153</v>
      </c>
    </row>
    <row r="99" spans="1:11" x14ac:dyDescent="0.35">
      <c r="A99">
        <f t="shared" si="5"/>
        <v>63</v>
      </c>
      <c r="B99" s="1">
        <f t="shared" si="6"/>
        <v>63</v>
      </c>
      <c r="C99" s="8">
        <f t="shared" si="4"/>
        <v>0.18564705882352939</v>
      </c>
      <c r="D99" s="1">
        <f t="shared" si="7"/>
        <v>71.347826086956545</v>
      </c>
      <c r="E99" s="8">
        <f t="shared" si="8"/>
        <v>0.68726994338706904</v>
      </c>
      <c r="F99" s="8">
        <f t="shared" si="9"/>
        <v>0.21726508205048378</v>
      </c>
      <c r="G99" s="1">
        <f t="shared" si="10"/>
        <v>36.293061204898414</v>
      </c>
      <c r="H99" s="8">
        <f t="shared" si="11"/>
        <v>0.18648123601515476</v>
      </c>
      <c r="I99" s="1">
        <f t="shared" si="12"/>
        <v>70.422977461458842</v>
      </c>
      <c r="J99" s="1">
        <f t="shared" si="13"/>
        <v>0.92484862549770241</v>
      </c>
      <c r="K99" s="1">
        <f t="shared" si="14"/>
        <v>0.85534498008498938</v>
      </c>
    </row>
    <row r="100" spans="1:11" x14ac:dyDescent="0.35">
      <c r="A100">
        <f t="shared" si="5"/>
        <v>64</v>
      </c>
      <c r="B100" s="1">
        <f t="shared" si="6"/>
        <v>64</v>
      </c>
      <c r="C100" s="8">
        <f t="shared" si="4"/>
        <v>0.1847843137254902</v>
      </c>
      <c r="D100" s="1">
        <f t="shared" si="7"/>
        <v>72.304347826086939</v>
      </c>
      <c r="E100" s="8">
        <f t="shared" si="8"/>
        <v>0.68261187864456263</v>
      </c>
      <c r="F100" s="8">
        <f t="shared" si="9"/>
        <v>0.21685268255715118</v>
      </c>
      <c r="G100" s="1">
        <f t="shared" si="10"/>
        <v>36.750286730114993</v>
      </c>
      <c r="H100" s="8">
        <f t="shared" si="11"/>
        <v>0.18565940223109875</v>
      </c>
      <c r="I100" s="1">
        <f t="shared" si="12"/>
        <v>71.334141004651372</v>
      </c>
      <c r="J100" s="1">
        <f t="shared" si="13"/>
        <v>0.97020682143556769</v>
      </c>
      <c r="K100" s="1">
        <f t="shared" si="14"/>
        <v>0.94130127636010752</v>
      </c>
    </row>
    <row r="101" spans="1:11" x14ac:dyDescent="0.35">
      <c r="A101">
        <f t="shared" si="5"/>
        <v>65</v>
      </c>
      <c r="B101" s="1">
        <f t="shared" si="6"/>
        <v>65</v>
      </c>
      <c r="C101" s="8">
        <f t="shared" ref="C101:C164" si="15">D$31-(A101/A$291)*(D$31-D$30)</f>
        <v>0.18392156862745096</v>
      </c>
      <c r="D101" s="1">
        <f t="shared" si="7"/>
        <v>73.260869565217405</v>
      </c>
      <c r="E101" s="8">
        <f t="shared" si="8"/>
        <v>0.67793201475346498</v>
      </c>
      <c r="F101" s="8">
        <f t="shared" si="9"/>
        <v>0.216438353086815</v>
      </c>
      <c r="G101" s="1">
        <f t="shared" si="10"/>
        <v>37.209652012444238</v>
      </c>
      <c r="H101" s="8">
        <f t="shared" si="11"/>
        <v>0.1848373696790602</v>
      </c>
      <c r="I101" s="1">
        <f t="shared" si="12"/>
        <v>72.245524921041948</v>
      </c>
      <c r="J101" s="1">
        <f t="shared" si="13"/>
        <v>1.0153446441754568</v>
      </c>
      <c r="K101" s="1">
        <f t="shared" si="14"/>
        <v>1.0309247464557849</v>
      </c>
    </row>
    <row r="102" spans="1:11" x14ac:dyDescent="0.35">
      <c r="A102">
        <f t="shared" ref="A102:A165" si="16">A101+1</f>
        <v>66</v>
      </c>
      <c r="B102" s="1">
        <f t="shared" ref="B102:B165" si="17">255 * A102/A$291</f>
        <v>66</v>
      </c>
      <c r="C102" s="8">
        <f t="shared" si="15"/>
        <v>0.18305882352941175</v>
      </c>
      <c r="D102" s="1">
        <f t="shared" ref="D102:D165" si="18">(D$32-C102)/D$33</f>
        <v>74.217391304347842</v>
      </c>
      <c r="E102" s="8">
        <f t="shared" ref="E102:E165" si="19">LN(C102*D$28)</f>
        <v>0.67323014671958636</v>
      </c>
      <c r="F102" s="8">
        <f t="shared" ref="F102:F165" si="20">N$36*LN(C102*D$28)+N$37</f>
        <v>0.21602207549041452</v>
      </c>
      <c r="G102" s="1">
        <f t="shared" ref="G102:G165" si="21">(D$32-F102)/D$33</f>
        <v>37.671177173670856</v>
      </c>
      <c r="H102" s="8">
        <f t="shared" ref="H102:H165" si="22">D$29*EXP(F102*D$28)</f>
        <v>0.18401513737823261</v>
      </c>
      <c r="I102" s="1">
        <f t="shared" ref="I102:I165" si="23">(D$32-H102)/D$33</f>
        <v>73.157130298046454</v>
      </c>
      <c r="J102" s="1">
        <f t="shared" ref="J102:J165" si="24">D102-I102</f>
        <v>1.0602610063013884</v>
      </c>
      <c r="K102" s="1">
        <f t="shared" ref="K102:K165" si="25">J102*J102</f>
        <v>1.1241534014832328</v>
      </c>
    </row>
    <row r="103" spans="1:11" x14ac:dyDescent="0.35">
      <c r="A103">
        <f t="shared" si="16"/>
        <v>67</v>
      </c>
      <c r="B103" s="1">
        <f t="shared" si="17"/>
        <v>67</v>
      </c>
      <c r="C103" s="8">
        <f t="shared" si="15"/>
        <v>0.18219607843137253</v>
      </c>
      <c r="D103" s="1">
        <f t="shared" si="18"/>
        <v>75.173913043478279</v>
      </c>
      <c r="E103" s="8">
        <f t="shared" si="19"/>
        <v>0.66850606664349432</v>
      </c>
      <c r="F103" s="8">
        <f t="shared" si="20"/>
        <v>0.21560383136167477</v>
      </c>
      <c r="G103" s="1">
        <f t="shared" si="21"/>
        <v>38.134882620751881</v>
      </c>
      <c r="H103" s="8">
        <f t="shared" si="22"/>
        <v>0.18319270433832341</v>
      </c>
      <c r="I103" s="1">
        <f t="shared" si="23"/>
        <v>74.068958233597954</v>
      </c>
      <c r="J103" s="1">
        <f t="shared" si="24"/>
        <v>1.1049548098803257</v>
      </c>
      <c r="K103" s="1">
        <f t="shared" si="25"/>
        <v>1.2209251318776666</v>
      </c>
    </row>
    <row r="104" spans="1:11" x14ac:dyDescent="0.35">
      <c r="A104">
        <f t="shared" si="16"/>
        <v>68</v>
      </c>
      <c r="B104" s="1">
        <f t="shared" si="17"/>
        <v>68</v>
      </c>
      <c r="C104" s="8">
        <f t="shared" si="15"/>
        <v>0.18133333333333332</v>
      </c>
      <c r="D104" s="1">
        <f t="shared" si="18"/>
        <v>76.130434782608702</v>
      </c>
      <c r="E104" s="8">
        <f t="shared" si="19"/>
        <v>0.66375956366535327</v>
      </c>
      <c r="F104" s="8">
        <f t="shared" si="20"/>
        <v>0.21518360203222284</v>
      </c>
      <c r="G104" s="1">
        <f t="shared" si="21"/>
        <v>38.600789051231203</v>
      </c>
      <c r="H104" s="8">
        <f t="shared" si="22"/>
        <v>0.18237006955941742</v>
      </c>
      <c r="I104" s="1">
        <f t="shared" si="23"/>
        <v>74.981009836298071</v>
      </c>
      <c r="J104" s="1">
        <f t="shared" si="24"/>
        <v>1.1494249463106314</v>
      </c>
      <c r="K104" s="1">
        <f t="shared" si="25"/>
        <v>1.3211777072011979</v>
      </c>
    </row>
    <row r="105" spans="1:11" x14ac:dyDescent="0.35">
      <c r="A105">
        <f t="shared" si="16"/>
        <v>69</v>
      </c>
      <c r="B105" s="1">
        <f t="shared" si="17"/>
        <v>69</v>
      </c>
      <c r="C105" s="8">
        <f t="shared" si="15"/>
        <v>0.1804705882352941</v>
      </c>
      <c r="D105" s="1">
        <f t="shared" si="18"/>
        <v>77.08695652173914</v>
      </c>
      <c r="E105" s="8">
        <f t="shared" si="19"/>
        <v>0.65899042390845108</v>
      </c>
      <c r="F105" s="8">
        <f t="shared" si="20"/>
        <v>0.21476136856658823</v>
      </c>
      <c r="G105" s="1">
        <f t="shared" si="21"/>
        <v>39.068917458782614</v>
      </c>
      <c r="H105" s="8">
        <f t="shared" si="22"/>
        <v>0.18154723203183698</v>
      </c>
      <c r="I105" s="1">
        <f t="shared" si="23"/>
        <v>75.893286225572041</v>
      </c>
      <c r="J105" s="1">
        <f t="shared" si="24"/>
        <v>1.1936702961670989</v>
      </c>
      <c r="K105" s="1">
        <f t="shared" si="25"/>
        <v>1.4248487759516495</v>
      </c>
    </row>
    <row r="106" spans="1:11" x14ac:dyDescent="0.35">
      <c r="A106">
        <f t="shared" si="16"/>
        <v>70</v>
      </c>
      <c r="B106" s="1">
        <f t="shared" si="17"/>
        <v>70</v>
      </c>
      <c r="C106" s="8">
        <f t="shared" si="15"/>
        <v>0.17960784313725489</v>
      </c>
      <c r="D106" s="1">
        <f t="shared" si="18"/>
        <v>78.043478260869577</v>
      </c>
      <c r="E106" s="8">
        <f t="shared" si="19"/>
        <v>0.65419843042137049</v>
      </c>
      <c r="F106" s="8">
        <f t="shared" si="20"/>
        <v>0.21433711175708287</v>
      </c>
      <c r="G106" s="1">
        <f t="shared" si="21"/>
        <v>39.539289138886389</v>
      </c>
      <c r="H106" s="8">
        <f t="shared" si="22"/>
        <v>0.18072419073599949</v>
      </c>
      <c r="I106" s="1">
        <f t="shared" si="23"/>
        <v>76.80578853182665</v>
      </c>
      <c r="J106" s="1">
        <f t="shared" si="24"/>
        <v>1.237689729042927</v>
      </c>
      <c r="K106" s="1">
        <f t="shared" si="25"/>
        <v>1.531875865378354</v>
      </c>
    </row>
    <row r="107" spans="1:11" x14ac:dyDescent="0.35">
      <c r="A107">
        <f t="shared" si="16"/>
        <v>71</v>
      </c>
      <c r="B107" s="1">
        <f t="shared" si="17"/>
        <v>71</v>
      </c>
      <c r="C107" s="8">
        <f t="shared" si="15"/>
        <v>0.17874509803921568</v>
      </c>
      <c r="D107" s="1">
        <f t="shared" si="18"/>
        <v>79</v>
      </c>
      <c r="E107" s="8">
        <f t="shared" si="19"/>
        <v>0.64938336311876943</v>
      </c>
      <c r="F107" s="8">
        <f t="shared" si="20"/>
        <v>0.21391081211855817</v>
      </c>
      <c r="G107" s="1">
        <f t="shared" si="21"/>
        <v>40.011925694642024</v>
      </c>
      <c r="H107" s="8">
        <f t="shared" si="22"/>
        <v>0.17990094464227219</v>
      </c>
      <c r="I107" s="1">
        <f t="shared" si="23"/>
        <v>77.71851789661126</v>
      </c>
      <c r="J107" s="1">
        <f t="shared" si="24"/>
        <v>1.2814821033887398</v>
      </c>
      <c r="K107" s="1">
        <f t="shared" si="25"/>
        <v>1.6421963813056288</v>
      </c>
    </row>
    <row r="108" spans="1:11" x14ac:dyDescent="0.35">
      <c r="A108">
        <f t="shared" si="16"/>
        <v>72</v>
      </c>
      <c r="B108" s="1">
        <f t="shared" si="17"/>
        <v>72</v>
      </c>
      <c r="C108" s="8">
        <f t="shared" si="15"/>
        <v>0.17788235294117646</v>
      </c>
      <c r="D108" s="1">
        <f t="shared" si="18"/>
        <v>79.956521739130437</v>
      </c>
      <c r="E108" s="8">
        <f t="shared" si="19"/>
        <v>0.64454499872072801</v>
      </c>
      <c r="F108" s="8">
        <f t="shared" si="20"/>
        <v>0.21348244988303516</v>
      </c>
      <c r="G108" s="1">
        <f t="shared" si="21"/>
        <v>40.486849042721879</v>
      </c>
      <c r="H108" s="8">
        <f t="shared" si="22"/>
        <v>0.17907749271082415</v>
      </c>
      <c r="I108" s="1">
        <f t="shared" si="23"/>
        <v>78.631475472781915</v>
      </c>
      <c r="J108" s="1">
        <f t="shared" si="24"/>
        <v>1.3250462663485223</v>
      </c>
      <c r="K108" s="1">
        <f t="shared" si="25"/>
        <v>1.7557476079641592</v>
      </c>
    </row>
    <row r="109" spans="1:11" x14ac:dyDescent="0.35">
      <c r="A109">
        <f t="shared" si="16"/>
        <v>73</v>
      </c>
      <c r="B109" s="1">
        <f t="shared" si="17"/>
        <v>73</v>
      </c>
      <c r="C109" s="8">
        <f t="shared" si="15"/>
        <v>0.17701960784313725</v>
      </c>
      <c r="D109" s="1">
        <f t="shared" si="18"/>
        <v>80.913043478260875</v>
      </c>
      <c r="E109" s="8">
        <f t="shared" si="19"/>
        <v>0.63968311069062089</v>
      </c>
      <c r="F109" s="8">
        <f t="shared" si="20"/>
        <v>0.21305200499420412</v>
      </c>
      <c r="G109" s="1">
        <f t="shared" si="21"/>
        <v>40.964081419469338</v>
      </c>
      <c r="H109" s="8">
        <f t="shared" si="22"/>
        <v>0.17825383389147528</v>
      </c>
      <c r="I109" s="1">
        <f t="shared" si="23"/>
        <v>79.544662424668701</v>
      </c>
      <c r="J109" s="1">
        <f t="shared" si="24"/>
        <v>1.3683810535921737</v>
      </c>
      <c r="K109" s="1">
        <f t="shared" si="25"/>
        <v>1.8724667078300272</v>
      </c>
    </row>
    <row r="110" spans="1:11" x14ac:dyDescent="0.35">
      <c r="A110">
        <f t="shared" si="16"/>
        <v>74</v>
      </c>
      <c r="B110" s="1">
        <f t="shared" si="17"/>
        <v>74</v>
      </c>
      <c r="C110" s="8">
        <f t="shared" si="15"/>
        <v>0.17615686274509801</v>
      </c>
      <c r="D110" s="1">
        <f t="shared" si="18"/>
        <v>81.869565217391326</v>
      </c>
      <c r="E110" s="8">
        <f t="shared" si="19"/>
        <v>0.63479746917147362</v>
      </c>
      <c r="F110" s="8">
        <f t="shared" si="20"/>
        <v>0.2126194571017897</v>
      </c>
      <c r="G110" s="1">
        <f t="shared" si="21"/>
        <v>41.443645387146198</v>
      </c>
      <c r="H110" s="8">
        <f t="shared" si="22"/>
        <v>0.17742996712354225</v>
      </c>
      <c r="I110" s="1">
        <f t="shared" si="23"/>
        <v>80.458079928246619</v>
      </c>
      <c r="J110" s="1">
        <f t="shared" si="24"/>
        <v>1.4114852891447072</v>
      </c>
      <c r="K110" s="1">
        <f t="shared" si="25"/>
        <v>1.9922907214719177</v>
      </c>
    </row>
    <row r="111" spans="1:11" x14ac:dyDescent="0.35">
      <c r="A111">
        <f t="shared" si="16"/>
        <v>75</v>
      </c>
      <c r="B111" s="1">
        <f t="shared" si="17"/>
        <v>75</v>
      </c>
      <c r="C111" s="8">
        <f t="shared" si="15"/>
        <v>0.17529411764705882</v>
      </c>
      <c r="D111" s="1">
        <f t="shared" si="18"/>
        <v>82.826086956521735</v>
      </c>
      <c r="E111" s="8">
        <f t="shared" si="19"/>
        <v>0.62988784092075445</v>
      </c>
      <c r="F111" s="8">
        <f t="shared" si="20"/>
        <v>0.21218478555577794</v>
      </c>
      <c r="G111" s="1">
        <f t="shared" si="21"/>
        <v>41.925563840333155</v>
      </c>
      <c r="H111" s="8">
        <f t="shared" si="22"/>
        <v>0.17660589133568164</v>
      </c>
      <c r="I111" s="1">
        <f t="shared" si="23"/>
        <v>81.371729171309482</v>
      </c>
      <c r="J111" s="1">
        <f t="shared" si="24"/>
        <v>1.4543577852122525</v>
      </c>
      <c r="K111" s="1">
        <f t="shared" si="25"/>
        <v>2.1151565674074884</v>
      </c>
    </row>
    <row r="112" spans="1:11" x14ac:dyDescent="0.35">
      <c r="A112">
        <f t="shared" si="16"/>
        <v>76</v>
      </c>
      <c r="B112" s="1">
        <f t="shared" si="17"/>
        <v>76</v>
      </c>
      <c r="C112" s="8">
        <f t="shared" si="15"/>
        <v>0.17443137254901958</v>
      </c>
      <c r="D112" s="1">
        <f t="shared" si="18"/>
        <v>83.7826086956522</v>
      </c>
      <c r="E112" s="8">
        <f t="shared" si="19"/>
        <v>0.62495398924355805</v>
      </c>
      <c r="F112" s="8">
        <f t="shared" si="20"/>
        <v>0.21174796940050072</v>
      </c>
      <c r="G112" s="1">
        <f t="shared" si="21"/>
        <v>42.409860012488323</v>
      </c>
      <c r="H112" s="8">
        <f t="shared" si="22"/>
        <v>0.17578160544572977</v>
      </c>
      <c r="I112" s="1">
        <f t="shared" si="23"/>
        <v>82.285611353647425</v>
      </c>
      <c r="J112" s="1">
        <f t="shared" si="24"/>
        <v>1.4969973420047751</v>
      </c>
      <c r="K112" s="1">
        <f t="shared" si="25"/>
        <v>2.2410010419693616</v>
      </c>
    </row>
    <row r="113" spans="1:11" x14ac:dyDescent="0.35">
      <c r="A113">
        <f t="shared" si="16"/>
        <v>77</v>
      </c>
      <c r="B113" s="1">
        <f t="shared" si="17"/>
        <v>77</v>
      </c>
      <c r="C113" s="8">
        <f t="shared" si="15"/>
        <v>0.1735686274509804</v>
      </c>
      <c r="D113" s="1">
        <f t="shared" si="18"/>
        <v>84.739130434782595</v>
      </c>
      <c r="E113" s="8">
        <f t="shared" si="19"/>
        <v>0.6199956739241349</v>
      </c>
      <c r="F113" s="8">
        <f t="shared" si="20"/>
        <v>0.21130898736857362</v>
      </c>
      <c r="G113" s="1">
        <f t="shared" si="21"/>
        <v>42.896557482668378</v>
      </c>
      <c r="H113" s="8">
        <f t="shared" si="22"/>
        <v>0.17495710836053938</v>
      </c>
      <c r="I113" s="1">
        <f t="shared" si="23"/>
        <v>83.199727687228076</v>
      </c>
      <c r="J113" s="1">
        <f t="shared" si="24"/>
        <v>1.5394027475545187</v>
      </c>
      <c r="K113" s="1">
        <f t="shared" si="25"/>
        <v>2.369760819178401</v>
      </c>
    </row>
    <row r="114" spans="1:11" x14ac:dyDescent="0.35">
      <c r="A114">
        <f t="shared" si="16"/>
        <v>78</v>
      </c>
      <c r="B114" s="1">
        <f t="shared" si="17"/>
        <v>78</v>
      </c>
      <c r="C114" s="8">
        <f t="shared" si="15"/>
        <v>0.17270588235294115</v>
      </c>
      <c r="D114" s="1">
        <f t="shared" si="18"/>
        <v>85.695652173913061</v>
      </c>
      <c r="E114" s="8">
        <f t="shared" si="19"/>
        <v>0.61501265115571047</v>
      </c>
      <c r="F114" s="8">
        <f t="shared" si="20"/>
        <v>0.21086781787468262</v>
      </c>
      <c r="G114" s="1">
        <f t="shared" si="21"/>
        <v>43.385680182417097</v>
      </c>
      <c r="H114" s="8">
        <f t="shared" si="22"/>
        <v>0.1741323989758127</v>
      </c>
      <c r="I114" s="1">
        <f t="shared" si="23"/>
        <v>84.11407939638157</v>
      </c>
      <c r="J114" s="1">
        <f t="shared" si="24"/>
        <v>1.5815727775314912</v>
      </c>
      <c r="K114" s="1">
        <f t="shared" si="25"/>
        <v>2.5013724506286756</v>
      </c>
    </row>
    <row r="115" spans="1:11" x14ac:dyDescent="0.35">
      <c r="A115">
        <f t="shared" si="16"/>
        <v>79</v>
      </c>
      <c r="B115" s="1">
        <f t="shared" si="17"/>
        <v>79</v>
      </c>
      <c r="C115" s="8">
        <f t="shared" si="15"/>
        <v>0.17184313725490197</v>
      </c>
      <c r="D115" s="1">
        <f t="shared" si="18"/>
        <v>86.65217391304347</v>
      </c>
      <c r="E115" s="8">
        <f t="shared" si="19"/>
        <v>0.61000467346855192</v>
      </c>
      <c r="F115" s="8">
        <f t="shared" si="20"/>
        <v>0.21042443900921542</v>
      </c>
      <c r="G115" s="1">
        <f t="shared" si="21"/>
        <v>43.877252402826372</v>
      </c>
      <c r="H115" s="8">
        <f t="shared" si="22"/>
        <v>0.17330747617593212</v>
      </c>
      <c r="I115" s="1">
        <f t="shared" si="23"/>
        <v>85.028667717988299</v>
      </c>
      <c r="J115" s="1">
        <f t="shared" si="24"/>
        <v>1.623506195055171</v>
      </c>
      <c r="K115" s="1">
        <f t="shared" si="25"/>
        <v>2.6357723653825191</v>
      </c>
    </row>
    <row r="116" spans="1:11" x14ac:dyDescent="0.35">
      <c r="A116">
        <f t="shared" si="16"/>
        <v>80</v>
      </c>
      <c r="B116" s="1">
        <f t="shared" si="17"/>
        <v>80</v>
      </c>
      <c r="C116" s="8">
        <f t="shared" si="15"/>
        <v>0.17098039215686273</v>
      </c>
      <c r="D116" s="1">
        <f t="shared" si="18"/>
        <v>87.608695652173921</v>
      </c>
      <c r="E116" s="8">
        <f t="shared" si="19"/>
        <v>0.60497148965621983</v>
      </c>
      <c r="F116" s="8">
        <f t="shared" si="20"/>
        <v>0.20997882853173228</v>
      </c>
      <c r="G116" s="1">
        <f t="shared" si="21"/>
        <v>44.371298801775083</v>
      </c>
      <c r="H116" s="8">
        <f t="shared" si="22"/>
        <v>0.1724823388337858</v>
      </c>
      <c r="I116" s="1">
        <f t="shared" si="23"/>
        <v>85.943493901672255</v>
      </c>
      <c r="J116" s="1">
        <f t="shared" si="24"/>
        <v>1.6652017505016659</v>
      </c>
      <c r="K116" s="1">
        <f t="shared" si="25"/>
        <v>2.7728968698738123</v>
      </c>
    </row>
    <row r="117" spans="1:11" x14ac:dyDescent="0.35">
      <c r="A117">
        <f t="shared" si="16"/>
        <v>81</v>
      </c>
      <c r="B117" s="1">
        <f t="shared" si="17"/>
        <v>81</v>
      </c>
      <c r="C117" s="8">
        <f t="shared" si="15"/>
        <v>0.17011764705882354</v>
      </c>
      <c r="D117" s="1">
        <f t="shared" si="18"/>
        <v>88.56521739130433</v>
      </c>
      <c r="E117" s="8">
        <f t="shared" si="19"/>
        <v>0.59991284469995976</v>
      </c>
      <c r="F117" s="8">
        <f t="shared" si="20"/>
        <v>0.20953096386427197</v>
      </c>
      <c r="G117" s="1">
        <f t="shared" si="21"/>
        <v>44.867844411350632</v>
      </c>
      <c r="H117" s="8">
        <f t="shared" si="22"/>
        <v>0.17165698581059155</v>
      </c>
      <c r="I117" s="1">
        <f t="shared" si="23"/>
        <v>86.858559209996315</v>
      </c>
      <c r="J117" s="1">
        <f t="shared" si="24"/>
        <v>1.7066581813080148</v>
      </c>
      <c r="K117" s="1">
        <f t="shared" si="25"/>
        <v>2.9126821478255809</v>
      </c>
    </row>
    <row r="118" spans="1:11" x14ac:dyDescent="0.35">
      <c r="A118">
        <f t="shared" si="16"/>
        <v>82</v>
      </c>
      <c r="B118" s="1">
        <f t="shared" si="17"/>
        <v>82</v>
      </c>
      <c r="C118" s="8">
        <f t="shared" si="15"/>
        <v>0.1692549019607843</v>
      </c>
      <c r="D118" s="1">
        <f t="shared" si="18"/>
        <v>89.521739130434796</v>
      </c>
      <c r="E118" s="8">
        <f t="shared" si="19"/>
        <v>0.59482847969116515</v>
      </c>
      <c r="F118" s="8">
        <f t="shared" si="20"/>
        <v>0.20908082208448711</v>
      </c>
      <c r="G118" s="1">
        <f t="shared" si="21"/>
        <v>45.366914645459936</v>
      </c>
      <c r="H118" s="8">
        <f t="shared" si="22"/>
        <v>0.17083141595571547</v>
      </c>
      <c r="I118" s="1">
        <f t="shared" si="23"/>
        <v>87.773864918663278</v>
      </c>
      <c r="J118" s="1">
        <f t="shared" si="24"/>
        <v>1.7478742117715171</v>
      </c>
      <c r="K118" s="1">
        <f t="shared" si="25"/>
        <v>3.0550642601759024</v>
      </c>
    </row>
    <row r="119" spans="1:11" x14ac:dyDescent="0.35">
      <c r="A119">
        <f t="shared" si="16"/>
        <v>83</v>
      </c>
      <c r="B119" s="1">
        <f t="shared" si="17"/>
        <v>83</v>
      </c>
      <c r="C119" s="8">
        <f t="shared" si="15"/>
        <v>0.16839215686274508</v>
      </c>
      <c r="D119" s="1">
        <f t="shared" si="18"/>
        <v>90.478260869565219</v>
      </c>
      <c r="E119" s="8">
        <f t="shared" si="19"/>
        <v>0.58971813175186616</v>
      </c>
      <c r="F119" s="8">
        <f t="shared" si="20"/>
        <v>0.20862837991860467</v>
      </c>
      <c r="G119" s="1">
        <f t="shared" si="21"/>
        <v>45.868535307633955</v>
      </c>
      <c r="H119" s="8">
        <f t="shared" si="22"/>
        <v>0.17000562810648795</v>
      </c>
      <c r="I119" s="1">
        <f t="shared" si="23"/>
        <v>88.689412316719881</v>
      </c>
      <c r="J119" s="1">
        <f t="shared" si="24"/>
        <v>1.7888485528453373</v>
      </c>
      <c r="K119" s="1">
        <f t="shared" si="25"/>
        <v>3.1999791450168575</v>
      </c>
    </row>
    <row r="120" spans="1:11" x14ac:dyDescent="0.35">
      <c r="A120">
        <f t="shared" si="16"/>
        <v>84</v>
      </c>
      <c r="B120" s="1">
        <f t="shared" si="17"/>
        <v>84</v>
      </c>
      <c r="C120" s="8">
        <f t="shared" si="15"/>
        <v>0.16752941176470587</v>
      </c>
      <c r="D120" s="1">
        <f t="shared" si="18"/>
        <v>91.434782608695656</v>
      </c>
      <c r="E120" s="8">
        <f t="shared" si="19"/>
        <v>0.5845815339531707</v>
      </c>
      <c r="F120" s="8">
        <f t="shared" si="20"/>
        <v>0.20817361373420518</v>
      </c>
      <c r="G120" s="1">
        <f t="shared" si="21"/>
        <v>46.372732599033391</v>
      </c>
      <c r="H120" s="8">
        <f t="shared" si="22"/>
        <v>0.1691796210880154</v>
      </c>
      <c r="I120" s="1">
        <f t="shared" si="23"/>
        <v>89.605202706765525</v>
      </c>
      <c r="J120" s="1">
        <f t="shared" si="24"/>
        <v>1.8295799019301313</v>
      </c>
      <c r="K120" s="1">
        <f t="shared" si="25"/>
        <v>3.3473626175466689</v>
      </c>
    </row>
    <row r="121" spans="1:11" x14ac:dyDescent="0.35">
      <c r="A121">
        <f t="shared" si="16"/>
        <v>85</v>
      </c>
      <c r="B121" s="1">
        <f t="shared" si="17"/>
        <v>85</v>
      </c>
      <c r="C121" s="8">
        <f t="shared" si="15"/>
        <v>0.16666666666666666</v>
      </c>
      <c r="D121" s="1">
        <f t="shared" si="18"/>
        <v>92.391304347826093</v>
      </c>
      <c r="E121" s="8">
        <f t="shared" si="19"/>
        <v>0.57941841523160242</v>
      </c>
      <c r="F121" s="8">
        <f t="shared" si="20"/>
        <v>0.20771649953281579</v>
      </c>
      <c r="G121" s="1">
        <f t="shared" si="21"/>
        <v>46.879533126660753</v>
      </c>
      <c r="H121" s="8">
        <f t="shared" si="22"/>
        <v>0.16835339371298788</v>
      </c>
      <c r="I121" s="1">
        <f t="shared" si="23"/>
        <v>90.521237405165607</v>
      </c>
      <c r="J121" s="1">
        <f t="shared" si="24"/>
        <v>1.8700669426604861</v>
      </c>
      <c r="K121" s="1">
        <f t="shared" si="25"/>
        <v>3.4971503700315378</v>
      </c>
    </row>
    <row r="122" spans="1:11" x14ac:dyDescent="0.35">
      <c r="A122">
        <f t="shared" si="16"/>
        <v>86</v>
      </c>
      <c r="B122" s="1">
        <f t="shared" si="17"/>
        <v>86</v>
      </c>
      <c r="C122" s="8">
        <f t="shared" si="15"/>
        <v>0.16580392156862744</v>
      </c>
      <c r="D122" s="1">
        <f t="shared" si="18"/>
        <v>93.347826086956516</v>
      </c>
      <c r="E122" s="8">
        <f t="shared" si="19"/>
        <v>0.57422850030326811</v>
      </c>
      <c r="F122" s="8">
        <f t="shared" si="20"/>
        <v>0.20725701294231108</v>
      </c>
      <c r="G122" s="1">
        <f t="shared" si="21"/>
        <v>47.388963911785538</v>
      </c>
      <c r="H122" s="8">
        <f t="shared" si="22"/>
        <v>0.16752694478148344</v>
      </c>
      <c r="I122" s="1">
        <f t="shared" si="23"/>
        <v>91.437517742268355</v>
      </c>
      <c r="J122" s="1">
        <f t="shared" si="24"/>
        <v>1.9103083446881612</v>
      </c>
      <c r="K122" s="1">
        <f t="shared" si="25"/>
        <v>3.6492779717852226</v>
      </c>
    </row>
    <row r="123" spans="1:11" x14ac:dyDescent="0.35">
      <c r="A123">
        <f t="shared" si="16"/>
        <v>87</v>
      </c>
      <c r="B123" s="1">
        <f t="shared" si="17"/>
        <v>87</v>
      </c>
      <c r="C123" s="8">
        <f t="shared" si="15"/>
        <v>0.16494117647058823</v>
      </c>
      <c r="D123" s="1">
        <f t="shared" si="18"/>
        <v>94.304347826086953</v>
      </c>
      <c r="E123" s="8">
        <f t="shared" si="19"/>
        <v>0.56901150957578506</v>
      </c>
      <c r="F123" s="8">
        <f t="shared" si="20"/>
        <v>0.20679512920911564</v>
      </c>
      <c r="G123" s="1">
        <f t="shared" si="21"/>
        <v>47.901052398589187</v>
      </c>
      <c r="H123" s="8">
        <f t="shared" si="22"/>
        <v>0.16670027308076724</v>
      </c>
      <c r="I123" s="1">
        <f t="shared" si="23"/>
        <v>92.35404506262762</v>
      </c>
      <c r="J123" s="1">
        <f t="shared" si="24"/>
        <v>1.9503027634593337</v>
      </c>
      <c r="K123" s="1">
        <f t="shared" si="25"/>
        <v>3.8036808691571138</v>
      </c>
    </row>
    <row r="124" spans="1:11" x14ac:dyDescent="0.35">
      <c r="A124">
        <f t="shared" si="16"/>
        <v>88</v>
      </c>
      <c r="B124" s="1">
        <f t="shared" si="17"/>
        <v>88</v>
      </c>
      <c r="C124" s="8">
        <f t="shared" si="15"/>
        <v>0.16407843137254902</v>
      </c>
      <c r="D124" s="1">
        <f t="shared" si="18"/>
        <v>95.260869565217391</v>
      </c>
      <c r="E124" s="8">
        <f t="shared" si="19"/>
        <v>0.56376715905789887</v>
      </c>
      <c r="F124" s="8">
        <f t="shared" si="20"/>
        <v>0.20633082319020205</v>
      </c>
      <c r="G124" s="1">
        <f t="shared" si="21"/>
        <v>48.415826463036858</v>
      </c>
      <c r="H124" s="8">
        <f t="shared" si="22"/>
        <v>0.16587337738508709</v>
      </c>
      <c r="I124" s="1">
        <f t="shared" si="23"/>
        <v>93.270820725229527</v>
      </c>
      <c r="J124" s="1">
        <f t="shared" si="24"/>
        <v>1.990048839987864</v>
      </c>
      <c r="K124" s="1">
        <f t="shared" si="25"/>
        <v>3.9602943855370429</v>
      </c>
    </row>
    <row r="125" spans="1:11" x14ac:dyDescent="0.35">
      <c r="A125">
        <f t="shared" si="16"/>
        <v>89</v>
      </c>
      <c r="B125" s="1">
        <f t="shared" si="17"/>
        <v>89</v>
      </c>
      <c r="C125" s="8">
        <f t="shared" si="15"/>
        <v>0.1632156862745098</v>
      </c>
      <c r="D125" s="1">
        <f t="shared" si="18"/>
        <v>96.217391304347814</v>
      </c>
      <c r="E125" s="8">
        <f t="shared" si="19"/>
        <v>0.55849516026671964</v>
      </c>
      <c r="F125" s="8">
        <f t="shared" si="20"/>
        <v>0.20586406934487816</v>
      </c>
      <c r="G125" s="1">
        <f t="shared" si="21"/>
        <v>48.933314421982899</v>
      </c>
      <c r="H125" s="8">
        <f t="shared" si="22"/>
        <v>0.16504625645546503</v>
      </c>
      <c r="I125" s="1">
        <f t="shared" si="23"/>
        <v>94.187846103723544</v>
      </c>
      <c r="J125" s="1">
        <f t="shared" si="24"/>
        <v>2.0295452006242698</v>
      </c>
      <c r="K125" s="1">
        <f t="shared" si="25"/>
        <v>4.1190537213770071</v>
      </c>
    </row>
    <row r="126" spans="1:11" x14ac:dyDescent="0.35">
      <c r="A126">
        <f t="shared" si="16"/>
        <v>90</v>
      </c>
      <c r="B126" s="1">
        <f t="shared" si="17"/>
        <v>90</v>
      </c>
      <c r="C126" s="8">
        <f t="shared" si="15"/>
        <v>0.16235294117647059</v>
      </c>
      <c r="D126" s="1">
        <f t="shared" si="18"/>
        <v>97.173913043478251</v>
      </c>
      <c r="E126" s="8">
        <f t="shared" si="19"/>
        <v>0.5531952201325</v>
      </c>
      <c r="F126" s="8">
        <f t="shared" si="20"/>
        <v>0.20539484172635664</v>
      </c>
      <c r="G126" s="1">
        <f t="shared" si="21"/>
        <v>49.453545042517639</v>
      </c>
      <c r="H126" s="8">
        <f t="shared" si="22"/>
        <v>0.16421890903948333</v>
      </c>
      <c r="I126" s="1">
        <f t="shared" si="23"/>
        <v>95.105122586659775</v>
      </c>
      <c r="J126" s="1">
        <f t="shared" si="24"/>
        <v>2.0687904568184763</v>
      </c>
      <c r="K126" s="1">
        <f t="shared" si="25"/>
        <v>4.2798939542231995</v>
      </c>
    </row>
    <row r="127" spans="1:11" x14ac:dyDescent="0.35">
      <c r="A127">
        <f t="shared" si="16"/>
        <v>91</v>
      </c>
      <c r="B127" s="1">
        <f t="shared" si="17"/>
        <v>91</v>
      </c>
      <c r="C127" s="8">
        <f t="shared" si="15"/>
        <v>0.16149019607843135</v>
      </c>
      <c r="D127" s="1">
        <f t="shared" si="18"/>
        <v>98.130434782608717</v>
      </c>
      <c r="E127" s="8">
        <f t="shared" si="19"/>
        <v>0.54786704090087446</v>
      </c>
      <c r="F127" s="8">
        <f t="shared" si="20"/>
        <v>0.20492311397309976</v>
      </c>
      <c r="G127" s="1">
        <f t="shared" si="21"/>
        <v>49.976547551563307</v>
      </c>
      <c r="H127" s="8">
        <f t="shared" si="22"/>
        <v>0.16339133387106683</v>
      </c>
      <c r="I127" s="1">
        <f t="shared" si="23"/>
        <v>96.022651577730244</v>
      </c>
      <c r="J127" s="1">
        <f t="shared" si="24"/>
        <v>2.1077832048784728</v>
      </c>
      <c r="K127" s="1">
        <f t="shared" si="25"/>
        <v>4.4427500387677661</v>
      </c>
    </row>
    <row r="128" spans="1:11" x14ac:dyDescent="0.35">
      <c r="A128">
        <f t="shared" si="16"/>
        <v>92</v>
      </c>
      <c r="B128" s="1">
        <f t="shared" si="17"/>
        <v>92</v>
      </c>
      <c r="C128" s="8">
        <f t="shared" si="15"/>
        <v>0.16062745098039216</v>
      </c>
      <c r="D128" s="1">
        <f t="shared" si="18"/>
        <v>99.086956521739111</v>
      </c>
      <c r="E128" s="8">
        <f t="shared" si="19"/>
        <v>0.54251032003248378</v>
      </c>
      <c r="F128" s="8">
        <f t="shared" si="20"/>
        <v>0.20444885929993264</v>
      </c>
      <c r="G128" s="1">
        <f t="shared" si="21"/>
        <v>50.502351645726847</v>
      </c>
      <c r="H128" s="8">
        <f t="shared" si="22"/>
        <v>0.16256352967026019</v>
      </c>
      <c r="I128" s="1">
        <f t="shared" si="23"/>
        <v>96.940434496015868</v>
      </c>
      <c r="J128" s="1">
        <f t="shared" si="24"/>
        <v>2.1465220257232431</v>
      </c>
      <c r="K128" s="1">
        <f t="shared" si="25"/>
        <v>4.6075568069150155</v>
      </c>
    </row>
    <row r="129" spans="1:11" x14ac:dyDescent="0.35">
      <c r="A129">
        <f t="shared" si="16"/>
        <v>93</v>
      </c>
      <c r="B129" s="1">
        <f t="shared" si="17"/>
        <v>93</v>
      </c>
      <c r="C129" s="8">
        <f t="shared" si="15"/>
        <v>0.15976470588235292</v>
      </c>
      <c r="D129" s="1">
        <f t="shared" si="18"/>
        <v>100.04347826086958</v>
      </c>
      <c r="E129" s="8">
        <f t="shared" si="19"/>
        <v>0.53712475009989102</v>
      </c>
      <c r="F129" s="8">
        <f t="shared" si="20"/>
        <v>0.20397205048891695</v>
      </c>
      <c r="G129" s="1">
        <f t="shared" si="21"/>
        <v>51.03098750141816</v>
      </c>
      <c r="H129" s="8">
        <f t="shared" si="22"/>
        <v>0.16173549514300017</v>
      </c>
      <c r="I129" s="1">
        <f t="shared" si="23"/>
        <v>97.858472776238926</v>
      </c>
      <c r="J129" s="1">
        <f t="shared" si="24"/>
        <v>2.1850054846306506</v>
      </c>
      <c r="K129" s="1">
        <f t="shared" si="25"/>
        <v>4.7742489678660238</v>
      </c>
    </row>
    <row r="130" spans="1:11" x14ac:dyDescent="0.35">
      <c r="A130">
        <f t="shared" si="16"/>
        <v>94</v>
      </c>
      <c r="B130" s="1">
        <f t="shared" si="17"/>
        <v>94</v>
      </c>
      <c r="C130" s="8">
        <f t="shared" si="15"/>
        <v>0.15890196078431371</v>
      </c>
      <c r="D130" s="1">
        <f t="shared" si="18"/>
        <v>101.00000000000001</v>
      </c>
      <c r="E130" s="8">
        <f t="shared" si="19"/>
        <v>0.53171001868171386</v>
      </c>
      <c r="F130" s="8">
        <f t="shared" si="20"/>
        <v>0.20349265987997775</v>
      </c>
      <c r="G130" s="1">
        <f t="shared" si="21"/>
        <v>51.562485785242053</v>
      </c>
      <c r="H130" s="8">
        <f t="shared" si="22"/>
        <v>0.16090722898088336</v>
      </c>
      <c r="I130" s="1">
        <f t="shared" si="23"/>
        <v>98.776767869020617</v>
      </c>
      <c r="J130" s="1">
        <f t="shared" si="24"/>
        <v>2.2232321309793974</v>
      </c>
      <c r="K130" s="1">
        <f t="shared" si="25"/>
        <v>4.9427611082191927</v>
      </c>
    </row>
    <row r="131" spans="1:11" x14ac:dyDescent="0.35">
      <c r="A131">
        <f t="shared" si="16"/>
        <v>95</v>
      </c>
      <c r="B131" s="1">
        <f t="shared" si="17"/>
        <v>95</v>
      </c>
      <c r="C131" s="8">
        <f t="shared" si="15"/>
        <v>0.15803921568627449</v>
      </c>
      <c r="D131" s="1">
        <f t="shared" si="18"/>
        <v>101.95652173913045</v>
      </c>
      <c r="E131" s="8">
        <f t="shared" si="19"/>
        <v>0.52626580825386848</v>
      </c>
      <c r="F131" s="8">
        <f t="shared" si="20"/>
        <v>0.20301065936127488</v>
      </c>
      <c r="G131" s="1">
        <f t="shared" si="21"/>
        <v>52.096877664673499</v>
      </c>
      <c r="H131" s="8">
        <f t="shared" si="22"/>
        <v>0.16007872986092841</v>
      </c>
      <c r="I131" s="1">
        <f t="shared" si="23"/>
        <v>99.695321241144583</v>
      </c>
      <c r="J131" s="1">
        <f t="shared" si="24"/>
        <v>2.2612004979858682</v>
      </c>
      <c r="K131" s="1">
        <f t="shared" si="25"/>
        <v>5.1130276920915385</v>
      </c>
    </row>
    <row r="132" spans="1:11" x14ac:dyDescent="0.35">
      <c r="A132">
        <f t="shared" si="16"/>
        <v>96</v>
      </c>
      <c r="B132" s="1">
        <f t="shared" si="17"/>
        <v>96</v>
      </c>
      <c r="C132" s="8">
        <f t="shared" si="15"/>
        <v>0.15717647058823531</v>
      </c>
      <c r="D132" s="1">
        <f t="shared" si="18"/>
        <v>102.91304347826085</v>
      </c>
      <c r="E132" s="8">
        <f t="shared" si="19"/>
        <v>0.52079179607784076</v>
      </c>
      <c r="F132" s="8">
        <f t="shared" si="20"/>
        <v>0.20252602035931122</v>
      </c>
      <c r="G132" s="1">
        <f t="shared" si="21"/>
        <v>52.634194819024515</v>
      </c>
      <c r="H132" s="8">
        <f t="shared" si="22"/>
        <v>0.15924999644533305</v>
      </c>
      <c r="I132" s="1">
        <f t="shared" si="23"/>
        <v>100.6141343758264</v>
      </c>
      <c r="J132" s="1">
        <f t="shared" si="24"/>
        <v>2.2989091024344503</v>
      </c>
      <c r="K132" s="1">
        <f t="shared" si="25"/>
        <v>5.2849830612559705</v>
      </c>
    </row>
    <row r="133" spans="1:11" x14ac:dyDescent="0.35">
      <c r="A133">
        <f t="shared" si="16"/>
        <v>97</v>
      </c>
      <c r="B133" s="1">
        <f t="shared" si="17"/>
        <v>97</v>
      </c>
      <c r="C133" s="8">
        <f t="shared" si="15"/>
        <v>0.15631372549019606</v>
      </c>
      <c r="D133" s="1">
        <f t="shared" si="18"/>
        <v>103.86956521739131</v>
      </c>
      <c r="E133" s="8">
        <f t="shared" si="19"/>
        <v>0.51528765408587995</v>
      </c>
      <c r="F133" s="8">
        <f t="shared" si="20"/>
        <v>0.20203871382876826</v>
      </c>
      <c r="G133" s="1">
        <f t="shared" si="21"/>
        <v>53.174469450713453</v>
      </c>
      <c r="H133" s="8">
        <f t="shared" si="22"/>
        <v>0.15842102738122596</v>
      </c>
      <c r="I133" s="1">
        <f t="shared" si="23"/>
        <v>101.5332087729886</v>
      </c>
      <c r="J133" s="1">
        <f t="shared" si="24"/>
        <v>2.3363564444027105</v>
      </c>
      <c r="K133" s="1">
        <f t="shared" si="25"/>
        <v>5.4585614353020757</v>
      </c>
    </row>
    <row r="134" spans="1:11" x14ac:dyDescent="0.35">
      <c r="A134">
        <f t="shared" si="16"/>
        <v>98</v>
      </c>
      <c r="B134" s="1">
        <f t="shared" si="17"/>
        <v>98</v>
      </c>
      <c r="C134" s="8">
        <f t="shared" si="15"/>
        <v>0.15545098039215685</v>
      </c>
      <c r="D134" s="1">
        <f t="shared" si="18"/>
        <v>104.82608695652175</v>
      </c>
      <c r="E134" s="8">
        <f t="shared" si="19"/>
        <v>0.50975304876301841</v>
      </c>
      <c r="F134" s="8">
        <f t="shared" si="20"/>
        <v>0.20154871024206072</v>
      </c>
      <c r="G134" s="1">
        <f t="shared" si="21"/>
        <v>53.717734296845713</v>
      </c>
      <c r="H134" s="8">
        <f t="shared" si="22"/>
        <v>0.15759182130041258</v>
      </c>
      <c r="I134" s="1">
        <f t="shared" si="23"/>
        <v>102.45254594954257</v>
      </c>
      <c r="J134" s="1">
        <f t="shared" si="24"/>
        <v>2.3735410069791811</v>
      </c>
      <c r="K134" s="1">
        <f t="shared" si="25"/>
        <v>5.6336969118117448</v>
      </c>
    </row>
    <row r="135" spans="1:11" x14ac:dyDescent="0.35">
      <c r="A135">
        <f t="shared" si="16"/>
        <v>99</v>
      </c>
      <c r="B135" s="1">
        <f t="shared" si="17"/>
        <v>99</v>
      </c>
      <c r="C135" s="8">
        <f t="shared" si="15"/>
        <v>0.15458823529411764</v>
      </c>
      <c r="D135" s="1">
        <f t="shared" si="18"/>
        <v>105.78260869565217</v>
      </c>
      <c r="E135" s="8">
        <f t="shared" si="19"/>
        <v>0.50418764102580538</v>
      </c>
      <c r="F135" s="8">
        <f t="shared" si="20"/>
        <v>0.20105597957860044</v>
      </c>
      <c r="G135" s="1">
        <f t="shared" si="21"/>
        <v>54.264022641116895</v>
      </c>
      <c r="H135" s="8">
        <f t="shared" si="22"/>
        <v>0.15676237681911595</v>
      </c>
      <c r="I135" s="1">
        <f t="shared" si="23"/>
        <v>103.37214743967579</v>
      </c>
      <c r="J135" s="1">
        <f t="shared" si="24"/>
        <v>2.4104612559763865</v>
      </c>
      <c r="K135" s="1">
        <f t="shared" si="25"/>
        <v>5.8103234665632586</v>
      </c>
    </row>
    <row r="136" spans="1:11" x14ac:dyDescent="0.35">
      <c r="A136">
        <f t="shared" si="16"/>
        <v>100</v>
      </c>
      <c r="B136" s="1">
        <f t="shared" si="17"/>
        <v>100</v>
      </c>
      <c r="C136" s="8">
        <f t="shared" si="15"/>
        <v>0.15372549019607842</v>
      </c>
      <c r="D136" s="1">
        <f t="shared" si="18"/>
        <v>106.73913043478261</v>
      </c>
      <c r="E136" s="8">
        <f t="shared" si="19"/>
        <v>0.49859108609764818</v>
      </c>
      <c r="F136" s="8">
        <f t="shared" si="20"/>
        <v>0.20056049131375975</v>
      </c>
      <c r="G136" s="1">
        <f t="shared" si="21"/>
        <v>54.813368326048973</v>
      </c>
      <c r="H136" s="8">
        <f t="shared" si="22"/>
        <v>0.15593269253771097</v>
      </c>
      <c r="I136" s="1">
        <f t="shared" si="23"/>
        <v>104.29201479514653</v>
      </c>
      <c r="J136" s="1">
        <f t="shared" si="24"/>
        <v>2.4471156396360811</v>
      </c>
      <c r="K136" s="1">
        <f t="shared" si="25"/>
        <v>5.9883749537515065</v>
      </c>
    </row>
    <row r="137" spans="1:11" x14ac:dyDescent="0.35">
      <c r="A137">
        <f t="shared" si="16"/>
        <v>101</v>
      </c>
      <c r="B137" s="1">
        <f t="shared" si="17"/>
        <v>101</v>
      </c>
      <c r="C137" s="8">
        <f t="shared" si="15"/>
        <v>0.15286274509803921</v>
      </c>
      <c r="D137" s="1">
        <f t="shared" si="18"/>
        <v>107.69565217391305</v>
      </c>
      <c r="E137" s="8">
        <f t="shared" si="19"/>
        <v>0.49296303338064612</v>
      </c>
      <c r="F137" s="8">
        <f t="shared" si="20"/>
        <v>0.20006221440752422</v>
      </c>
      <c r="G137" s="1">
        <f t="shared" si="21"/>
        <v>55.365805765570961</v>
      </c>
      <c r="H137" s="8">
        <f t="shared" si="22"/>
        <v>0.15510276704045306</v>
      </c>
      <c r="I137" s="1">
        <f t="shared" si="23"/>
        <v>105.21214958558464</v>
      </c>
      <c r="J137" s="1">
        <f t="shared" si="24"/>
        <v>2.4835025883284061</v>
      </c>
      <c r="K137" s="1">
        <f t="shared" si="25"/>
        <v>6.1677851062338922</v>
      </c>
    </row>
    <row r="138" spans="1:11" x14ac:dyDescent="0.35">
      <c r="A138">
        <f t="shared" si="16"/>
        <v>102</v>
      </c>
      <c r="B138" s="1">
        <f t="shared" si="17"/>
        <v>102</v>
      </c>
      <c r="C138" s="8">
        <f t="shared" si="15"/>
        <v>0.15199999999999997</v>
      </c>
      <c r="D138" s="1">
        <f t="shared" si="18"/>
        <v>108.65217391304351</v>
      </c>
      <c r="E138" s="8">
        <f t="shared" si="19"/>
        <v>0.48730312632379663</v>
      </c>
      <c r="F138" s="8">
        <f t="shared" si="20"/>
        <v>0.1995611172928245</v>
      </c>
      <c r="G138" s="1">
        <f t="shared" si="21"/>
        <v>55.921369957955442</v>
      </c>
      <c r="H138" s="8">
        <f t="shared" si="22"/>
        <v>0.15427259889520037</v>
      </c>
      <c r="I138" s="1">
        <f t="shared" si="23"/>
        <v>106.13255339879959</v>
      </c>
      <c r="J138" s="1">
        <f t="shared" si="24"/>
        <v>2.5196205142439254</v>
      </c>
      <c r="K138" s="1">
        <f t="shared" si="25"/>
        <v>6.3484875357988235</v>
      </c>
    </row>
    <row r="139" spans="1:11" x14ac:dyDescent="0.35">
      <c r="A139">
        <f t="shared" si="16"/>
        <v>103</v>
      </c>
      <c r="B139" s="1">
        <f t="shared" si="17"/>
        <v>103</v>
      </c>
      <c r="C139" s="8">
        <f t="shared" si="15"/>
        <v>0.15113725490196078</v>
      </c>
      <c r="D139" s="1">
        <f t="shared" si="18"/>
        <v>109.60869565217391</v>
      </c>
      <c r="E139" s="8">
        <f t="shared" si="19"/>
        <v>0.48161100228745168</v>
      </c>
      <c r="F139" s="8">
        <f t="shared" si="20"/>
        <v>0.199057167863536</v>
      </c>
      <c r="G139" s="1">
        <f t="shared" si="21"/>
        <v>56.480096499123128</v>
      </c>
      <c r="H139" s="8">
        <f t="shared" si="22"/>
        <v>0.15344218665312989</v>
      </c>
      <c r="I139" s="1">
        <f t="shared" si="23"/>
        <v>107.05322784109511</v>
      </c>
      <c r="J139" s="1">
        <f t="shared" si="24"/>
        <v>2.5554678110787989</v>
      </c>
      <c r="K139" s="1">
        <f t="shared" si="25"/>
        <v>6.5304157334598685</v>
      </c>
    </row>
    <row r="140" spans="1:11" x14ac:dyDescent="0.35">
      <c r="A140">
        <f t="shared" si="16"/>
        <v>104</v>
      </c>
      <c r="B140" s="1">
        <f t="shared" si="17"/>
        <v>104</v>
      </c>
      <c r="C140" s="8">
        <f t="shared" si="15"/>
        <v>0.15027450980392154</v>
      </c>
      <c r="D140" s="1">
        <f t="shared" si="18"/>
        <v>110.56521739130437</v>
      </c>
      <c r="E140" s="8">
        <f t="shared" si="19"/>
        <v>0.47588629240389091</v>
      </c>
      <c r="F140" s="8">
        <f t="shared" si="20"/>
        <v>0.19855033346213471</v>
      </c>
      <c r="G140" s="1">
        <f t="shared" si="21"/>
        <v>57.042021596328901</v>
      </c>
      <c r="H140" s="8">
        <f t="shared" si="22"/>
        <v>0.15261152884844645</v>
      </c>
      <c r="I140" s="1">
        <f t="shared" si="23"/>
        <v>107.97417453759198</v>
      </c>
      <c r="J140" s="1">
        <f t="shared" si="24"/>
        <v>2.5910428537123948</v>
      </c>
      <c r="K140" s="1">
        <f t="shared" si="25"/>
        <v>6.7135030697740712</v>
      </c>
    </row>
    <row r="141" spans="1:11" x14ac:dyDescent="0.35">
      <c r="A141">
        <f t="shared" si="16"/>
        <v>105</v>
      </c>
      <c r="B141" s="1">
        <f t="shared" si="17"/>
        <v>105</v>
      </c>
      <c r="C141" s="8">
        <f t="shared" si="15"/>
        <v>0.14941176470588236</v>
      </c>
      <c r="D141" s="1">
        <f t="shared" si="18"/>
        <v>111.52173913043477</v>
      </c>
      <c r="E141" s="8">
        <f t="shared" si="19"/>
        <v>0.47012862143388656</v>
      </c>
      <c r="F141" s="8">
        <f t="shared" si="20"/>
        <v>0.19804058086699838</v>
      </c>
      <c r="G141" s="1">
        <f t="shared" si="21"/>
        <v>57.607182082240918</v>
      </c>
      <c r="H141" s="8">
        <f t="shared" si="22"/>
        <v>0.15178062399808578</v>
      </c>
      <c r="I141" s="1">
        <f t="shared" si="23"/>
        <v>108.89539513255706</v>
      </c>
      <c r="J141" s="1">
        <f t="shared" si="24"/>
        <v>2.6263439978777114</v>
      </c>
      <c r="K141" s="1">
        <f t="shared" si="25"/>
        <v>6.8976827951882802</v>
      </c>
    </row>
    <row r="142" spans="1:11" x14ac:dyDescent="0.35">
      <c r="A142">
        <f t="shared" si="16"/>
        <v>106</v>
      </c>
      <c r="B142" s="1">
        <f t="shared" si="17"/>
        <v>106</v>
      </c>
      <c r="C142" s="8">
        <f t="shared" si="15"/>
        <v>0.14854901960784311</v>
      </c>
      <c r="D142" s="1">
        <f t="shared" si="18"/>
        <v>112.47826086956523</v>
      </c>
      <c r="E142" s="8">
        <f t="shared" si="19"/>
        <v>0.46433760761910869</v>
      </c>
      <c r="F142" s="8">
        <f t="shared" si="20"/>
        <v>0.19752787627933921</v>
      </c>
      <c r="G142" s="1">
        <f t="shared" si="21"/>
        <v>58.175615429428262</v>
      </c>
      <c r="H142" s="8">
        <f t="shared" si="22"/>
        <v>0.15094947060140965</v>
      </c>
      <c r="I142" s="1">
        <f t="shared" si="23"/>
        <v>109.81689128974148</v>
      </c>
      <c r="J142" s="1">
        <f t="shared" si="24"/>
        <v>2.6613695798237558</v>
      </c>
      <c r="K142" s="1">
        <f t="shared" si="25"/>
        <v>7.082888040411274</v>
      </c>
    </row>
    <row r="143" spans="1:11" x14ac:dyDescent="0.35">
      <c r="A143">
        <f t="shared" si="16"/>
        <v>107</v>
      </c>
      <c r="B143" s="1">
        <f t="shared" si="17"/>
        <v>107</v>
      </c>
      <c r="C143" s="8">
        <f t="shared" si="15"/>
        <v>0.14768627450980393</v>
      </c>
      <c r="D143" s="1">
        <f t="shared" si="18"/>
        <v>113.43478260869564</v>
      </c>
      <c r="E143" s="8">
        <f t="shared" si="19"/>
        <v>0.45851286253023776</v>
      </c>
      <c r="F143" s="8">
        <f t="shared" si="20"/>
        <v>0.19701218530975653</v>
      </c>
      <c r="G143" s="1">
        <f t="shared" si="21"/>
        <v>58.747359765269927</v>
      </c>
      <c r="H143" s="8">
        <f t="shared" si="22"/>
        <v>0.15011806713989465</v>
      </c>
      <c r="I143" s="1">
        <f t="shared" si="23"/>
        <v>110.73866469272549</v>
      </c>
      <c r="J143" s="1">
        <f t="shared" si="24"/>
        <v>2.6961179159701487</v>
      </c>
      <c r="K143" s="1">
        <f t="shared" si="25"/>
        <v>7.2690518168152183</v>
      </c>
    </row>
    <row r="144" spans="1:11" x14ac:dyDescent="0.35">
      <c r="A144">
        <f t="shared" si="16"/>
        <v>108</v>
      </c>
      <c r="B144" s="1">
        <f t="shared" si="17"/>
        <v>108</v>
      </c>
      <c r="C144" s="8">
        <f t="shared" si="15"/>
        <v>0.14682352941176469</v>
      </c>
      <c r="D144" s="1">
        <f t="shared" si="18"/>
        <v>114.39130434782611</v>
      </c>
      <c r="E144" s="8">
        <f t="shared" si="19"/>
        <v>0.45265399091062247</v>
      </c>
      <c r="F144" s="8">
        <f t="shared" si="20"/>
        <v>0.19649347296439523</v>
      </c>
      <c r="G144" s="1">
        <f t="shared" si="21"/>
        <v>59.322453887300931</v>
      </c>
      <c r="H144" s="8">
        <f t="shared" si="22"/>
        <v>0.1492864120768132</v>
      </c>
      <c r="I144" s="1">
        <f t="shared" si="23"/>
        <v>111.66071704527231</v>
      </c>
      <c r="J144" s="1">
        <f t="shared" si="24"/>
        <v>2.7305873025538006</v>
      </c>
      <c r="K144" s="1">
        <f t="shared" si="25"/>
        <v>7.4561070168680406</v>
      </c>
    </row>
    <row r="145" spans="1:11" x14ac:dyDescent="0.35">
      <c r="A145">
        <f t="shared" si="16"/>
        <v>109</v>
      </c>
      <c r="B145" s="1">
        <f t="shared" si="17"/>
        <v>109</v>
      </c>
      <c r="C145" s="8">
        <f t="shared" si="15"/>
        <v>0.1459607843137255</v>
      </c>
      <c r="D145" s="1">
        <f t="shared" si="18"/>
        <v>115.3478260869565</v>
      </c>
      <c r="E145" s="8">
        <f t="shared" si="19"/>
        <v>0.44676059051533606</v>
      </c>
      <c r="F145" s="8">
        <f t="shared" si="20"/>
        <v>0.19597170363069669</v>
      </c>
      <c r="G145" s="1">
        <f t="shared" si="21"/>
        <v>59.900937279010193</v>
      </c>
      <c r="H145" s="8">
        <f t="shared" si="22"/>
        <v>0.14845450385690726</v>
      </c>
      <c r="I145" s="1">
        <f t="shared" si="23"/>
        <v>112.58305007168977</v>
      </c>
      <c r="J145" s="1">
        <f t="shared" si="24"/>
        <v>2.7647760152667331</v>
      </c>
      <c r="K145" s="1">
        <f t="shared" si="25"/>
        <v>7.6439864145941945</v>
      </c>
    </row>
    <row r="146" spans="1:11" x14ac:dyDescent="0.35">
      <c r="A146">
        <f t="shared" si="16"/>
        <v>110</v>
      </c>
      <c r="B146" s="1">
        <f t="shared" si="17"/>
        <v>110</v>
      </c>
      <c r="C146" s="8">
        <f t="shared" si="15"/>
        <v>0.14509803921568626</v>
      </c>
      <c r="D146" s="1">
        <f t="shared" si="18"/>
        <v>116.30434782608697</v>
      </c>
      <c r="E146" s="8">
        <f t="shared" si="19"/>
        <v>0.44083225194545572</v>
      </c>
      <c r="F146" s="8">
        <f t="shared" si="20"/>
        <v>0.19544684106272658</v>
      </c>
      <c r="G146" s="1">
        <f t="shared" si="21"/>
        <v>60.482850126107479</v>
      </c>
      <c r="H146" s="8">
        <f t="shared" si="22"/>
        <v>0.14762234090605333</v>
      </c>
      <c r="I146" s="1">
        <f t="shared" si="23"/>
        <v>113.50566551720173</v>
      </c>
      <c r="J146" s="1">
        <f t="shared" si="24"/>
        <v>2.7986823088852333</v>
      </c>
      <c r="K146" s="1">
        <f t="shared" si="25"/>
        <v>7.8326226660671807</v>
      </c>
    </row>
    <row r="147" spans="1:11" x14ac:dyDescent="0.35">
      <c r="A147">
        <f t="shared" si="16"/>
        <v>111</v>
      </c>
      <c r="B147" s="1">
        <f t="shared" si="17"/>
        <v>111</v>
      </c>
      <c r="C147" s="8">
        <f t="shared" si="15"/>
        <v>0.14423529411764704</v>
      </c>
      <c r="D147" s="1">
        <f t="shared" si="18"/>
        <v>117.2608695652174</v>
      </c>
      <c r="E147" s="8">
        <f t="shared" si="19"/>
        <v>0.43486855847740624</v>
      </c>
      <c r="F147" s="8">
        <f t="shared" si="20"/>
        <v>0.19491884836606621</v>
      </c>
      <c r="G147" s="1">
        <f t="shared" si="21"/>
        <v>61.068233333274414</v>
      </c>
      <c r="H147" s="8">
        <f t="shared" si="22"/>
        <v>0.146789921630921</v>
      </c>
      <c r="I147" s="1">
        <f t="shared" si="23"/>
        <v>114.42856514832671</v>
      </c>
      <c r="J147" s="1">
        <f t="shared" si="24"/>
        <v>2.8323044168906932</v>
      </c>
      <c r="K147" s="1">
        <f t="shared" si="25"/>
        <v>8.02194830993853</v>
      </c>
    </row>
    <row r="148" spans="1:11" x14ac:dyDescent="0.35">
      <c r="A148">
        <f t="shared" si="16"/>
        <v>112</v>
      </c>
      <c r="B148" s="1">
        <f t="shared" si="17"/>
        <v>112</v>
      </c>
      <c r="C148" s="8">
        <f t="shared" si="15"/>
        <v>0.14337254901960783</v>
      </c>
      <c r="D148" s="1">
        <f t="shared" si="18"/>
        <v>118.21739130434783</v>
      </c>
      <c r="E148" s="8">
        <f t="shared" si="19"/>
        <v>0.42886908588718053</v>
      </c>
      <c r="F148" s="8">
        <f t="shared" si="20"/>
        <v>0.19438768798224967</v>
      </c>
      <c r="G148" s="1">
        <f t="shared" si="21"/>
        <v>61.657128541418835</v>
      </c>
      <c r="H148" s="8">
        <f t="shared" si="22"/>
        <v>0.14595724441862143</v>
      </c>
      <c r="I148" s="1">
        <f t="shared" si="23"/>
        <v>115.35175075326754</v>
      </c>
      <c r="J148" s="1">
        <f t="shared" si="24"/>
        <v>2.8656405510802898</v>
      </c>
      <c r="K148" s="1">
        <f t="shared" si="25"/>
        <v>8.2118957679957472</v>
      </c>
    </row>
    <row r="149" spans="1:11" x14ac:dyDescent="0.35">
      <c r="A149">
        <f t="shared" si="16"/>
        <v>113</v>
      </c>
      <c r="B149" s="1">
        <f t="shared" si="17"/>
        <v>113</v>
      </c>
      <c r="C149" s="8">
        <f t="shared" si="15"/>
        <v>0.14250980392156862</v>
      </c>
      <c r="D149" s="1">
        <f t="shared" si="18"/>
        <v>119.17391304347827</v>
      </c>
      <c r="E149" s="8">
        <f t="shared" si="19"/>
        <v>0.42283340226925642</v>
      </c>
      <c r="F149" s="8">
        <f t="shared" si="20"/>
        <v>0.19385332167273195</v>
      </c>
      <c r="G149" s="1">
        <f t="shared" si="21"/>
        <v>62.249578145449355</v>
      </c>
      <c r="H149" s="8">
        <f t="shared" si="22"/>
        <v>0.14512430763634879</v>
      </c>
      <c r="I149" s="1">
        <f t="shared" si="23"/>
        <v>116.27522414230894</v>
      </c>
      <c r="J149" s="1">
        <f t="shared" si="24"/>
        <v>2.8986889011693222</v>
      </c>
      <c r="K149" s="1">
        <f t="shared" si="25"/>
        <v>8.4023973457622123</v>
      </c>
    </row>
    <row r="150" spans="1:11" x14ac:dyDescent="0.35">
      <c r="A150">
        <f t="shared" si="16"/>
        <v>114</v>
      </c>
      <c r="B150" s="1">
        <f t="shared" si="17"/>
        <v>114</v>
      </c>
      <c r="C150" s="8">
        <f t="shared" si="15"/>
        <v>0.1416470588235294</v>
      </c>
      <c r="D150" s="1">
        <f t="shared" si="18"/>
        <v>120.1304347826087</v>
      </c>
      <c r="E150" s="8">
        <f t="shared" si="19"/>
        <v>0.41676106785001588</v>
      </c>
      <c r="F150" s="8">
        <f t="shared" si="20"/>
        <v>0.1933157105023699</v>
      </c>
      <c r="G150" s="1">
        <f t="shared" si="21"/>
        <v>62.845625312589888</v>
      </c>
      <c r="H150" s="8">
        <f t="shared" si="22"/>
        <v>0.14429110963101155</v>
      </c>
      <c r="I150" s="1">
        <f t="shared" si="23"/>
        <v>117.19898714822632</v>
      </c>
      <c r="J150" s="1">
        <f t="shared" si="24"/>
        <v>2.9314476343823799</v>
      </c>
      <c r="K150" s="1">
        <f t="shared" si="25"/>
        <v>8.5933852331260514</v>
      </c>
    </row>
    <row r="151" spans="1:11" x14ac:dyDescent="0.35">
      <c r="A151">
        <f t="shared" si="16"/>
        <v>115</v>
      </c>
      <c r="B151" s="1">
        <f t="shared" si="17"/>
        <v>115</v>
      </c>
      <c r="C151" s="8">
        <f t="shared" si="15"/>
        <v>0.14078431372549019</v>
      </c>
      <c r="D151" s="1">
        <f t="shared" si="18"/>
        <v>121.08695652173913</v>
      </c>
      <c r="E151" s="8">
        <f t="shared" si="19"/>
        <v>0.41065163479546446</v>
      </c>
      <c r="F151" s="8">
        <f t="shared" si="20"/>
        <v>0.192774814822399</v>
      </c>
      <c r="G151" s="1">
        <f t="shared" si="21"/>
        <v>63.44531400125328</v>
      </c>
      <c r="H151" s="8">
        <f t="shared" si="22"/>
        <v>0.14345764872885619</v>
      </c>
      <c r="I151" s="1">
        <f t="shared" si="23"/>
        <v>118.12304162670291</v>
      </c>
      <c r="J151" s="1">
        <f t="shared" si="24"/>
        <v>2.9639148950362113</v>
      </c>
      <c r="K151" s="1">
        <f t="shared" si="25"/>
        <v>8.784791505017516</v>
      </c>
    </row>
    <row r="152" spans="1:11" x14ac:dyDescent="0.35">
      <c r="A152">
        <f t="shared" si="16"/>
        <v>116</v>
      </c>
      <c r="B152" s="1">
        <f t="shared" si="17"/>
        <v>116</v>
      </c>
      <c r="C152" s="8">
        <f t="shared" si="15"/>
        <v>0.13992156862745098</v>
      </c>
      <c r="D152" s="1">
        <f t="shared" si="18"/>
        <v>122.04347826086956</v>
      </c>
      <c r="E152" s="8">
        <f t="shared" si="19"/>
        <v>0.40450464701303995</v>
      </c>
      <c r="F152" s="8">
        <f t="shared" si="20"/>
        <v>0.19223059425288636</v>
      </c>
      <c r="G152" s="1">
        <f t="shared" si="21"/>
        <v>64.048688980495555</v>
      </c>
      <c r="H152" s="8">
        <f t="shared" si="22"/>
        <v>0.14262392323507977</v>
      </c>
      <c r="I152" s="1">
        <f t="shared" si="23"/>
        <v>119.04738945675938</v>
      </c>
      <c r="J152" s="1">
        <f t="shared" si="24"/>
        <v>2.9960888041101867</v>
      </c>
      <c r="K152" s="1">
        <f t="shared" si="25"/>
        <v>8.9765481221144086</v>
      </c>
    </row>
    <row r="153" spans="1:11" x14ac:dyDescent="0.35">
      <c r="A153">
        <f t="shared" si="16"/>
        <v>117</v>
      </c>
      <c r="B153" s="1">
        <f t="shared" si="17"/>
        <v>117</v>
      </c>
      <c r="C153" s="8">
        <f t="shared" si="15"/>
        <v>0.13905882352941176</v>
      </c>
      <c r="D153" s="1">
        <f t="shared" si="18"/>
        <v>123</v>
      </c>
      <c r="E153" s="8">
        <f t="shared" si="19"/>
        <v>0.39831963994729319</v>
      </c>
      <c r="F153" s="8">
        <f t="shared" si="20"/>
        <v>0.19168300766464152</v>
      </c>
      <c r="G153" s="1">
        <f t="shared" si="21"/>
        <v>64.655795850071343</v>
      </c>
      <c r="H153" s="8">
        <f t="shared" si="22"/>
        <v>0.14178993143343441</v>
      </c>
      <c r="I153" s="1">
        <f t="shared" si="23"/>
        <v>119.97203254119228</v>
      </c>
      <c r="J153" s="1">
        <f t="shared" si="24"/>
        <v>3.0279674588077228</v>
      </c>
      <c r="K153" s="1">
        <f t="shared" si="25"/>
        <v>9.1685869315984991</v>
      </c>
    </row>
    <row r="154" spans="1:11" x14ac:dyDescent="0.35">
      <c r="A154">
        <f t="shared" si="16"/>
        <v>118</v>
      </c>
      <c r="B154" s="1">
        <f t="shared" si="17"/>
        <v>118</v>
      </c>
      <c r="C154" s="8">
        <f t="shared" si="15"/>
        <v>0.13819607843137255</v>
      </c>
      <c r="D154" s="1">
        <f t="shared" si="18"/>
        <v>123.95652173913042</v>
      </c>
      <c r="E154" s="8">
        <f t="shared" si="19"/>
        <v>0.39209614036921003</v>
      </c>
      <c r="F154" s="8">
        <f t="shared" si="20"/>
        <v>0.19113201316056425</v>
      </c>
      <c r="G154" s="1">
        <f t="shared" si="21"/>
        <v>65.266681061113545</v>
      </c>
      <c r="H154" s="8">
        <f t="shared" si="22"/>
        <v>0.14095567158582106</v>
      </c>
      <c r="I154" s="1">
        <f t="shared" si="23"/>
        <v>120.89697280702447</v>
      </c>
      <c r="J154" s="1">
        <f t="shared" si="24"/>
        <v>3.0595489321059546</v>
      </c>
      <c r="K154" s="1">
        <f t="shared" si="25"/>
        <v>9.3608396679506871</v>
      </c>
    </row>
    <row r="155" spans="1:11" x14ac:dyDescent="0.35">
      <c r="A155">
        <f t="shared" si="16"/>
        <v>119</v>
      </c>
      <c r="B155" s="1">
        <f t="shared" si="17"/>
        <v>119</v>
      </c>
      <c r="C155" s="8">
        <f t="shared" si="15"/>
        <v>0.13733333333333331</v>
      </c>
      <c r="D155" s="1">
        <f t="shared" si="18"/>
        <v>124.91304347826089</v>
      </c>
      <c r="E155" s="8">
        <f t="shared" si="19"/>
        <v>0.38583366615893699</v>
      </c>
      <c r="F155" s="8">
        <f t="shared" si="20"/>
        <v>0.19057756805640808</v>
      </c>
      <c r="G155" s="1">
        <f t="shared" si="21"/>
        <v>65.881391937460606</v>
      </c>
      <c r="H155" s="8">
        <f t="shared" si="22"/>
        <v>0.14012114193187283</v>
      </c>
      <c r="I155" s="1">
        <f t="shared" si="23"/>
        <v>121.82221220596706</v>
      </c>
      <c r="J155" s="1">
        <f t="shared" si="24"/>
        <v>3.0908312722938263</v>
      </c>
      <c r="K155" s="1">
        <f t="shared" si="25"/>
        <v>9.5532379537894734</v>
      </c>
    </row>
    <row r="156" spans="1:11" x14ac:dyDescent="0.35">
      <c r="A156">
        <f t="shared" si="16"/>
        <v>120</v>
      </c>
      <c r="B156" s="1">
        <f t="shared" si="17"/>
        <v>120</v>
      </c>
      <c r="C156" s="8">
        <f t="shared" si="15"/>
        <v>0.13647058823529412</v>
      </c>
      <c r="D156" s="1">
        <f t="shared" si="18"/>
        <v>125.8695652173913</v>
      </c>
      <c r="E156" s="8">
        <f t="shared" si="19"/>
        <v>0.37953172608166008</v>
      </c>
      <c r="F156" s="8">
        <f t="shared" si="20"/>
        <v>0.19001962886093801</v>
      </c>
      <c r="G156" s="1">
        <f t="shared" si="21"/>
        <v>66.499976697655683</v>
      </c>
      <c r="H156" s="8">
        <f t="shared" si="22"/>
        <v>0.1392863406885286</v>
      </c>
      <c r="I156" s="1">
        <f t="shared" si="23"/>
        <v>122.74775271489219</v>
      </c>
      <c r="J156" s="1">
        <f t="shared" si="24"/>
        <v>3.121812502499111</v>
      </c>
      <c r="K156" s="1">
        <f t="shared" si="25"/>
        <v>9.7457133007597623</v>
      </c>
    </row>
    <row r="157" spans="1:11" x14ac:dyDescent="0.35">
      <c r="A157">
        <f t="shared" si="16"/>
        <v>121</v>
      </c>
      <c r="B157" s="1">
        <f t="shared" si="17"/>
        <v>121</v>
      </c>
      <c r="C157" s="8">
        <f t="shared" si="15"/>
        <v>0.13560784313725488</v>
      </c>
      <c r="D157" s="1">
        <f t="shared" si="18"/>
        <v>126.82608695652175</v>
      </c>
      <c r="E157" s="8">
        <f t="shared" si="19"/>
        <v>0.37318981955637559</v>
      </c>
      <c r="F157" s="8">
        <f t="shared" si="20"/>
        <v>0.1894581512554587</v>
      </c>
      <c r="G157" s="1">
        <f t="shared" si="21"/>
        <v>67.12248447764361</v>
      </c>
      <c r="H157" s="8">
        <f t="shared" si="22"/>
        <v>0.13845126604959426</v>
      </c>
      <c r="I157" s="1">
        <f t="shared" si="23"/>
        <v>123.67359633631939</v>
      </c>
      <c r="J157" s="1">
        <f t="shared" si="24"/>
        <v>3.1524906202023573</v>
      </c>
      <c r="K157" s="1">
        <f t="shared" si="25"/>
        <v>9.9381971104638431</v>
      </c>
    </row>
    <row r="158" spans="1:11" x14ac:dyDescent="0.35">
      <c r="A158">
        <f t="shared" si="16"/>
        <v>122</v>
      </c>
      <c r="B158" s="1">
        <f t="shared" si="17"/>
        <v>122</v>
      </c>
      <c r="C158" s="8">
        <f t="shared" si="15"/>
        <v>0.13474509803921567</v>
      </c>
      <c r="D158" s="1">
        <f t="shared" si="18"/>
        <v>127.78260869565219</v>
      </c>
      <c r="E158" s="8">
        <f t="shared" si="19"/>
        <v>0.36680743641728586</v>
      </c>
      <c r="F158" s="8">
        <f t="shared" si="20"/>
        <v>0.1888930900726897</v>
      </c>
      <c r="G158" s="1">
        <f t="shared" si="21"/>
        <v>67.748965354191853</v>
      </c>
      <c r="H158" s="8">
        <f t="shared" si="22"/>
        <v>0.13761591618529423</v>
      </c>
      <c r="I158" s="1">
        <f t="shared" si="23"/>
        <v>124.5997450989129</v>
      </c>
      <c r="J158" s="1">
        <f t="shared" si="24"/>
        <v>3.1828635967392813</v>
      </c>
      <c r="K158" s="1">
        <f t="shared" si="25"/>
        <v>10.130620675448114</v>
      </c>
    </row>
    <row r="159" spans="1:11" x14ac:dyDescent="0.35">
      <c r="A159">
        <f t="shared" si="16"/>
        <v>123</v>
      </c>
      <c r="B159" s="1">
        <f t="shared" si="17"/>
        <v>123</v>
      </c>
      <c r="C159" s="8">
        <f t="shared" si="15"/>
        <v>0.13388235294117645</v>
      </c>
      <c r="D159" s="1">
        <f t="shared" si="18"/>
        <v>128.73913043478262</v>
      </c>
      <c r="E159" s="8">
        <f t="shared" si="19"/>
        <v>0.36038405666752571</v>
      </c>
      <c r="F159" s="8">
        <f t="shared" si="20"/>
        <v>0.18832439927496183</v>
      </c>
      <c r="G159" s="1">
        <f t="shared" si="21"/>
        <v>68.379470369064052</v>
      </c>
      <c r="H159" s="8">
        <f t="shared" si="22"/>
        <v>0.13678028924181021</v>
      </c>
      <c r="I159" s="1">
        <f t="shared" si="23"/>
        <v>125.52620105799302</v>
      </c>
      <c r="J159" s="1">
        <f t="shared" si="24"/>
        <v>3.212929376789603</v>
      </c>
      <c r="K159" s="1">
        <f t="shared" si="25"/>
        <v>10.322915180237628</v>
      </c>
    </row>
    <row r="160" spans="1:11" x14ac:dyDescent="0.35">
      <c r="A160">
        <f t="shared" si="16"/>
        <v>124</v>
      </c>
      <c r="B160" s="1">
        <f t="shared" si="17"/>
        <v>124</v>
      </c>
      <c r="C160" s="8">
        <f t="shared" si="15"/>
        <v>0.13301960784313727</v>
      </c>
      <c r="D160" s="1">
        <f t="shared" si="18"/>
        <v>129.69565217391303</v>
      </c>
      <c r="E160" s="8">
        <f t="shared" si="19"/>
        <v>0.35391915022493364</v>
      </c>
      <c r="F160" s="8">
        <f t="shared" si="20"/>
        <v>0.18775203193170908</v>
      </c>
      <c r="G160" s="1">
        <f t="shared" si="21"/>
        <v>69.01405155397471</v>
      </c>
      <c r="H160" s="8">
        <f t="shared" si="22"/>
        <v>0.13594438334080824</v>
      </c>
      <c r="I160" s="1">
        <f t="shared" si="23"/>
        <v>126.45296629606041</v>
      </c>
      <c r="J160" s="1">
        <f t="shared" si="24"/>
        <v>3.2426858778526224</v>
      </c>
      <c r="K160" s="1">
        <f t="shared" si="25"/>
        <v>10.515011702424832</v>
      </c>
    </row>
    <row r="161" spans="1:11" x14ac:dyDescent="0.35">
      <c r="A161">
        <f t="shared" si="16"/>
        <v>125</v>
      </c>
      <c r="B161" s="1">
        <f t="shared" si="17"/>
        <v>125</v>
      </c>
      <c r="C161" s="8">
        <f t="shared" si="15"/>
        <v>0.13215686274509802</v>
      </c>
      <c r="D161" s="1">
        <f t="shared" si="18"/>
        <v>130.6521739130435</v>
      </c>
      <c r="E161" s="8">
        <f t="shared" si="19"/>
        <v>0.34741217665954727</v>
      </c>
      <c r="F161" s="8">
        <f t="shared" si="20"/>
        <v>0.18717594019622794</v>
      </c>
      <c r="G161" s="1">
        <f t="shared" si="21"/>
        <v>69.652761956355974</v>
      </c>
      <c r="H161" s="8">
        <f t="shared" si="22"/>
        <v>0.13510819657895359</v>
      </c>
      <c r="I161" s="1">
        <f t="shared" si="23"/>
        <v>127.38004292333405</v>
      </c>
      <c r="J161" s="1">
        <f t="shared" si="24"/>
        <v>3.2721309897094528</v>
      </c>
      <c r="K161" s="1">
        <f t="shared" si="25"/>
        <v>10.706841213816963</v>
      </c>
    </row>
    <row r="162" spans="1:11" x14ac:dyDescent="0.35">
      <c r="A162">
        <f t="shared" si="16"/>
        <v>126</v>
      </c>
      <c r="B162" s="1">
        <f t="shared" si="17"/>
        <v>126</v>
      </c>
      <c r="C162" s="8">
        <f t="shared" si="15"/>
        <v>0.13129411764705881</v>
      </c>
      <c r="D162" s="1">
        <f t="shared" si="18"/>
        <v>131.60869565217391</v>
      </c>
      <c r="E162" s="8">
        <f t="shared" si="19"/>
        <v>0.34086258492250587</v>
      </c>
      <c r="F162" s="8">
        <f t="shared" si="20"/>
        <v>0.1865960752816759</v>
      </c>
      <c r="G162" s="1">
        <f t="shared" si="21"/>
        <v>70.295655665968013</v>
      </c>
      <c r="H162" s="8">
        <f t="shared" si="22"/>
        <v>0.13427172702741241</v>
      </c>
      <c r="I162" s="1">
        <f t="shared" si="23"/>
        <v>128.30743307830363</v>
      </c>
      <c r="J162" s="1">
        <f t="shared" si="24"/>
        <v>3.3012625738702752</v>
      </c>
      <c r="K162" s="1">
        <f t="shared" si="25"/>
        <v>10.898334581636595</v>
      </c>
    </row>
    <row r="163" spans="1:11" x14ac:dyDescent="0.35">
      <c r="A163">
        <f t="shared" si="16"/>
        <v>127</v>
      </c>
      <c r="B163" s="1">
        <f t="shared" si="17"/>
        <v>127</v>
      </c>
      <c r="C163" s="8">
        <f t="shared" si="15"/>
        <v>0.1304313725490196</v>
      </c>
      <c r="D163" s="1">
        <f t="shared" si="18"/>
        <v>132.56521739130434</v>
      </c>
      <c r="E163" s="8">
        <f t="shared" si="19"/>
        <v>0.33426981306601283</v>
      </c>
      <c r="F163" s="8">
        <f t="shared" si="20"/>
        <v>0.18601238743627849</v>
      </c>
      <c r="G163" s="1">
        <f t="shared" si="21"/>
        <v>70.942787842386892</v>
      </c>
      <c r="H163" s="8">
        <f t="shared" si="22"/>
        <v>0.13343497273134033</v>
      </c>
      <c r="I163" s="1">
        <f t="shared" si="23"/>
        <v>129.23513892829658</v>
      </c>
      <c r="J163" s="1">
        <f t="shared" si="24"/>
        <v>3.3300784630077658</v>
      </c>
      <c r="K163" s="1">
        <f t="shared" si="25"/>
        <v>11.089422569788164</v>
      </c>
    </row>
    <row r="164" spans="1:11" x14ac:dyDescent="0.35">
      <c r="A164">
        <f t="shared" si="16"/>
        <v>128</v>
      </c>
      <c r="B164" s="1">
        <f t="shared" si="17"/>
        <v>128</v>
      </c>
      <c r="C164" s="8">
        <f t="shared" si="15"/>
        <v>0.12956862745098038</v>
      </c>
      <c r="D164" s="1">
        <f t="shared" si="18"/>
        <v>133.52173913043478</v>
      </c>
      <c r="E164" s="8">
        <f t="shared" si="19"/>
        <v>0.32763328795400859</v>
      </c>
      <c r="F164" s="8">
        <f t="shared" si="20"/>
        <v>0.18542482591771381</v>
      </c>
      <c r="G164" s="1">
        <f t="shared" si="21"/>
        <v>71.594214743404251</v>
      </c>
      <c r="H164" s="8">
        <f t="shared" si="22"/>
        <v>0.1325979317093573</v>
      </c>
      <c r="I164" s="1">
        <f t="shared" si="23"/>
        <v>130.16316267006039</v>
      </c>
      <c r="J164" s="1">
        <f t="shared" si="24"/>
        <v>3.3585764603743939</v>
      </c>
      <c r="K164" s="1">
        <f t="shared" si="25"/>
        <v>11.280035840180993</v>
      </c>
    </row>
    <row r="165" spans="1:11" x14ac:dyDescent="0.35">
      <c r="A165">
        <f t="shared" si="16"/>
        <v>129</v>
      </c>
      <c r="B165" s="1">
        <f t="shared" si="17"/>
        <v>129</v>
      </c>
      <c r="C165" s="8">
        <f t="shared" ref="C165:C228" si="26">D$31-(A165/A$291)*(D$31-D$30)</f>
        <v>0.12870588235294117</v>
      </c>
      <c r="D165" s="1">
        <f t="shared" si="18"/>
        <v>134.47826086956522</v>
      </c>
      <c r="E165" s="8">
        <f t="shared" si="19"/>
        <v>0.32095242496317616</v>
      </c>
      <c r="F165" s="8">
        <f t="shared" si="20"/>
        <v>0.1848333389666412</v>
      </c>
      <c r="G165" s="1">
        <f t="shared" si="21"/>
        <v>72.249993754376064</v>
      </c>
      <c r="H165" s="8">
        <f t="shared" si="22"/>
        <v>0.13176060195300812</v>
      </c>
      <c r="I165" s="1">
        <f t="shared" si="23"/>
        <v>131.09150653036056</v>
      </c>
      <c r="J165" s="1">
        <f t="shared" si="24"/>
        <v>3.3867543392046571</v>
      </c>
      <c r="K165" s="1">
        <f t="shared" si="25"/>
        <v>11.470104954121574</v>
      </c>
    </row>
    <row r="166" spans="1:11" x14ac:dyDescent="0.35">
      <c r="A166">
        <f t="shared" ref="A166:A229" si="27">A165+1</f>
        <v>130</v>
      </c>
      <c r="B166" s="1">
        <f t="shared" ref="B166:B229" si="28">255 * A166/A$291</f>
        <v>130</v>
      </c>
      <c r="C166" s="8">
        <f t="shared" si="26"/>
        <v>0.12784313725490196</v>
      </c>
      <c r="D166" s="1">
        <f t="shared" ref="D166:D229" si="29">(D$32-C166)/D$33</f>
        <v>135.43478260869566</v>
      </c>
      <c r="E166" s="8">
        <f t="shared" ref="E166:E229" si="30">LN(C166*D$28)</f>
        <v>0.3142266276738932</v>
      </c>
      <c r="F166" s="8">
        <f t="shared" ref="F166:F229" si="31">N$36*LN(C166*D$28)+N$37</f>
        <v>0.18423787377933989</v>
      </c>
      <c r="G166" s="1">
        <f t="shared" ref="G166:G229" si="32">(D$32-F166)/D$33</f>
        <v>72.910183418557935</v>
      </c>
      <c r="H166" s="8">
        <f t="shared" ref="H166:H229" si="33">D$29*EXP(F166*D$28)</f>
        <v>0.13092298142620876</v>
      </c>
      <c r="I166" s="1">
        <f t="shared" ref="I166:I229" si="34">(D$32-H166)/D$33</f>
        <v>132.02017276659464</v>
      </c>
      <c r="J166" s="1">
        <f t="shared" ref="J166:J229" si="35">D166-I166</f>
        <v>3.4146098421010151</v>
      </c>
      <c r="K166" s="1">
        <f t="shared" ref="K166:K229" si="36">J166*J166</f>
        <v>11.65956037377312</v>
      </c>
    </row>
    <row r="167" spans="1:11" x14ac:dyDescent="0.35">
      <c r="A167">
        <f t="shared" si="27"/>
        <v>131</v>
      </c>
      <c r="B167" s="1">
        <f t="shared" si="28"/>
        <v>131</v>
      </c>
      <c r="C167" s="8">
        <f t="shared" si="26"/>
        <v>0.12698039215686274</v>
      </c>
      <c r="D167" s="1">
        <f t="shared" si="29"/>
        <v>136.39130434782609</v>
      </c>
      <c r="E167" s="8">
        <f t="shared" si="30"/>
        <v>0.30745528755072038</v>
      </c>
      <c r="F167" s="8">
        <f t="shared" si="31"/>
        <v>0.18363837647942116</v>
      </c>
      <c r="G167" s="1">
        <f t="shared" si="32"/>
        <v>73.574843468467833</v>
      </c>
      <c r="H167" s="8">
        <f t="shared" si="33"/>
        <v>0.13008506806467696</v>
      </c>
      <c r="I167" s="1">
        <f t="shared" si="34"/>
        <v>132.94916366742336</v>
      </c>
      <c r="J167" s="1">
        <f t="shared" si="35"/>
        <v>3.4421406804027299</v>
      </c>
      <c r="K167" s="1">
        <f t="shared" si="36"/>
        <v>11.848332463683368</v>
      </c>
    </row>
    <row r="168" spans="1:11" x14ac:dyDescent="0.35">
      <c r="A168">
        <f t="shared" si="27"/>
        <v>132</v>
      </c>
      <c r="B168" s="1">
        <f t="shared" si="28"/>
        <v>132</v>
      </c>
      <c r="C168" s="8">
        <f t="shared" si="26"/>
        <v>0.1261176470588235</v>
      </c>
      <c r="D168" s="1">
        <f t="shared" si="29"/>
        <v>137.34782608695653</v>
      </c>
      <c r="E168" s="8">
        <f t="shared" si="30"/>
        <v>0.30063778361199667</v>
      </c>
      <c r="F168" s="8">
        <f t="shared" si="31"/>
        <v>0.18303479208857606</v>
      </c>
      <c r="G168" s="1">
        <f t="shared" si="32"/>
        <v>74.244034858317832</v>
      </c>
      <c r="H168" s="8">
        <f t="shared" si="33"/>
        <v>0.12924685977534744</v>
      </c>
      <c r="I168" s="1">
        <f t="shared" si="34"/>
        <v>133.87848155341914</v>
      </c>
      <c r="J168" s="1">
        <f t="shared" si="35"/>
        <v>3.4693445335373951</v>
      </c>
      <c r="K168" s="1">
        <f t="shared" si="36"/>
        <v>12.036351492385807</v>
      </c>
    </row>
    <row r="169" spans="1:11" x14ac:dyDescent="0.35">
      <c r="A169">
        <f t="shared" si="27"/>
        <v>133</v>
      </c>
      <c r="B169" s="1">
        <f t="shared" si="28"/>
        <v>133</v>
      </c>
      <c r="C169" s="8">
        <f t="shared" si="26"/>
        <v>0.12525490196078432</v>
      </c>
      <c r="D169" s="1">
        <f t="shared" si="29"/>
        <v>138.30434782608694</v>
      </c>
      <c r="E169" s="8">
        <f t="shared" si="30"/>
        <v>0.29377348208809778</v>
      </c>
      <c r="F169" s="8">
        <f t="shared" si="31"/>
        <v>0.1824270644963196</v>
      </c>
      <c r="G169" s="1">
        <f t="shared" si="32"/>
        <v>74.917819797558707</v>
      </c>
      <c r="H169" s="8">
        <f t="shared" si="33"/>
        <v>0.1284083544357712</v>
      </c>
      <c r="I169" s="1">
        <f t="shared" si="34"/>
        <v>134.80812877773192</v>
      </c>
      <c r="J169" s="1">
        <f t="shared" si="35"/>
        <v>3.496219048355016</v>
      </c>
      <c r="K169" s="1">
        <f t="shared" si="36"/>
        <v>12.223547634080454</v>
      </c>
    </row>
    <row r="170" spans="1:11" x14ac:dyDescent="0.35">
      <c r="A170">
        <f t="shared" si="27"/>
        <v>134</v>
      </c>
      <c r="B170" s="1">
        <f t="shared" si="28"/>
        <v>134</v>
      </c>
      <c r="C170" s="8">
        <f t="shared" si="26"/>
        <v>0.12439215686274509</v>
      </c>
      <c r="D170" s="1">
        <f t="shared" si="29"/>
        <v>139.2608695652174</v>
      </c>
      <c r="E170" s="8">
        <f t="shared" si="30"/>
        <v>0.28686173606787857</v>
      </c>
      <c r="F170" s="8">
        <f t="shared" si="31"/>
        <v>0.18181513642868857</v>
      </c>
      <c r="G170" s="1">
        <f t="shared" si="32"/>
        <v>75.596261785584403</v>
      </c>
      <c r="H170" s="8">
        <f t="shared" si="33"/>
        <v>0.12756954989349717</v>
      </c>
      <c r="I170" s="1">
        <f t="shared" si="34"/>
        <v>135.73810772677487</v>
      </c>
      <c r="J170" s="1">
        <f t="shared" si="35"/>
        <v>3.5227618384425341</v>
      </c>
      <c r="K170" s="1">
        <f t="shared" si="36"/>
        <v>12.409850970387023</v>
      </c>
    </row>
    <row r="171" spans="1:11" x14ac:dyDescent="0.35">
      <c r="A171">
        <f t="shared" si="27"/>
        <v>135</v>
      </c>
      <c r="B171" s="1">
        <f t="shared" si="28"/>
        <v>135</v>
      </c>
      <c r="C171" s="8">
        <f t="shared" si="26"/>
        <v>0.12352941176470587</v>
      </c>
      <c r="D171" s="1">
        <f t="shared" si="29"/>
        <v>140.21739130434781</v>
      </c>
      <c r="E171" s="8">
        <f t="shared" si="30"/>
        <v>0.27990188513281861</v>
      </c>
      <c r="F171" s="8">
        <f t="shared" si="31"/>
        <v>0.18119894941585096</v>
      </c>
      <c r="G171" s="1">
        <f t="shared" si="32"/>
        <v>76.279425647643492</v>
      </c>
      <c r="H171" s="8">
        <f t="shared" si="33"/>
        <v>0.12673044396543756</v>
      </c>
      <c r="I171" s="1">
        <f t="shared" si="34"/>
        <v>136.66842082092791</v>
      </c>
      <c r="J171" s="1">
        <f t="shared" si="35"/>
        <v>3.5489704834199074</v>
      </c>
      <c r="K171" s="1">
        <f t="shared" si="36"/>
        <v>12.595191492185732</v>
      </c>
    </row>
    <row r="172" spans="1:11" x14ac:dyDescent="0.35">
      <c r="A172">
        <f t="shared" si="27"/>
        <v>136</v>
      </c>
      <c r="B172" s="1">
        <f t="shared" si="28"/>
        <v>136</v>
      </c>
      <c r="C172" s="8">
        <f t="shared" si="26"/>
        <v>0.12266666666666666</v>
      </c>
      <c r="D172" s="1">
        <f t="shared" si="29"/>
        <v>141.17391304347828</v>
      </c>
      <c r="E172" s="8">
        <f t="shared" si="30"/>
        <v>0.2728932549783416</v>
      </c>
      <c r="F172" s="8">
        <f t="shared" si="31"/>
        <v>0.18057844375857951</v>
      </c>
      <c r="G172" s="1">
        <f t="shared" si="32"/>
        <v>76.967377572009667</v>
      </c>
      <c r="H172" s="8">
        <f t="shared" si="33"/>
        <v>0.1258910344372145</v>
      </c>
      <c r="I172" s="1">
        <f t="shared" si="34"/>
        <v>137.59907051526218</v>
      </c>
      <c r="J172" s="1">
        <f t="shared" si="35"/>
        <v>3.5748425282160952</v>
      </c>
      <c r="K172" s="1">
        <f t="shared" si="36"/>
        <v>12.779499101542443</v>
      </c>
    </row>
    <row r="173" spans="1:11" x14ac:dyDescent="0.35">
      <c r="A173">
        <f t="shared" si="27"/>
        <v>137</v>
      </c>
      <c r="B173" s="1">
        <f t="shared" si="28"/>
        <v>137</v>
      </c>
      <c r="C173" s="8">
        <f t="shared" si="26"/>
        <v>0.12180392156862745</v>
      </c>
      <c r="D173" s="1">
        <f t="shared" si="29"/>
        <v>142.13043478260869</v>
      </c>
      <c r="E173" s="8">
        <f t="shared" si="30"/>
        <v>0.26583515702177235</v>
      </c>
      <c r="F173" s="8">
        <f t="shared" si="31"/>
        <v>0.17995355849354239</v>
      </c>
      <c r="G173" s="1">
        <f t="shared" si="32"/>
        <v>77.660185148463867</v>
      </c>
      <c r="H173" s="8">
        <f t="shared" si="33"/>
        <v>0.12505131906248823</v>
      </c>
      <c r="I173" s="1">
        <f t="shared" si="34"/>
        <v>138.53005930028479</v>
      </c>
      <c r="J173" s="1">
        <f t="shared" si="35"/>
        <v>3.6003754823238978</v>
      </c>
      <c r="K173" s="1">
        <f t="shared" si="36"/>
        <v>12.962703613719039</v>
      </c>
    </row>
    <row r="174" spans="1:11" x14ac:dyDescent="0.35">
      <c r="A174">
        <f t="shared" si="27"/>
        <v>138</v>
      </c>
      <c r="B174" s="1">
        <f t="shared" si="28"/>
        <v>138</v>
      </c>
      <c r="C174" s="8">
        <f t="shared" si="26"/>
        <v>0.12094117647058823</v>
      </c>
      <c r="D174" s="1">
        <f t="shared" si="29"/>
        <v>143.08695652173913</v>
      </c>
      <c r="E174" s="8">
        <f t="shared" si="30"/>
        <v>0.25872688799636001</v>
      </c>
      <c r="F174" s="8">
        <f t="shared" si="31"/>
        <v>0.17932423135736039</v>
      </c>
      <c r="G174" s="1">
        <f t="shared" si="32"/>
        <v>78.357917408143905</v>
      </c>
      <c r="H174" s="8">
        <f t="shared" si="33"/>
        <v>0.12421129556226622</v>
      </c>
      <c r="I174" s="1">
        <f t="shared" si="34"/>
        <v>139.46138970270482</v>
      </c>
      <c r="J174" s="1">
        <f t="shared" si="35"/>
        <v>3.6255668190343044</v>
      </c>
      <c r="K174" s="1">
        <f t="shared" si="36"/>
        <v>13.144734759282525</v>
      </c>
    </row>
    <row r="175" spans="1:11" x14ac:dyDescent="0.35">
      <c r="A175">
        <f t="shared" si="27"/>
        <v>139</v>
      </c>
      <c r="B175" s="1">
        <f t="shared" si="28"/>
        <v>139</v>
      </c>
      <c r="C175" s="8">
        <f t="shared" si="26"/>
        <v>0.12007843137254902</v>
      </c>
      <c r="D175" s="1">
        <f t="shared" si="29"/>
        <v>144.04347826086953</v>
      </c>
      <c r="E175" s="8">
        <f t="shared" si="30"/>
        <v>0.251567729530769</v>
      </c>
      <c r="F175" s="8">
        <f t="shared" si="31"/>
        <v>0.17869039874937714</v>
      </c>
      <c r="G175" s="1">
        <f t="shared" si="32"/>
        <v>79.060644864820986</v>
      </c>
      <c r="H175" s="8">
        <f t="shared" si="33"/>
        <v>0.12337096162419198</v>
      </c>
      <c r="I175" s="1">
        <f t="shared" si="34"/>
        <v>140.39306428622191</v>
      </c>
      <c r="J175" s="1">
        <f t="shared" si="35"/>
        <v>3.6504139746476199</v>
      </c>
      <c r="K175" s="1">
        <f t="shared" si="36"/>
        <v>13.325522186302633</v>
      </c>
    </row>
    <row r="176" spans="1:11" x14ac:dyDescent="0.35">
      <c r="A176">
        <f t="shared" si="27"/>
        <v>140</v>
      </c>
      <c r="B176" s="1">
        <f t="shared" si="28"/>
        <v>140</v>
      </c>
      <c r="C176" s="8">
        <f t="shared" si="26"/>
        <v>0.11921568627450978</v>
      </c>
      <c r="D176" s="1">
        <f t="shared" si="29"/>
        <v>145</v>
      </c>
      <c r="E176" s="8">
        <f t="shared" si="30"/>
        <v>0.24435694771340705</v>
      </c>
      <c r="F176" s="8">
        <f t="shared" si="31"/>
        <v>0.1780519956930873</v>
      </c>
      <c r="G176" s="1">
        <f t="shared" si="32"/>
        <v>79.768439557664081</v>
      </c>
      <c r="H176" s="8">
        <f t="shared" si="33"/>
        <v>0.12253031490181353</v>
      </c>
      <c r="I176" s="1">
        <f t="shared" si="34"/>
        <v>141.32508565233715</v>
      </c>
      <c r="J176" s="1">
        <f t="shared" si="35"/>
        <v>3.674914347662849</v>
      </c>
      <c r="K176" s="1">
        <f t="shared" si="36"/>
        <v>13.504995462658263</v>
      </c>
    </row>
    <row r="177" spans="1:11" x14ac:dyDescent="0.35">
      <c r="A177">
        <f t="shared" si="27"/>
        <v>141</v>
      </c>
      <c r="B177" s="1">
        <f t="shared" si="28"/>
        <v>141</v>
      </c>
      <c r="C177" s="8">
        <f t="shared" si="26"/>
        <v>0.11835294117647058</v>
      </c>
      <c r="D177" s="1">
        <f t="shared" si="29"/>
        <v>145.95652173913044</v>
      </c>
      <c r="E177" s="8">
        <f t="shared" si="30"/>
        <v>0.23709379264093411</v>
      </c>
      <c r="F177" s="8">
        <f t="shared" si="31"/>
        <v>0.17740895579616386</v>
      </c>
      <c r="G177" s="1">
        <f t="shared" si="32"/>
        <v>80.481375095557453</v>
      </c>
      <c r="H177" s="8">
        <f t="shared" si="33"/>
        <v>0.12168935301383017</v>
      </c>
      <c r="I177" s="1">
        <f t="shared" si="34"/>
        <v>142.25745644118828</v>
      </c>
      <c r="J177" s="1">
        <f t="shared" si="35"/>
        <v>3.6990652979421554</v>
      </c>
      <c r="K177" s="1">
        <f t="shared" si="36"/>
        <v>13.683084078439887</v>
      </c>
    </row>
    <row r="178" spans="1:11" x14ac:dyDescent="0.35">
      <c r="A178">
        <f t="shared" si="27"/>
        <v>142</v>
      </c>
      <c r="B178" s="1">
        <f t="shared" si="28"/>
        <v>142</v>
      </c>
      <c r="C178" s="8">
        <f t="shared" si="26"/>
        <v>0.11749019607843136</v>
      </c>
      <c r="D178" s="1">
        <f t="shared" si="29"/>
        <v>146.91304347826087</v>
      </c>
      <c r="E178" s="8">
        <f t="shared" si="30"/>
        <v>0.22977749795025007</v>
      </c>
      <c r="F178" s="8">
        <f t="shared" si="31"/>
        <v>0.17676121120902299</v>
      </c>
      <c r="G178" s="1">
        <f t="shared" si="32"/>
        <v>81.199526703039723</v>
      </c>
      <c r="H178" s="8">
        <f t="shared" si="33"/>
        <v>0.12084807354331678</v>
      </c>
      <c r="I178" s="1">
        <f t="shared" si="34"/>
        <v>143.19017933240966</v>
      </c>
      <c r="J178" s="1">
        <f t="shared" si="35"/>
        <v>3.7228641458512186</v>
      </c>
      <c r="K178" s="1">
        <f t="shared" si="36"/>
        <v>13.859717448464524</v>
      </c>
    </row>
    <row r="179" spans="1:11" x14ac:dyDescent="0.35">
      <c r="A179">
        <f t="shared" si="27"/>
        <v>143</v>
      </c>
      <c r="B179" s="1">
        <f t="shared" si="28"/>
        <v>143</v>
      </c>
      <c r="C179" s="8">
        <f t="shared" si="26"/>
        <v>0.11662745098039215</v>
      </c>
      <c r="D179" s="1">
        <f t="shared" si="29"/>
        <v>147.86956521739131</v>
      </c>
      <c r="E179" s="8">
        <f t="shared" si="30"/>
        <v>0.22240728033324025</v>
      </c>
      <c r="F179" s="8">
        <f t="shared" si="31"/>
        <v>0.17610869258186229</v>
      </c>
      <c r="G179" s="1">
        <f t="shared" si="32"/>
        <v>81.922971267935282</v>
      </c>
      <c r="H179" s="8">
        <f t="shared" si="33"/>
        <v>0.12000647403692574</v>
      </c>
      <c r="I179" s="1">
        <f t="shared" si="34"/>
        <v>144.1232570460171</v>
      </c>
      <c r="J179" s="1">
        <f t="shared" si="35"/>
        <v>3.7463081713742099</v>
      </c>
      <c r="K179" s="1">
        <f t="shared" si="36"/>
        <v>14.034824914905176</v>
      </c>
    </row>
    <row r="180" spans="1:11" x14ac:dyDescent="0.35">
      <c r="A180">
        <f t="shared" si="27"/>
        <v>144</v>
      </c>
      <c r="B180" s="1">
        <f t="shared" si="28"/>
        <v>144</v>
      </c>
      <c r="C180" s="8">
        <f t="shared" si="26"/>
        <v>0.11576470588235294</v>
      </c>
      <c r="D180" s="1">
        <f t="shared" si="29"/>
        <v>148.82608695652172</v>
      </c>
      <c r="E180" s="8">
        <f t="shared" si="30"/>
        <v>0.21498233903350306</v>
      </c>
      <c r="F180" s="8">
        <f t="shared" si="31"/>
        <v>0.17545132902010374</v>
      </c>
      <c r="G180" s="1">
        <f t="shared" si="32"/>
        <v>82.651787390754535</v>
      </c>
      <c r="H180" s="8">
        <f t="shared" si="33"/>
        <v>0.11916455200406424</v>
      </c>
      <c r="I180" s="1">
        <f t="shared" si="34"/>
        <v>145.05669234332009</v>
      </c>
      <c r="J180" s="1">
        <f t="shared" si="35"/>
        <v>3.7693946132016265</v>
      </c>
      <c r="K180" s="1">
        <f t="shared" si="36"/>
        <v>14.20833575003344</v>
      </c>
    </row>
    <row r="181" spans="1:11" x14ac:dyDescent="0.35">
      <c r="A181">
        <f t="shared" si="27"/>
        <v>145</v>
      </c>
      <c r="B181" s="1">
        <f t="shared" si="28"/>
        <v>145</v>
      </c>
      <c r="C181" s="8">
        <f t="shared" si="26"/>
        <v>0.11490196078431372</v>
      </c>
      <c r="D181" s="1">
        <f t="shared" si="29"/>
        <v>149.78260869565216</v>
      </c>
      <c r="E181" s="8">
        <f t="shared" si="30"/>
        <v>0.207501855324253</v>
      </c>
      <c r="F181" s="8">
        <f t="shared" si="31"/>
        <v>0.17478904803817011</v>
      </c>
      <c r="G181" s="1">
        <f t="shared" si="32"/>
        <v>83.386055435941827</v>
      </c>
      <c r="H181" s="8">
        <f t="shared" si="33"/>
        <v>0.11832230491604695</v>
      </c>
      <c r="I181" s="1">
        <f t="shared" si="34"/>
        <v>145.99048802786098</v>
      </c>
      <c r="J181" s="1">
        <f t="shared" si="35"/>
        <v>3.7921206677911812</v>
      </c>
      <c r="K181" s="1">
        <f t="shared" si="36"/>
        <v>14.380179159089034</v>
      </c>
    </row>
    <row r="182" spans="1:11" x14ac:dyDescent="0.35">
      <c r="A182">
        <f t="shared" si="27"/>
        <v>146</v>
      </c>
      <c r="B182" s="1">
        <f t="shared" si="28"/>
        <v>146</v>
      </c>
      <c r="C182" s="8">
        <f t="shared" si="26"/>
        <v>0.11403921568627451</v>
      </c>
      <c r="D182" s="1">
        <f t="shared" si="29"/>
        <v>150.7391304347826</v>
      </c>
      <c r="E182" s="8">
        <f t="shared" si="30"/>
        <v>0.19996499196654988</v>
      </c>
      <c r="F182" s="8">
        <f t="shared" si="31"/>
        <v>0.17412177551151961</v>
      </c>
      <c r="G182" s="1">
        <f t="shared" si="32"/>
        <v>84.125857585054334</v>
      </c>
      <c r="H182" s="8">
        <f t="shared" si="33"/>
        <v>0.11747973020522308</v>
      </c>
      <c r="I182" s="1">
        <f t="shared" si="34"/>
        <v>146.92464694638312</v>
      </c>
      <c r="J182" s="1">
        <f t="shared" si="35"/>
        <v>3.8144834883994747</v>
      </c>
      <c r="K182" s="1">
        <f t="shared" si="36"/>
        <v>14.550284283272225</v>
      </c>
    </row>
    <row r="183" spans="1:11" x14ac:dyDescent="0.35">
      <c r="A183">
        <f t="shared" si="27"/>
        <v>147</v>
      </c>
      <c r="B183" s="1">
        <f t="shared" si="28"/>
        <v>147</v>
      </c>
      <c r="C183" s="8">
        <f t="shared" si="26"/>
        <v>0.1131764705882353</v>
      </c>
      <c r="D183" s="1">
        <f t="shared" si="29"/>
        <v>151.69565217391303</v>
      </c>
      <c r="E183" s="8">
        <f t="shared" si="30"/>
        <v>0.19237089264695614</v>
      </c>
      <c r="F183" s="8">
        <f t="shared" si="31"/>
        <v>0.17344943562685908</v>
      </c>
      <c r="G183" s="1">
        <f t="shared" si="32"/>
        <v>84.871277891960588</v>
      </c>
      <c r="H183" s="8">
        <f t="shared" si="33"/>
        <v>0.11663682526407651</v>
      </c>
      <c r="I183" s="1">
        <f t="shared" si="34"/>
        <v>147.85917198982821</v>
      </c>
      <c r="J183" s="1">
        <f t="shared" si="35"/>
        <v>3.8364801840848202</v>
      </c>
      <c r="K183" s="1">
        <f t="shared" si="36"/>
        <v>14.718580202875495</v>
      </c>
    </row>
    <row r="184" spans="1:11" x14ac:dyDescent="0.35">
      <c r="A184">
        <f t="shared" si="27"/>
        <v>148</v>
      </c>
      <c r="B184" s="1">
        <f t="shared" si="28"/>
        <v>148</v>
      </c>
      <c r="C184" s="8">
        <f t="shared" si="26"/>
        <v>0.11231372549019605</v>
      </c>
      <c r="D184" s="1">
        <f t="shared" si="29"/>
        <v>152.6521739130435</v>
      </c>
      <c r="E184" s="8">
        <f t="shared" si="30"/>
        <v>0.18471868139367589</v>
      </c>
      <c r="F184" s="8">
        <f t="shared" si="31"/>
        <v>0.17277195083045224</v>
      </c>
      <c r="G184" s="1">
        <f t="shared" si="32"/>
        <v>85.622402340150771</v>
      </c>
      <c r="H184" s="8">
        <f t="shared" si="33"/>
        <v>0.11579358744429802</v>
      </c>
      <c r="I184" s="1">
        <f t="shared" si="34"/>
        <v>148.79406609436523</v>
      </c>
      <c r="J184" s="1">
        <f t="shared" si="35"/>
        <v>3.8581078186782634</v>
      </c>
      <c r="K184" s="1">
        <f t="shared" si="36"/>
        <v>14.884995940546347</v>
      </c>
    </row>
    <row r="185" spans="1:11" x14ac:dyDescent="0.35">
      <c r="A185">
        <f t="shared" si="27"/>
        <v>149</v>
      </c>
      <c r="B185" s="1">
        <f t="shared" si="28"/>
        <v>149</v>
      </c>
      <c r="C185" s="8">
        <f t="shared" si="26"/>
        <v>0.11145098039215684</v>
      </c>
      <c r="D185" s="1">
        <f t="shared" si="29"/>
        <v>153.60869565217394</v>
      </c>
      <c r="E185" s="8">
        <f t="shared" si="30"/>
        <v>0.17700746197018569</v>
      </c>
      <c r="F185" s="8">
        <f t="shared" si="31"/>
        <v>0.17208924177443494</v>
      </c>
      <c r="G185" s="1">
        <f t="shared" si="32"/>
        <v>86.379318902256912</v>
      </c>
      <c r="H185" s="8">
        <f t="shared" si="33"/>
        <v>0.11495001405582908</v>
      </c>
      <c r="I185" s="1">
        <f t="shared" si="34"/>
        <v>149.72933224245037</v>
      </c>
      <c r="J185" s="1">
        <f t="shared" si="35"/>
        <v>3.8793634097235667</v>
      </c>
      <c r="K185" s="1">
        <f t="shared" si="36"/>
        <v>15.049460464702058</v>
      </c>
    </row>
    <row r="186" spans="1:11" x14ac:dyDescent="0.35">
      <c r="A186">
        <f t="shared" si="27"/>
        <v>150</v>
      </c>
      <c r="B186" s="1">
        <f t="shared" si="28"/>
        <v>150</v>
      </c>
      <c r="C186" s="8">
        <f t="shared" si="26"/>
        <v>0.11058823529411763</v>
      </c>
      <c r="D186" s="1">
        <f t="shared" si="29"/>
        <v>154.56521739130437</v>
      </c>
      <c r="E186" s="8">
        <f t="shared" si="30"/>
        <v>0.16923631724529908</v>
      </c>
      <c r="F186" s="8">
        <f t="shared" si="31"/>
        <v>0.17140122726104431</v>
      </c>
      <c r="G186" s="1">
        <f t="shared" si="32"/>
        <v>87.142117601885644</v>
      </c>
      <c r="H186" s="8">
        <f t="shared" si="33"/>
        <v>0.11410610236587498</v>
      </c>
      <c r="I186" s="1">
        <f t="shared" si="34"/>
        <v>150.6649734639212</v>
      </c>
      <c r="J186" s="1">
        <f t="shared" si="35"/>
        <v>3.9002439273831726</v>
      </c>
      <c r="K186" s="1">
        <f t="shared" si="36"/>
        <v>15.211902693089314</v>
      </c>
    </row>
    <row r="187" spans="1:11" x14ac:dyDescent="0.35">
      <c r="A187">
        <f t="shared" si="27"/>
        <v>151</v>
      </c>
      <c r="B187" s="1">
        <f t="shared" si="28"/>
        <v>151</v>
      </c>
      <c r="C187" s="8">
        <f t="shared" si="26"/>
        <v>0.10972549019607841</v>
      </c>
      <c r="D187" s="1">
        <f t="shared" si="29"/>
        <v>155.52173913043478</v>
      </c>
      <c r="E187" s="8">
        <f t="shared" si="30"/>
        <v>0.16140430853856635</v>
      </c>
      <c r="F187" s="8">
        <f t="shared" si="31"/>
        <v>0.17070782418466388</v>
      </c>
      <c r="G187" s="1">
        <f t="shared" si="32"/>
        <v>87.910890577872649</v>
      </c>
      <c r="H187" s="8">
        <f t="shared" si="33"/>
        <v>0.11326184959788718</v>
      </c>
      <c r="I187" s="1">
        <f t="shared" si="34"/>
        <v>151.60099283712506</v>
      </c>
      <c r="J187" s="1">
        <f t="shared" si="35"/>
        <v>3.920746293309719</v>
      </c>
      <c r="K187" s="1">
        <f t="shared" si="36"/>
        <v>15.372251496501901</v>
      </c>
    </row>
    <row r="188" spans="1:11" x14ac:dyDescent="0.35">
      <c r="A188">
        <f t="shared" si="27"/>
        <v>152</v>
      </c>
      <c r="B188" s="1">
        <f t="shared" si="28"/>
        <v>152</v>
      </c>
      <c r="C188" s="8">
        <f t="shared" si="26"/>
        <v>0.1088627450980392</v>
      </c>
      <c r="D188" s="1">
        <f t="shared" si="29"/>
        <v>156.47826086956522</v>
      </c>
      <c r="E188" s="8">
        <f t="shared" si="30"/>
        <v>0.15351047493983488</v>
      </c>
      <c r="F188" s="8">
        <f t="shared" si="31"/>
        <v>0.17000894747158127</v>
      </c>
      <c r="G188" s="1">
        <f t="shared" si="32"/>
        <v>88.685732151072941</v>
      </c>
      <c r="H188" s="8">
        <f t="shared" si="33"/>
        <v>0.1124172529305134</v>
      </c>
      <c r="I188" s="1">
        <f t="shared" si="34"/>
        <v>152.53739349008293</v>
      </c>
      <c r="J188" s="1">
        <f t="shared" si="35"/>
        <v>3.9408673794822846</v>
      </c>
      <c r="K188" s="1">
        <f t="shared" si="36"/>
        <v>15.530435702667569</v>
      </c>
    </row>
    <row r="189" spans="1:11" x14ac:dyDescent="0.35">
      <c r="A189">
        <f t="shared" si="27"/>
        <v>153</v>
      </c>
      <c r="B189" s="1">
        <f t="shared" si="28"/>
        <v>153</v>
      </c>
      <c r="C189" s="8">
        <f t="shared" si="26"/>
        <v>0.10799999999999998</v>
      </c>
      <c r="D189" s="1">
        <f t="shared" si="29"/>
        <v>157.43478260869566</v>
      </c>
      <c r="E189" s="8">
        <f t="shared" si="30"/>
        <v>0.14555383260173999</v>
      </c>
      <c r="F189" s="8">
        <f t="shared" si="31"/>
        <v>0.16930451001734925</v>
      </c>
      <c r="G189" s="1">
        <f t="shared" si="32"/>
        <v>89.466738893808426</v>
      </c>
      <c r="H189" s="8">
        <f t="shared" si="33"/>
        <v>0.11157230949651349</v>
      </c>
      <c r="I189" s="1">
        <f t="shared" si="34"/>
        <v>153.47417860169156</v>
      </c>
      <c r="J189" s="1">
        <f t="shared" si="35"/>
        <v>3.9606040070040933</v>
      </c>
      <c r="K189" s="1">
        <f t="shared" si="36"/>
        <v>15.68638410029688</v>
      </c>
    </row>
    <row r="190" spans="1:11" x14ac:dyDescent="0.35">
      <c r="A190">
        <f t="shared" si="27"/>
        <v>154</v>
      </c>
      <c r="B190" s="1">
        <f t="shared" si="28"/>
        <v>154</v>
      </c>
      <c r="C190" s="8">
        <f t="shared" si="26"/>
        <v>0.10713725490196077</v>
      </c>
      <c r="D190" s="1">
        <f t="shared" si="29"/>
        <v>158.39130434782609</v>
      </c>
      <c r="E190" s="8">
        <f t="shared" si="30"/>
        <v>0.13753337400382057</v>
      </c>
      <c r="F190" s="8">
        <f t="shared" si="31"/>
        <v>0.16859442262163449</v>
      </c>
      <c r="G190" s="1">
        <f t="shared" si="32"/>
        <v>90.254009702100888</v>
      </c>
      <c r="H190" s="8">
        <f t="shared" si="33"/>
        <v>0.11072701638164054</v>
      </c>
      <c r="I190" s="1">
        <f t="shared" si="34"/>
        <v>154.41135140296373</v>
      </c>
      <c r="J190" s="1">
        <f t="shared" si="35"/>
        <v>3.9799529448623616</v>
      </c>
      <c r="K190" s="1">
        <f t="shared" si="36"/>
        <v>15.840025443318584</v>
      </c>
    </row>
    <row r="191" spans="1:11" x14ac:dyDescent="0.35">
      <c r="A191">
        <f t="shared" si="27"/>
        <v>155</v>
      </c>
      <c r="B191" s="1">
        <f t="shared" si="28"/>
        <v>155</v>
      </c>
      <c r="C191" s="8">
        <f t="shared" si="26"/>
        <v>0.10627450980392156</v>
      </c>
      <c r="D191" s="1">
        <f t="shared" si="29"/>
        <v>159.34782608695653</v>
      </c>
      <c r="E191" s="8">
        <f t="shared" si="30"/>
        <v>0.12944806718688637</v>
      </c>
      <c r="F191" s="8">
        <f t="shared" si="31"/>
        <v>0.16787859392043267</v>
      </c>
      <c r="G191" s="1">
        <f t="shared" si="32"/>
        <v>91.047645870824638</v>
      </c>
      <c r="H191" s="8">
        <f t="shared" si="33"/>
        <v>0.10988137062348532</v>
      </c>
      <c r="I191" s="1">
        <f t="shared" si="34"/>
        <v>155.34891517830974</v>
      </c>
      <c r="J191" s="1">
        <f t="shared" si="35"/>
        <v>3.998910908646792</v>
      </c>
      <c r="K191" s="1">
        <f t="shared" si="36"/>
        <v>15.991288455294312</v>
      </c>
    </row>
    <row r="192" spans="1:11" x14ac:dyDescent="0.35">
      <c r="A192">
        <f t="shared" si="27"/>
        <v>156</v>
      </c>
      <c r="B192" s="1">
        <f t="shared" si="28"/>
        <v>156</v>
      </c>
      <c r="C192" s="8">
        <f t="shared" si="26"/>
        <v>0.10541176470588234</v>
      </c>
      <c r="D192" s="1">
        <f t="shared" si="29"/>
        <v>160.30434782608697</v>
      </c>
      <c r="E192" s="8">
        <f t="shared" si="30"/>
        <v>0.12129685495618002</v>
      </c>
      <c r="F192" s="8">
        <f t="shared" si="31"/>
        <v>0.16715693031552081</v>
      </c>
      <c r="G192" s="1">
        <f t="shared" si="32"/>
        <v>91.847751171922567</v>
      </c>
      <c r="H192" s="8">
        <f t="shared" si="33"/>
        <v>0.10903536921028295</v>
      </c>
      <c r="I192" s="1">
        <f t="shared" si="34"/>
        <v>156.2868732668602</v>
      </c>
      <c r="J192" s="1">
        <f t="shared" si="35"/>
        <v>4.0174745592267698</v>
      </c>
      <c r="K192" s="1">
        <f t="shared" si="36"/>
        <v>16.140101834034329</v>
      </c>
    </row>
    <row r="193" spans="1:11" x14ac:dyDescent="0.35">
      <c r="A193">
        <f t="shared" si="27"/>
        <v>157</v>
      </c>
      <c r="B193" s="1">
        <f t="shared" si="28"/>
        <v>157</v>
      </c>
      <c r="C193" s="8">
        <f t="shared" si="26"/>
        <v>0.10454901960784313</v>
      </c>
      <c r="D193" s="1">
        <f t="shared" si="29"/>
        <v>161.26086956521738</v>
      </c>
      <c r="E193" s="8">
        <f t="shared" si="30"/>
        <v>0.1130786540517939</v>
      </c>
      <c r="F193" s="8">
        <f t="shared" si="31"/>
        <v>0.16642933590101064</v>
      </c>
      <c r="G193" s="1">
        <f t="shared" si="32"/>
        <v>92.65443193583603</v>
      </c>
      <c r="H193" s="8">
        <f t="shared" si="33"/>
        <v>0.10818900907967968</v>
      </c>
      <c r="I193" s="1">
        <f t="shared" si="34"/>
        <v>157.22522906383338</v>
      </c>
      <c r="J193" s="1">
        <f t="shared" si="35"/>
        <v>4.0356405013839947</v>
      </c>
      <c r="K193" s="1">
        <f t="shared" si="36"/>
        <v>16.286394256410858</v>
      </c>
    </row>
    <row r="194" spans="1:11" x14ac:dyDescent="0.35">
      <c r="A194">
        <f t="shared" si="27"/>
        <v>158</v>
      </c>
      <c r="B194" s="1">
        <f t="shared" si="28"/>
        <v>158</v>
      </c>
      <c r="C194" s="8">
        <f t="shared" si="26"/>
        <v>0.10368627450980392</v>
      </c>
      <c r="D194" s="1">
        <f t="shared" si="29"/>
        <v>162.21739130434781</v>
      </c>
      <c r="E194" s="8">
        <f t="shared" si="30"/>
        <v>0.10479235428471691</v>
      </c>
      <c r="F194" s="8">
        <f t="shared" si="31"/>
        <v>0.16569571238685873</v>
      </c>
      <c r="G194" s="1">
        <f t="shared" si="32"/>
        <v>93.467797136308789</v>
      </c>
      <c r="H194" s="8">
        <f t="shared" si="33"/>
        <v>0.1073422871174585</v>
      </c>
      <c r="I194" s="1">
        <f t="shared" si="34"/>
        <v>158.16398602194818</v>
      </c>
      <c r="J194" s="1">
        <f t="shared" si="35"/>
        <v>4.0534052823996376</v>
      </c>
      <c r="K194" s="1">
        <f t="shared" si="36"/>
        <v>16.430094383385285</v>
      </c>
    </row>
    <row r="195" spans="1:11" x14ac:dyDescent="0.35">
      <c r="A195">
        <f t="shared" si="27"/>
        <v>159</v>
      </c>
      <c r="B195" s="1">
        <f t="shared" si="28"/>
        <v>159</v>
      </c>
      <c r="C195" s="8">
        <f t="shared" si="26"/>
        <v>0.1028235294117647</v>
      </c>
      <c r="D195" s="1">
        <f t="shared" si="29"/>
        <v>163.17391304347825</v>
      </c>
      <c r="E195" s="8">
        <f t="shared" si="30"/>
        <v>9.6436817636785035E-2</v>
      </c>
      <c r="F195" s="8">
        <f t="shared" si="31"/>
        <v>0.16495595901918117</v>
      </c>
      <c r="G195" s="1">
        <f t="shared" si="32"/>
        <v>94.287958478733913</v>
      </c>
      <c r="H195" s="8">
        <f t="shared" si="33"/>
        <v>0.10649520015622181</v>
      </c>
      <c r="I195" s="1">
        <f t="shared" si="34"/>
        <v>159.10314765288447</v>
      </c>
      <c r="J195" s="1">
        <f t="shared" si="35"/>
        <v>4.0707653905937775</v>
      </c>
      <c r="K195" s="1">
        <f t="shared" si="36"/>
        <v>16.571130865256109</v>
      </c>
    </row>
    <row r="196" spans="1:11" x14ac:dyDescent="0.35">
      <c r="A196">
        <f t="shared" si="27"/>
        <v>160</v>
      </c>
      <c r="B196" s="1">
        <f t="shared" si="28"/>
        <v>160</v>
      </c>
      <c r="C196" s="8">
        <f t="shared" si="26"/>
        <v>0.10196078431372549</v>
      </c>
      <c r="D196" s="1">
        <f t="shared" si="29"/>
        <v>164.13043478260869</v>
      </c>
      <c r="E196" s="8">
        <f t="shared" si="30"/>
        <v>8.8010877322713371E-2</v>
      </c>
      <c r="F196" s="8">
        <f t="shared" si="31"/>
        <v>0.16420997249721106</v>
      </c>
      <c r="G196" s="1">
        <f t="shared" si="32"/>
        <v>95.115030492222516</v>
      </c>
      <c r="H196" s="8">
        <f t="shared" si="33"/>
        <v>0.10564774497402965</v>
      </c>
      <c r="I196" s="1">
        <f t="shared" si="34"/>
        <v>160.04271752879319</v>
      </c>
      <c r="J196" s="1">
        <f t="shared" si="35"/>
        <v>4.087717253815498</v>
      </c>
      <c r="K196" s="1">
        <f t="shared" si="36"/>
        <v>16.709432347140915</v>
      </c>
    </row>
    <row r="197" spans="1:11" x14ac:dyDescent="0.35">
      <c r="A197">
        <f t="shared" si="27"/>
        <v>161</v>
      </c>
      <c r="B197" s="1">
        <f t="shared" si="28"/>
        <v>161</v>
      </c>
      <c r="C197" s="8">
        <f t="shared" si="26"/>
        <v>0.10109803921568628</v>
      </c>
      <c r="D197" s="1">
        <f t="shared" si="29"/>
        <v>165.08695652173913</v>
      </c>
      <c r="E197" s="8">
        <f t="shared" si="30"/>
        <v>7.9513336812272739E-2</v>
      </c>
      <c r="F197" s="8">
        <f t="shared" si="31"/>
        <v>0.16345764688672729</v>
      </c>
      <c r="G197" s="1">
        <f t="shared" si="32"/>
        <v>95.949130625584957</v>
      </c>
      <c r="H197" s="8">
        <f t="shared" si="33"/>
        <v>0.10479991829299033</v>
      </c>
      <c r="I197" s="1">
        <f t="shared" si="34"/>
        <v>160.98269928385852</v>
      </c>
      <c r="J197" s="1">
        <f t="shared" si="35"/>
        <v>4.1042572378806028</v>
      </c>
      <c r="K197" s="1">
        <f t="shared" si="36"/>
        <v>16.844927474695314</v>
      </c>
    </row>
    <row r="198" spans="1:11" x14ac:dyDescent="0.35">
      <c r="A198">
        <f t="shared" si="27"/>
        <v>162</v>
      </c>
      <c r="B198" s="1">
        <f t="shared" si="28"/>
        <v>162</v>
      </c>
      <c r="C198" s="8">
        <f t="shared" si="26"/>
        <v>0.10023529411764706</v>
      </c>
      <c r="D198" s="1">
        <f t="shared" si="29"/>
        <v>166.04347826086956</v>
      </c>
      <c r="E198" s="8">
        <f t="shared" si="30"/>
        <v>7.0942968810565332E-2</v>
      </c>
      <c r="F198" s="8">
        <f t="shared" si="31"/>
        <v>0.16269887352977383</v>
      </c>
      <c r="G198" s="1">
        <f t="shared" si="32"/>
        <v>96.790379347424661</v>
      </c>
      <c r="H198" s="8">
        <f t="shared" si="33"/>
        <v>0.10395171677780334</v>
      </c>
      <c r="I198" s="1">
        <f t="shared" si="34"/>
        <v>161.92309661591366</v>
      </c>
      <c r="J198" s="1">
        <f t="shared" si="35"/>
        <v>4.1203816449558985</v>
      </c>
      <c r="K198" s="1">
        <f t="shared" si="36"/>
        <v>16.977544900089477</v>
      </c>
    </row>
    <row r="199" spans="1:11" x14ac:dyDescent="0.35">
      <c r="A199">
        <f t="shared" si="27"/>
        <v>163</v>
      </c>
      <c r="B199" s="1">
        <f t="shared" si="28"/>
        <v>163</v>
      </c>
      <c r="C199" s="8">
        <f t="shared" si="26"/>
        <v>9.9372549019607848E-2</v>
      </c>
      <c r="D199" s="1">
        <f t="shared" si="29"/>
        <v>166.99999999999997</v>
      </c>
      <c r="E199" s="8">
        <f t="shared" si="30"/>
        <v>6.2298514194224358E-2</v>
      </c>
      <c r="F199" s="8">
        <f t="shared" si="31"/>
        <v>0.16193354095047663</v>
      </c>
      <c r="G199" s="1">
        <f t="shared" si="32"/>
        <v>97.638900250558507</v>
      </c>
      <c r="H199" s="8">
        <f t="shared" si="33"/>
        <v>0.10310313703425075</v>
      </c>
      <c r="I199" s="1">
        <f t="shared" si="34"/>
        <v>162.86391328811328</v>
      </c>
      <c r="J199" s="1">
        <f t="shared" si="35"/>
        <v>4.1360867118866906</v>
      </c>
      <c r="K199" s="1">
        <f t="shared" si="36"/>
        <v>17.107213288245656</v>
      </c>
    </row>
    <row r="200" spans="1:11" x14ac:dyDescent="0.35">
      <c r="A200">
        <f t="shared" si="27"/>
        <v>164</v>
      </c>
      <c r="B200" s="1">
        <f t="shared" si="28"/>
        <v>164</v>
      </c>
      <c r="C200" s="8">
        <f t="shared" si="26"/>
        <v>9.8509803921568606E-2</v>
      </c>
      <c r="D200" s="1">
        <f t="shared" si="29"/>
        <v>167.95652173913044</v>
      </c>
      <c r="E200" s="8">
        <f t="shared" si="30"/>
        <v>5.3578680901228949E-2</v>
      </c>
      <c r="F200" s="8">
        <f t="shared" si="31"/>
        <v>0.16116153475675396</v>
      </c>
      <c r="G200" s="1">
        <f t="shared" si="32"/>
        <v>98.494820160990173</v>
      </c>
      <c r="H200" s="8">
        <f t="shared" si="33"/>
        <v>0.10225417560763569</v>
      </c>
      <c r="I200" s="1">
        <f t="shared" si="34"/>
        <v>163.80515313066476</v>
      </c>
      <c r="J200" s="1">
        <f t="shared" si="35"/>
        <v>4.151368608465674</v>
      </c>
      <c r="K200" s="1">
        <f t="shared" si="36"/>
        <v>17.233861323354226</v>
      </c>
    </row>
    <row r="201" spans="1:11" x14ac:dyDescent="0.35">
      <c r="A201">
        <f t="shared" si="27"/>
        <v>165</v>
      </c>
      <c r="B201" s="1">
        <f t="shared" si="28"/>
        <v>165</v>
      </c>
      <c r="C201" s="8">
        <f t="shared" si="26"/>
        <v>9.7647058823529392E-2</v>
      </c>
      <c r="D201" s="1">
        <f t="shared" si="29"/>
        <v>168.91304347826087</v>
      </c>
      <c r="E201" s="8">
        <f t="shared" si="30"/>
        <v>4.4782142771893033E-2</v>
      </c>
      <c r="F201" s="8">
        <f t="shared" si="31"/>
        <v>0.16038273753770391</v>
      </c>
      <c r="G201" s="1">
        <f t="shared" si="32"/>
        <v>99.358269251676091</v>
      </c>
      <c r="H201" s="8">
        <f t="shared" si="33"/>
        <v>0.10140482898116569</v>
      </c>
      <c r="I201" s="1">
        <f t="shared" si="34"/>
        <v>164.74682004262061</v>
      </c>
      <c r="J201" s="1">
        <f t="shared" si="35"/>
        <v>4.1662234356402621</v>
      </c>
      <c r="K201" s="1">
        <f t="shared" si="36"/>
        <v>17.35741771567815</v>
      </c>
    </row>
    <row r="202" spans="1:11" x14ac:dyDescent="0.35">
      <c r="A202">
        <f t="shared" si="27"/>
        <v>166</v>
      </c>
      <c r="B202" s="1">
        <f t="shared" si="28"/>
        <v>166</v>
      </c>
      <c r="C202" s="8">
        <f t="shared" si="26"/>
        <v>9.6784313725490179E-2</v>
      </c>
      <c r="D202" s="1">
        <f t="shared" si="29"/>
        <v>169.86956521739131</v>
      </c>
      <c r="E202" s="8">
        <f t="shared" si="30"/>
        <v>3.5907538338418248E-2</v>
      </c>
      <c r="F202" s="8">
        <f t="shared" si="31"/>
        <v>0.159597028756438</v>
      </c>
      <c r="G202" s="1">
        <f t="shared" si="32"/>
        <v>100.22938116134047</v>
      </c>
      <c r="H202" s="8">
        <f t="shared" si="33"/>
        <v>0.1005550935742776</v>
      </c>
      <c r="I202" s="1">
        <f t="shared" si="34"/>
        <v>165.68891799373569</v>
      </c>
      <c r="J202" s="1">
        <f t="shared" si="35"/>
        <v>4.180647223655626</v>
      </c>
      <c r="K202" s="1">
        <f t="shared" si="36"/>
        <v>17.477811208659492</v>
      </c>
    </row>
    <row r="203" spans="1:11" x14ac:dyDescent="0.35">
      <c r="A203">
        <f t="shared" si="27"/>
        <v>167</v>
      </c>
      <c r="B203" s="1">
        <f t="shared" si="28"/>
        <v>167</v>
      </c>
      <c r="C203" s="8">
        <f t="shared" si="26"/>
        <v>9.5921568627450965E-2</v>
      </c>
      <c r="D203" s="1">
        <f t="shared" si="29"/>
        <v>170.82608695652175</v>
      </c>
      <c r="E203" s="8">
        <f t="shared" si="30"/>
        <v>2.695346956025756E-2</v>
      </c>
      <c r="F203" s="8">
        <f t="shared" si="31"/>
        <v>0.15880428463811733</v>
      </c>
      <c r="G203" s="1">
        <f t="shared" si="32"/>
        <v>101.10829311860904</v>
      </c>
      <c r="H203" s="8">
        <f t="shared" si="33"/>
        <v>9.9704965740902415E-2</v>
      </c>
      <c r="I203" s="1">
        <f t="shared" si="34"/>
        <v>166.63145102639078</v>
      </c>
      <c r="J203" s="1">
        <f t="shared" si="35"/>
        <v>4.1946359301309712</v>
      </c>
      <c r="K203" s="1">
        <f t="shared" si="36"/>
        <v>17.594970586345717</v>
      </c>
    </row>
    <row r="204" spans="1:11" x14ac:dyDescent="0.35">
      <c r="A204">
        <f t="shared" si="27"/>
        <v>168</v>
      </c>
      <c r="B204" s="1">
        <f t="shared" si="28"/>
        <v>168</v>
      </c>
      <c r="C204" s="8">
        <f t="shared" si="26"/>
        <v>9.5058823529411751E-2</v>
      </c>
      <c r="D204" s="1">
        <f t="shared" si="29"/>
        <v>171.78260869565219</v>
      </c>
      <c r="E204" s="8">
        <f t="shared" si="30"/>
        <v>1.7918500502344833E-2</v>
      </c>
      <c r="F204" s="8">
        <f t="shared" si="31"/>
        <v>0.15800437805293016</v>
      </c>
      <c r="G204" s="1">
        <f t="shared" si="32"/>
        <v>101.99514607175134</v>
      </c>
      <c r="H204" s="8">
        <f t="shared" si="33"/>
        <v>9.8854441767666779E-2</v>
      </c>
      <c r="I204" s="1">
        <f t="shared" si="34"/>
        <v>167.57442325758683</v>
      </c>
      <c r="J204" s="1">
        <f t="shared" si="35"/>
        <v>4.2081854380653567</v>
      </c>
      <c r="K204" s="1">
        <f t="shared" si="36"/>
        <v>17.70882468114532</v>
      </c>
    </row>
    <row r="205" spans="1:11" x14ac:dyDescent="0.35">
      <c r="A205">
        <f t="shared" si="27"/>
        <v>169</v>
      </c>
      <c r="B205" s="1">
        <f t="shared" si="28"/>
        <v>169</v>
      </c>
      <c r="C205" s="8">
        <f t="shared" si="26"/>
        <v>9.4196078431372537E-2</v>
      </c>
      <c r="D205" s="1">
        <f t="shared" si="29"/>
        <v>172.7391304347826</v>
      </c>
      <c r="E205" s="8">
        <f t="shared" si="30"/>
        <v>8.8011559530686949E-3</v>
      </c>
      <c r="F205" s="8">
        <f t="shared" si="31"/>
        <v>0.15719717839373498</v>
      </c>
      <c r="G205" s="1">
        <f t="shared" si="32"/>
        <v>102.89008482433729</v>
      </c>
      <c r="H205" s="8">
        <f t="shared" si="33"/>
        <v>9.8003517872028212E-2</v>
      </c>
      <c r="I205" s="1">
        <f t="shared" si="34"/>
        <v>168.51783888101218</v>
      </c>
      <c r="J205" s="1">
        <f t="shared" si="35"/>
        <v>4.2212915537704134</v>
      </c>
      <c r="K205" s="1">
        <f t="shared" si="36"/>
        <v>17.819302381933433</v>
      </c>
    </row>
    <row r="206" spans="1:11" x14ac:dyDescent="0.35">
      <c r="A206">
        <f t="shared" si="27"/>
        <v>170</v>
      </c>
      <c r="B206" s="1">
        <f t="shared" si="28"/>
        <v>170</v>
      </c>
      <c r="C206" s="8">
        <f t="shared" si="26"/>
        <v>9.3333333333333324E-2</v>
      </c>
      <c r="D206" s="1">
        <f t="shared" si="29"/>
        <v>173.69565217391303</v>
      </c>
      <c r="E206" s="8">
        <f t="shared" si="30"/>
        <v>-4.0008002133980235E-4</v>
      </c>
      <c r="F206" s="8">
        <f t="shared" si="31"/>
        <v>0.15638255144807384</v>
      </c>
      <c r="G206" s="1">
        <f t="shared" si="32"/>
        <v>103.79325817713553</v>
      </c>
      <c r="H206" s="8">
        <f t="shared" si="33"/>
        <v>9.7152190200341007E-2</v>
      </c>
      <c r="I206" s="1">
        <f t="shared" si="34"/>
        <v>169.46170216918713</v>
      </c>
      <c r="J206" s="1">
        <f t="shared" si="35"/>
        <v>4.233950004725898</v>
      </c>
      <c r="K206" s="1">
        <f t="shared" si="36"/>
        <v>17.926332642518432</v>
      </c>
    </row>
    <row r="207" spans="1:11" x14ac:dyDescent="0.35">
      <c r="A207">
        <f t="shared" si="27"/>
        <v>171</v>
      </c>
      <c r="B207" s="1">
        <f t="shared" si="28"/>
        <v>171</v>
      </c>
      <c r="C207" s="8">
        <f t="shared" si="26"/>
        <v>9.247058823529411E-2</v>
      </c>
      <c r="D207" s="1">
        <f t="shared" si="29"/>
        <v>174.65217391304347</v>
      </c>
      <c r="E207" s="8">
        <f t="shared" si="30"/>
        <v>-9.6867655895438599E-3</v>
      </c>
      <c r="F207" s="8">
        <f t="shared" si="31"/>
        <v>0.15556035926424303</v>
      </c>
      <c r="G207" s="1">
        <f t="shared" si="32"/>
        <v>104.70481907660012</v>
      </c>
      <c r="H207" s="8">
        <f t="shared" si="33"/>
        <v>9.6300454825850118E-2</v>
      </c>
      <c r="I207" s="1">
        <f t="shared" si="34"/>
        <v>170.40601747568789</v>
      </c>
      <c r="J207" s="1">
        <f t="shared" si="35"/>
        <v>4.2461564373555802</v>
      </c>
      <c r="K207" s="1">
        <f t="shared" si="36"/>
        <v>18.029844490496234</v>
      </c>
    </row>
    <row r="208" spans="1:11" x14ac:dyDescent="0.35">
      <c r="A208">
        <f t="shared" si="27"/>
        <v>172</v>
      </c>
      <c r="B208" s="1">
        <f t="shared" si="28"/>
        <v>172</v>
      </c>
      <c r="C208" s="8">
        <f t="shared" si="26"/>
        <v>9.1607843137254868E-2</v>
      </c>
      <c r="D208" s="1">
        <f t="shared" si="29"/>
        <v>175.60869565217394</v>
      </c>
      <c r="E208" s="8">
        <f t="shared" si="30"/>
        <v>-1.9060502738742671E-2</v>
      </c>
      <c r="F208" s="8">
        <f t="shared" si="31"/>
        <v>0.15473046001108609</v>
      </c>
      <c r="G208" s="1">
        <f t="shared" si="32"/>
        <v>105.62492477031759</v>
      </c>
      <c r="H208" s="8">
        <f t="shared" si="33"/>
        <v>9.5448307746608618E-2</v>
      </c>
      <c r="I208" s="1">
        <f t="shared" si="34"/>
        <v>171.35078923745564</v>
      </c>
      <c r="J208" s="1">
        <f t="shared" si="35"/>
        <v>4.2579064147182919</v>
      </c>
      <c r="K208" s="1">
        <f t="shared" si="36"/>
        <v>18.129767036499178</v>
      </c>
    </row>
    <row r="209" spans="1:11" x14ac:dyDescent="0.35">
      <c r="A209">
        <f t="shared" si="27"/>
        <v>173</v>
      </c>
      <c r="B209" s="1">
        <f t="shared" si="28"/>
        <v>173</v>
      </c>
      <c r="C209" s="8">
        <f t="shared" si="26"/>
        <v>9.0745098039215683E-2</v>
      </c>
      <c r="D209" s="1">
        <f t="shared" si="29"/>
        <v>176.56521739130434</v>
      </c>
      <c r="E209" s="8">
        <f t="shared" si="30"/>
        <v>-2.8522938933238151E-2</v>
      </c>
      <c r="F209" s="8">
        <f t="shared" si="31"/>
        <v>0.15389270783115344</v>
      </c>
      <c r="G209" s="1">
        <f t="shared" si="32"/>
        <v>106.55373696980813</v>
      </c>
      <c r="H209" s="8">
        <f t="shared" si="33"/>
        <v>9.4595744883316221E-2</v>
      </c>
      <c r="I209" s="1">
        <f t="shared" si="34"/>
        <v>172.29602197719285</v>
      </c>
      <c r="J209" s="1">
        <f t="shared" si="35"/>
        <v>4.2691954141114934</v>
      </c>
      <c r="K209" s="1">
        <f t="shared" si="36"/>
        <v>18.226029483870605</v>
      </c>
    </row>
    <row r="210" spans="1:11" x14ac:dyDescent="0.35">
      <c r="A210">
        <f t="shared" si="27"/>
        <v>174</v>
      </c>
      <c r="B210" s="1">
        <f t="shared" si="28"/>
        <v>174</v>
      </c>
      <c r="C210" s="8">
        <f t="shared" si="26"/>
        <v>8.9882352941176469E-2</v>
      </c>
      <c r="D210" s="1">
        <f t="shared" si="29"/>
        <v>177.52173913043478</v>
      </c>
      <c r="E210" s="8">
        <f t="shared" si="30"/>
        <v>-3.807576885222988E-2</v>
      </c>
      <c r="F210" s="8">
        <f t="shared" si="31"/>
        <v>0.15304695268684754</v>
      </c>
      <c r="G210" s="1">
        <f t="shared" si="32"/>
        <v>107.49142202110382</v>
      </c>
      <c r="H210" s="8">
        <f t="shared" si="33"/>
        <v>9.3742762077073924E-2</v>
      </c>
      <c r="I210" s="1">
        <f t="shared" si="34"/>
        <v>173.24172030585279</v>
      </c>
      <c r="J210" s="1">
        <f t="shared" si="35"/>
        <v>4.2800188245819868</v>
      </c>
      <c r="K210" s="1">
        <f t="shared" si="36"/>
        <v>18.318561138776172</v>
      </c>
    </row>
    <row r="211" spans="1:11" x14ac:dyDescent="0.35">
      <c r="A211">
        <f t="shared" si="27"/>
        <v>175</v>
      </c>
      <c r="B211" s="1">
        <f t="shared" si="28"/>
        <v>175</v>
      </c>
      <c r="C211" s="8">
        <f t="shared" si="26"/>
        <v>8.9019607843137255E-2</v>
      </c>
      <c r="D211" s="1">
        <f t="shared" si="29"/>
        <v>178.47826086956519</v>
      </c>
      <c r="E211" s="8">
        <f t="shared" si="30"/>
        <v>-4.7720736211411728E-2</v>
      </c>
      <c r="F211" s="8">
        <f t="shared" si="31"/>
        <v>0.15219304019914864</v>
      </c>
      <c r="G211" s="1">
        <f t="shared" si="32"/>
        <v>108.43815108355258</v>
      </c>
      <c r="H211" s="8">
        <f t="shared" si="33"/>
        <v>9.2889355087051775E-2</v>
      </c>
      <c r="I211" s="1">
        <f t="shared" si="34"/>
        <v>174.1878889252252</v>
      </c>
      <c r="J211" s="1">
        <f t="shared" si="35"/>
        <v>4.290371944339995</v>
      </c>
      <c r="K211" s="1">
        <f t="shared" si="36"/>
        <v>18.40729142077975</v>
      </c>
    </row>
    <row r="212" spans="1:11" x14ac:dyDescent="0.35">
      <c r="A212">
        <f t="shared" si="27"/>
        <v>176</v>
      </c>
      <c r="B212" s="1">
        <f t="shared" si="28"/>
        <v>176</v>
      </c>
      <c r="C212" s="8">
        <f t="shared" si="26"/>
        <v>8.8156862745098041E-2</v>
      </c>
      <c r="D212" s="1">
        <f t="shared" si="29"/>
        <v>179.43478260869563</v>
      </c>
      <c r="E212" s="8">
        <f t="shared" si="30"/>
        <v>-5.7459635673278303E-2</v>
      </c>
      <c r="F212" s="8">
        <f t="shared" si="31"/>
        <v>0.15133081147848687</v>
      </c>
      <c r="G212" s="1">
        <f t="shared" si="32"/>
        <v>109.39410031732976</v>
      </c>
      <c r="H212" s="8">
        <f t="shared" si="33"/>
        <v>9.203551958806494E-2</v>
      </c>
      <c r="I212" s="1">
        <f t="shared" si="34"/>
        <v>175.13453263062365</v>
      </c>
      <c r="J212" s="1">
        <f t="shared" si="35"/>
        <v>4.3002499780719745</v>
      </c>
      <c r="K212" s="1">
        <f t="shared" si="36"/>
        <v>18.492149873908016</v>
      </c>
    </row>
    <row r="213" spans="1:11" x14ac:dyDescent="0.35">
      <c r="A213">
        <f t="shared" si="27"/>
        <v>177</v>
      </c>
      <c r="B213" s="1">
        <f t="shared" si="28"/>
        <v>177</v>
      </c>
      <c r="C213" s="8">
        <f t="shared" si="26"/>
        <v>8.7294117647058828E-2</v>
      </c>
      <c r="D213" s="1">
        <f t="shared" si="29"/>
        <v>180.39130434782606</v>
      </c>
      <c r="E213" s="8">
        <f t="shared" si="30"/>
        <v>-6.7294314851369885E-2</v>
      </c>
      <c r="F213" s="8">
        <f t="shared" si="31"/>
        <v>0.15046010294729728</v>
      </c>
      <c r="G213" s="1">
        <f t="shared" si="32"/>
        <v>110.3594510801704</v>
      </c>
      <c r="H213" s="8">
        <f t="shared" si="33"/>
        <v>9.1181251168053257E-2</v>
      </c>
      <c r="I213" s="1">
        <f t="shared" si="34"/>
        <v>176.08165631368007</v>
      </c>
      <c r="J213" s="1">
        <f t="shared" si="35"/>
        <v>4.3096480341459937</v>
      </c>
      <c r="K213" s="1">
        <f t="shared" si="36"/>
        <v>18.573066178218429</v>
      </c>
    </row>
    <row r="214" spans="1:11" x14ac:dyDescent="0.35">
      <c r="A214">
        <f t="shared" si="27"/>
        <v>178</v>
      </c>
      <c r="B214" s="1">
        <f t="shared" si="28"/>
        <v>178</v>
      </c>
      <c r="C214" s="8">
        <f t="shared" si="26"/>
        <v>8.6431372549019614E-2</v>
      </c>
      <c r="D214" s="1">
        <f t="shared" si="29"/>
        <v>181.3478260869565</v>
      </c>
      <c r="E214" s="8">
        <f t="shared" si="30"/>
        <v>-7.7226676414054826E-2</v>
      </c>
      <c r="F214" s="8">
        <f t="shared" si="31"/>
        <v>0.14958074615376254</v>
      </c>
      <c r="G214" s="1">
        <f t="shared" si="32"/>
        <v>111.33439013387195</v>
      </c>
      <c r="H214" s="8">
        <f t="shared" si="33"/>
        <v>9.0326545325460444E-2</v>
      </c>
      <c r="I214" s="1">
        <f t="shared" si="34"/>
        <v>177.02926496525038</v>
      </c>
      <c r="J214" s="1">
        <f t="shared" si="35"/>
        <v>4.318561121706125</v>
      </c>
      <c r="K214" s="1">
        <f t="shared" si="36"/>
        <v>18.649970161911664</v>
      </c>
    </row>
    <row r="215" spans="1:11" x14ac:dyDescent="0.35">
      <c r="A215">
        <f t="shared" si="27"/>
        <v>179</v>
      </c>
      <c r="B215" s="1">
        <f t="shared" si="28"/>
        <v>179</v>
      </c>
      <c r="C215" s="8">
        <f t="shared" si="26"/>
        <v>8.55686274509804E-2</v>
      </c>
      <c r="D215" s="1">
        <f t="shared" si="29"/>
        <v>182.30434782608694</v>
      </c>
      <c r="E215" s="8">
        <f t="shared" si="30"/>
        <v>-8.7258680293843829E-2</v>
      </c>
      <c r="F215" s="8">
        <f t="shared" si="31"/>
        <v>0.14869256757621241</v>
      </c>
      <c r="G215" s="1">
        <f t="shared" si="32"/>
        <v>112.31910986115579</v>
      </c>
      <c r="H215" s="8">
        <f t="shared" si="33"/>
        <v>8.9471397466506702E-2</v>
      </c>
      <c r="I215" s="1">
        <f t="shared" si="34"/>
        <v>177.97736367843819</v>
      </c>
      <c r="J215" s="1">
        <f t="shared" si="35"/>
        <v>4.3269841476487443</v>
      </c>
      <c r="K215" s="1">
        <f t="shared" si="36"/>
        <v>18.722791814003529</v>
      </c>
    </row>
    <row r="216" spans="1:11" x14ac:dyDescent="0.35">
      <c r="A216">
        <f t="shared" si="27"/>
        <v>180</v>
      </c>
      <c r="B216" s="1">
        <f t="shared" si="28"/>
        <v>180</v>
      </c>
      <c r="C216" s="8">
        <f t="shared" si="26"/>
        <v>8.4705882352941159E-2</v>
      </c>
      <c r="D216" s="1">
        <f t="shared" si="29"/>
        <v>183.2608695652174</v>
      </c>
      <c r="E216" s="8">
        <f t="shared" si="30"/>
        <v>-9.7392346008649544E-2</v>
      </c>
      <c r="F216" s="8">
        <f t="shared" si="31"/>
        <v>0.14779538841761206</v>
      </c>
      <c r="G216" s="1">
        <f t="shared" si="32"/>
        <v>113.31380849351706</v>
      </c>
      <c r="H216" s="8">
        <f t="shared" si="33"/>
        <v>8.861580290235016E-2</v>
      </c>
      <c r="I216" s="1">
        <f t="shared" si="34"/>
        <v>178.92595765174221</v>
      </c>
      <c r="J216" s="1">
        <f t="shared" si="35"/>
        <v>4.3349119134751959</v>
      </c>
      <c r="K216" s="1">
        <f t="shared" si="36"/>
        <v>18.791461297589183</v>
      </c>
    </row>
    <row r="217" spans="1:11" x14ac:dyDescent="0.35">
      <c r="A217">
        <f t="shared" si="27"/>
        <v>181</v>
      </c>
      <c r="B217" s="1">
        <f t="shared" si="28"/>
        <v>181</v>
      </c>
      <c r="C217" s="8">
        <f t="shared" si="26"/>
        <v>8.3843137254901945E-2</v>
      </c>
      <c r="D217" s="1">
        <f t="shared" si="29"/>
        <v>184.21739130434784</v>
      </c>
      <c r="E217" s="8">
        <f t="shared" si="30"/>
        <v>-0.10762975510186973</v>
      </c>
      <c r="F217" s="8">
        <f t="shared" si="31"/>
        <v>0.14688902438953053</v>
      </c>
      <c r="G217" s="1">
        <f t="shared" si="32"/>
        <v>114.31869035073788</v>
      </c>
      <c r="H217" s="8">
        <f t="shared" si="33"/>
        <v>8.7759756846131146E-2</v>
      </c>
      <c r="I217" s="1">
        <f t="shared" si="34"/>
        <v>179.87505219233287</v>
      </c>
      <c r="J217" s="1">
        <f t="shared" si="35"/>
        <v>4.3423391120149688</v>
      </c>
      <c r="K217" s="1">
        <f t="shared" si="36"/>
        <v>18.855908963734947</v>
      </c>
    </row>
    <row r="218" spans="1:11" x14ac:dyDescent="0.35">
      <c r="A218">
        <f t="shared" si="27"/>
        <v>182</v>
      </c>
      <c r="B218" s="1">
        <f t="shared" si="28"/>
        <v>182</v>
      </c>
      <c r="C218" s="8">
        <f t="shared" si="26"/>
        <v>8.2980392156862731E-2</v>
      </c>
      <c r="D218" s="1">
        <f t="shared" si="29"/>
        <v>185.17391304347825</v>
      </c>
      <c r="E218" s="8">
        <f t="shared" si="30"/>
        <v>-0.11797305370867016</v>
      </c>
      <c r="F218" s="8">
        <f t="shared" si="31"/>
        <v>0.14597328548493615</v>
      </c>
      <c r="G218" s="1">
        <f t="shared" si="32"/>
        <v>115.33396609278817</v>
      </c>
      <c r="H218" s="8">
        <f t="shared" si="33"/>
        <v>8.6903254409892952E-2</v>
      </c>
      <c r="I218" s="1">
        <f t="shared" si="34"/>
        <v>180.82465271946651</v>
      </c>
      <c r="J218" s="1">
        <f t="shared" si="35"/>
        <v>4.3492603240117376</v>
      </c>
      <c r="K218" s="1">
        <f t="shared" si="36"/>
        <v>18.916065366022686</v>
      </c>
    </row>
    <row r="219" spans="1:11" x14ac:dyDescent="0.35">
      <c r="A219">
        <f t="shared" si="27"/>
        <v>183</v>
      </c>
      <c r="B219" s="1">
        <f t="shared" si="28"/>
        <v>183</v>
      </c>
      <c r="C219" s="8">
        <f t="shared" si="26"/>
        <v>8.2117647058823517E-2</v>
      </c>
      <c r="D219" s="1">
        <f t="shared" si="29"/>
        <v>186.13043478260869</v>
      </c>
      <c r="E219" s="8">
        <f t="shared" si="30"/>
        <v>-0.12842445525637802</v>
      </c>
      <c r="F219" s="8">
        <f t="shared" si="31"/>
        <v>0.1450479757391186</v>
      </c>
      <c r="G219" s="1">
        <f t="shared" si="32"/>
        <v>116.35985298489024</v>
      </c>
      <c r="H219" s="8">
        <f t="shared" si="33"/>
        <v>8.6046290601373171E-2</v>
      </c>
      <c r="I219" s="1">
        <f t="shared" si="34"/>
        <v>181.77476476804279</v>
      </c>
      <c r="J219" s="1">
        <f t="shared" si="35"/>
        <v>4.3556700145659022</v>
      </c>
      <c r="K219" s="1">
        <f t="shared" si="36"/>
        <v>18.971861275788527</v>
      </c>
    </row>
    <row r="220" spans="1:11" x14ac:dyDescent="0.35">
      <c r="A220">
        <f t="shared" si="27"/>
        <v>184</v>
      </c>
      <c r="B220" s="1">
        <f t="shared" si="28"/>
        <v>184</v>
      </c>
      <c r="C220" s="8">
        <f t="shared" si="26"/>
        <v>8.1254901960784304E-2</v>
      </c>
      <c r="D220" s="1">
        <f t="shared" si="29"/>
        <v>187.08695652173913</v>
      </c>
      <c r="E220" s="8">
        <f t="shared" si="30"/>
        <v>-0.13898624330748643</v>
      </c>
      <c r="F220" s="8">
        <f t="shared" si="31"/>
        <v>0.14411289297798466</v>
      </c>
      <c r="G220" s="1">
        <f t="shared" si="32"/>
        <v>117.39657517658222</v>
      </c>
      <c r="H220" s="8">
        <f t="shared" si="33"/>
        <v>8.5188860320658047E-2</v>
      </c>
      <c r="I220" s="1">
        <f t="shared" si="34"/>
        <v>182.72539399231391</v>
      </c>
      <c r="J220" s="1">
        <f t="shared" si="35"/>
        <v>4.3615625294252141</v>
      </c>
      <c r="K220" s="1">
        <f t="shared" si="36"/>
        <v>19.023227698086071</v>
      </c>
    </row>
    <row r="221" spans="1:11" x14ac:dyDescent="0.35">
      <c r="A221">
        <f t="shared" si="27"/>
        <v>185</v>
      </c>
      <c r="B221" s="1">
        <f t="shared" si="28"/>
        <v>185</v>
      </c>
      <c r="C221" s="8">
        <f t="shared" si="26"/>
        <v>8.039215686274509E-2</v>
      </c>
      <c r="D221" s="1">
        <f t="shared" si="29"/>
        <v>188.04347826086956</v>
      </c>
      <c r="E221" s="8">
        <f t="shared" si="30"/>
        <v>-0.14966077455440627</v>
      </c>
      <c r="F221" s="8">
        <f t="shared" si="31"/>
        <v>0.14316782855291954</v>
      </c>
      <c r="G221" s="1">
        <f t="shared" si="32"/>
        <v>118.44436399567616</v>
      </c>
      <c r="H221" s="8">
        <f t="shared" si="33"/>
        <v>8.4330958356693145E-2</v>
      </c>
      <c r="I221" s="1">
        <f t="shared" si="34"/>
        <v>183.67654616975327</v>
      </c>
      <c r="J221" s="1">
        <f t="shared" si="35"/>
        <v>4.366932091116297</v>
      </c>
      <c r="K221" s="1">
        <f t="shared" si="36"/>
        <v>19.070095888421353</v>
      </c>
    </row>
    <row r="222" spans="1:11" x14ac:dyDescent="0.35">
      <c r="A222">
        <f t="shared" si="27"/>
        <v>186</v>
      </c>
      <c r="B222" s="1">
        <f t="shared" si="28"/>
        <v>186</v>
      </c>
      <c r="C222" s="8">
        <f t="shared" si="26"/>
        <v>7.9529411764705876E-2</v>
      </c>
      <c r="D222" s="1">
        <f t="shared" si="29"/>
        <v>189</v>
      </c>
      <c r="E222" s="8">
        <f t="shared" si="30"/>
        <v>-0.16045048197578637</v>
      </c>
      <c r="F222" s="8">
        <f t="shared" si="31"/>
        <v>0.14221256706134353</v>
      </c>
      <c r="G222" s="1">
        <f t="shared" si="32"/>
        <v>119.50345825807565</v>
      </c>
      <c r="H222" s="8">
        <f t="shared" si="33"/>
        <v>8.3472579383642054E-2</v>
      </c>
      <c r="I222" s="1">
        <f t="shared" si="34"/>
        <v>184.62822720509249</v>
      </c>
      <c r="J222" s="1">
        <f t="shared" si="35"/>
        <v>4.371772794907514</v>
      </c>
      <c r="K222" s="1">
        <f t="shared" si="36"/>
        <v>19.112397370293458</v>
      </c>
    </row>
    <row r="223" spans="1:11" x14ac:dyDescent="0.35">
      <c r="A223">
        <f t="shared" si="27"/>
        <v>187</v>
      </c>
      <c r="B223" s="1">
        <f t="shared" si="28"/>
        <v>187</v>
      </c>
      <c r="C223" s="8">
        <f t="shared" si="26"/>
        <v>7.8666666666666663E-2</v>
      </c>
      <c r="D223" s="1">
        <f t="shared" si="29"/>
        <v>189.95652173913044</v>
      </c>
      <c r="E223" s="8">
        <f t="shared" si="30"/>
        <v>-0.17135787816497922</v>
      </c>
      <c r="F223" s="8">
        <f t="shared" si="31"/>
        <v>0.1412468860520279</v>
      </c>
      <c r="G223" s="1">
        <f t="shared" si="32"/>
        <v>120.57410459449081</v>
      </c>
      <c r="H223" s="8">
        <f t="shared" si="33"/>
        <v>8.2613717957085026E-2</v>
      </c>
      <c r="I223" s="1">
        <f t="shared" si="34"/>
        <v>185.58044313453615</v>
      </c>
      <c r="J223" s="1">
        <f t="shared" si="35"/>
        <v>4.3760786045942837</v>
      </c>
      <c r="K223" s="1">
        <f t="shared" si="36"/>
        <v>19.150063953587853</v>
      </c>
    </row>
    <row r="224" spans="1:11" x14ac:dyDescent="0.35">
      <c r="A224">
        <f t="shared" si="27"/>
        <v>188</v>
      </c>
      <c r="B224" s="1">
        <f t="shared" si="28"/>
        <v>188</v>
      </c>
      <c r="C224" s="8">
        <f t="shared" si="26"/>
        <v>7.7803921568627421E-2</v>
      </c>
      <c r="D224" s="1">
        <f t="shared" si="29"/>
        <v>190.9130434782609</v>
      </c>
      <c r="E224" s="8">
        <f t="shared" si="30"/>
        <v>-0.18238555884204224</v>
      </c>
      <c r="F224" s="8">
        <f t="shared" si="31"/>
        <v>0.14027055571416153</v>
      </c>
      <c r="G224" s="1">
        <f t="shared" si="32"/>
        <v>121.65655779516874</v>
      </c>
      <c r="H224" s="8">
        <f t="shared" si="33"/>
        <v>8.1754368510048483E-2</v>
      </c>
      <c r="I224" s="1">
        <f t="shared" si="34"/>
        <v>186.53320013016364</v>
      </c>
      <c r="J224" s="1">
        <f t="shared" si="35"/>
        <v>4.3798433480972676</v>
      </c>
      <c r="K224" s="1">
        <f t="shared" si="36"/>
        <v>19.183027753871883</v>
      </c>
    </row>
    <row r="225" spans="1:11" x14ac:dyDescent="0.35">
      <c r="A225">
        <f t="shared" si="27"/>
        <v>189</v>
      </c>
      <c r="B225" s="1">
        <f t="shared" si="28"/>
        <v>189</v>
      </c>
      <c r="C225" s="8">
        <f t="shared" si="26"/>
        <v>7.6941176470588207E-2</v>
      </c>
      <c r="D225" s="1">
        <f t="shared" si="29"/>
        <v>191.86956521739131</v>
      </c>
      <c r="E225" s="8">
        <f t="shared" si="30"/>
        <v>-0.19353620656155199</v>
      </c>
      <c r="F225" s="8">
        <f t="shared" si="31"/>
        <v>0.13928333854908154</v>
      </c>
      <c r="G225" s="1">
        <f t="shared" si="32"/>
        <v>122.75108117384437</v>
      </c>
      <c r="H225" s="8">
        <f t="shared" si="33"/>
        <v>8.0894525348856619E-2</v>
      </c>
      <c r="I225" s="1">
        <f t="shared" si="34"/>
        <v>187.48650450452854</v>
      </c>
      <c r="J225" s="1">
        <f t="shared" si="35"/>
        <v>4.3830607128627719</v>
      </c>
      <c r="K225" s="1">
        <f t="shared" si="36"/>
        <v>19.21122121264111</v>
      </c>
    </row>
    <row r="226" spans="1:11" x14ac:dyDescent="0.35">
      <c r="A226">
        <f t="shared" si="27"/>
        <v>190</v>
      </c>
      <c r="B226" s="1">
        <f t="shared" si="28"/>
        <v>190</v>
      </c>
      <c r="C226" s="8">
        <f t="shared" si="26"/>
        <v>7.6078431372548994E-2</v>
      </c>
      <c r="D226" s="1">
        <f t="shared" si="29"/>
        <v>192.82608695652175</v>
      </c>
      <c r="E226" s="8">
        <f t="shared" si="30"/>
        <v>-0.20481259462948662</v>
      </c>
      <c r="F226" s="8">
        <f t="shared" si="31"/>
        <v>0.13828498902349382</v>
      </c>
      <c r="G226" s="1">
        <f t="shared" si="32"/>
        <v>123.85794695221337</v>
      </c>
      <c r="H226" s="8">
        <f t="shared" si="33"/>
        <v>8.0034182648793611E-2</v>
      </c>
      <c r="I226" s="1">
        <f t="shared" si="34"/>
        <v>188.44036271546793</v>
      </c>
      <c r="J226" s="1">
        <f t="shared" si="35"/>
        <v>4.385724241053822</v>
      </c>
      <c r="K226" s="1">
        <f t="shared" si="36"/>
        <v>19.234577118567124</v>
      </c>
    </row>
    <row r="227" spans="1:11" x14ac:dyDescent="0.35">
      <c r="A227">
        <f t="shared" si="27"/>
        <v>191</v>
      </c>
      <c r="B227" s="1">
        <f t="shared" si="28"/>
        <v>191</v>
      </c>
      <c r="C227" s="8">
        <f t="shared" si="26"/>
        <v>7.521568627450978E-2</v>
      </c>
      <c r="D227" s="1">
        <f t="shared" si="29"/>
        <v>193.78260869565219</v>
      </c>
      <c r="E227" s="8">
        <f t="shared" si="30"/>
        <v>-0.21621759124347678</v>
      </c>
      <c r="F227" s="8">
        <f t="shared" si="31"/>
        <v>0.13727525320291806</v>
      </c>
      <c r="G227" s="1">
        <f t="shared" si="32"/>
        <v>124.97743666632996</v>
      </c>
      <c r="H227" s="8">
        <f t="shared" si="33"/>
        <v>7.9173334449567104E-2</v>
      </c>
      <c r="I227" s="1">
        <f t="shared" si="34"/>
        <v>189.39478137113213</v>
      </c>
      <c r="J227" s="1">
        <f t="shared" si="35"/>
        <v>4.3878273245200603</v>
      </c>
      <c r="K227" s="1">
        <f t="shared" si="36"/>
        <v>19.25302862980487</v>
      </c>
    </row>
    <row r="228" spans="1:11" x14ac:dyDescent="0.35">
      <c r="A228">
        <f t="shared" si="27"/>
        <v>192</v>
      </c>
      <c r="B228" s="1">
        <f t="shared" si="28"/>
        <v>192</v>
      </c>
      <c r="C228" s="8">
        <f t="shared" si="26"/>
        <v>7.4352941176470594E-2</v>
      </c>
      <c r="D228" s="1">
        <f t="shared" si="29"/>
        <v>194.7391304347826</v>
      </c>
      <c r="E228" s="8">
        <f t="shared" si="30"/>
        <v>-0.22775416387189282</v>
      </c>
      <c r="F228" s="8">
        <f t="shared" si="31"/>
        <v>0.13625386836398737</v>
      </c>
      <c r="G228" s="1">
        <f t="shared" si="32"/>
        <v>126.10984159644877</v>
      </c>
      <c r="H228" s="8">
        <f t="shared" si="33"/>
        <v>7.8311974650560487E-2</v>
      </c>
      <c r="I228" s="1">
        <f t="shared" si="34"/>
        <v>190.34976723524812</v>
      </c>
      <c r="J228" s="1">
        <f t="shared" si="35"/>
        <v>4.389363199534472</v>
      </c>
      <c r="K228" s="1">
        <f t="shared" si="36"/>
        <v>19.266509297427497</v>
      </c>
    </row>
    <row r="229" spans="1:11" x14ac:dyDescent="0.35">
      <c r="A229">
        <f t="shared" si="27"/>
        <v>193</v>
      </c>
      <c r="B229" s="1">
        <f t="shared" si="28"/>
        <v>193</v>
      </c>
      <c r="C229" s="8">
        <f t="shared" ref="C229:C291" si="37">D$31-(A229/A$291)*(D$31-D$30)</f>
        <v>7.349019607843138E-2</v>
      </c>
      <c r="D229" s="1">
        <f t="shared" si="29"/>
        <v>195.69565217391303</v>
      </c>
      <c r="E229" s="8">
        <f t="shared" si="30"/>
        <v>-0.23942538388849247</v>
      </c>
      <c r="F229" s="8">
        <f t="shared" si="31"/>
        <v>0.13522056258412196</v>
      </c>
      <c r="G229" s="1">
        <f t="shared" si="32"/>
        <v>127.25546322195173</v>
      </c>
      <c r="H229" s="8">
        <f t="shared" si="33"/>
        <v>7.745009700586189E-2</v>
      </c>
      <c r="I229" s="1">
        <f t="shared" si="34"/>
        <v>191.30532723263136</v>
      </c>
      <c r="J229" s="1">
        <f t="shared" si="35"/>
        <v>4.3903249412816763</v>
      </c>
      <c r="K229" s="1">
        <f t="shared" si="36"/>
        <v>19.274953090039954</v>
      </c>
    </row>
    <row r="230" spans="1:11" x14ac:dyDescent="0.35">
      <c r="A230">
        <f t="shared" ref="A230:A291" si="38">A229+1</f>
        <v>194</v>
      </c>
      <c r="B230" s="1">
        <f t="shared" ref="B230:B291" si="39">255 * A230/A$291</f>
        <v>194</v>
      </c>
      <c r="C230" s="8">
        <f t="shared" si="37"/>
        <v>7.2627450980392166E-2</v>
      </c>
      <c r="D230" s="1">
        <f t="shared" ref="D230:D291" si="40">(D$32-C230)/D$33</f>
        <v>196.65217391304344</v>
      </c>
      <c r="E230" s="8">
        <f t="shared" ref="E230:E291" si="41">LN(C230*D$28)</f>
        <v>-0.25123443148073515</v>
      </c>
      <c r="F230" s="8">
        <f t="shared" ref="F230:F291" si="42">N$36*LN(C230*D$28)+N$37</f>
        <v>0.13417505430697399</v>
      </c>
      <c r="G230" s="1">
        <f t="shared" ref="G230:G291" si="43">(D$32-F230)/D$33</f>
        <v>128.41461370313752</v>
      </c>
      <c r="H230" s="8">
        <f t="shared" ref="H230:H291" si="44">D$29*EXP(F230*D$28)</f>
        <v>7.6587695119056817E-2</v>
      </c>
      <c r="I230" s="1">
        <f t="shared" ref="I230:I291" si="45">(D$32-H230)/D$33</f>
        <v>192.2614684549587</v>
      </c>
      <c r="J230" s="1">
        <f t="shared" ref="J230:J291" si="46">D230-I230</f>
        <v>4.3907054580847387</v>
      </c>
      <c r="K230" s="1">
        <f t="shared" ref="K230:K291" si="47">J230*J230</f>
        <v>19.278294419655115</v>
      </c>
    </row>
    <row r="231" spans="1:11" x14ac:dyDescent="0.35">
      <c r="A231">
        <f t="shared" si="38"/>
        <v>195</v>
      </c>
      <c r="B231" s="1">
        <f t="shared" si="39"/>
        <v>195</v>
      </c>
      <c r="C231" s="8">
        <f t="shared" si="37"/>
        <v>7.1764705882352953E-2</v>
      </c>
      <c r="D231" s="1">
        <f t="shared" si="40"/>
        <v>197.60869565217388</v>
      </c>
      <c r="E231" s="8">
        <f t="shared" si="41"/>
        <v>-0.26318460085139328</v>
      </c>
      <c r="F231" s="8">
        <f t="shared" si="42"/>
        <v>0.1331170518819054</v>
      </c>
      <c r="G231" s="1">
        <f t="shared" si="43"/>
        <v>129.58761639180054</v>
      </c>
      <c r="H231" s="8">
        <f t="shared" si="44"/>
        <v>7.5724762437769683E-2</v>
      </c>
      <c r="I231" s="1">
        <f t="shared" si="45"/>
        <v>193.21819816682054</v>
      </c>
      <c r="J231" s="1">
        <f t="shared" si="46"/>
        <v>4.3904974853533361</v>
      </c>
      <c r="K231" s="1">
        <f t="shared" si="47"/>
        <v>19.276468168893967</v>
      </c>
    </row>
    <row r="232" spans="1:11" x14ac:dyDescent="0.35">
      <c r="A232">
        <f t="shared" si="38"/>
        <v>196</v>
      </c>
      <c r="B232" s="1">
        <f t="shared" si="39"/>
        <v>196</v>
      </c>
      <c r="C232" s="8">
        <f t="shared" si="37"/>
        <v>7.0901960784313711E-2</v>
      </c>
      <c r="D232" s="1">
        <f t="shared" si="40"/>
        <v>198.56521739130434</v>
      </c>
      <c r="E232" s="8">
        <f t="shared" si="41"/>
        <v>-0.27527930573473841</v>
      </c>
      <c r="F232" s="8">
        <f t="shared" si="42"/>
        <v>0.13204625307561504</v>
      </c>
      <c r="G232" s="1">
        <f t="shared" si="43"/>
        <v>130.77480637268766</v>
      </c>
      <c r="H232" s="8">
        <f t="shared" si="44"/>
        <v>7.486129224793972E-2</v>
      </c>
      <c r="I232" s="1">
        <f t="shared" si="45"/>
        <v>194.17552381206681</v>
      </c>
      <c r="J232" s="1">
        <f t="shared" si="46"/>
        <v>4.3896935792375302</v>
      </c>
      <c r="K232" s="1">
        <f t="shared" si="47"/>
        <v>19.269409719599199</v>
      </c>
    </row>
    <row r="233" spans="1:11" x14ac:dyDescent="0.35">
      <c r="A233">
        <f t="shared" si="38"/>
        <v>197</v>
      </c>
      <c r="B233" s="1">
        <f t="shared" si="39"/>
        <v>197</v>
      </c>
      <c r="C233" s="8">
        <f t="shared" si="37"/>
        <v>7.0039215686274497E-2</v>
      </c>
      <c r="D233" s="1">
        <f t="shared" si="40"/>
        <v>199.52173913043478</v>
      </c>
      <c r="E233" s="8">
        <f t="shared" si="41"/>
        <v>-0.28752208525041589</v>
      </c>
      <c r="F233" s="8">
        <f t="shared" si="42"/>
        <v>0.13096234455386885</v>
      </c>
      <c r="G233" s="1">
        <f t="shared" si="43"/>
        <v>131.97653103810191</v>
      </c>
      <c r="H233" s="8">
        <f t="shared" si="44"/>
        <v>7.3997277667814318E-2</v>
      </c>
      <c r="I233" s="1">
        <f t="shared" si="45"/>
        <v>195.1334530204667</v>
      </c>
      <c r="J233" s="1">
        <f t="shared" si="46"/>
        <v>4.3882861099680781</v>
      </c>
      <c r="K233" s="1">
        <f t="shared" si="47"/>
        <v>19.257054982938769</v>
      </c>
    </row>
    <row r="234" spans="1:11" x14ac:dyDescent="0.35">
      <c r="A234">
        <f t="shared" si="38"/>
        <v>198</v>
      </c>
      <c r="B234" s="1">
        <f t="shared" si="39"/>
        <v>198</v>
      </c>
      <c r="C234" s="8">
        <f t="shared" si="37"/>
        <v>6.9176470588235284E-2</v>
      </c>
      <c r="D234" s="1">
        <f t="shared" si="40"/>
        <v>200.47826086956522</v>
      </c>
      <c r="E234" s="8">
        <f t="shared" si="41"/>
        <v>-0.29991661012012355</v>
      </c>
      <c r="F234" s="8">
        <f t="shared" si="42"/>
        <v>0.12986500133110901</v>
      </c>
      <c r="G234" s="1">
        <f t="shared" si="43"/>
        <v>133.19315069811827</v>
      </c>
      <c r="H234" s="8">
        <f t="shared" si="44"/>
        <v>7.3132711641642464E-2</v>
      </c>
      <c r="I234" s="1">
        <f t="shared" si="45"/>
        <v>196.09199361470073</v>
      </c>
      <c r="J234" s="1">
        <f t="shared" si="46"/>
        <v>4.3862672548644923</v>
      </c>
      <c r="K234" s="1">
        <f t="shared" si="47"/>
        <v>19.23934043109649</v>
      </c>
    </row>
    <row r="235" spans="1:11" x14ac:dyDescent="0.35">
      <c r="A235">
        <f t="shared" si="38"/>
        <v>199</v>
      </c>
      <c r="B235" s="1">
        <f t="shared" si="39"/>
        <v>199</v>
      </c>
      <c r="C235" s="8">
        <f t="shared" si="37"/>
        <v>6.831372549019607E-2</v>
      </c>
      <c r="D235" s="1">
        <f t="shared" si="40"/>
        <v>201.43478260869566</v>
      </c>
      <c r="E235" s="8">
        <f t="shared" si="41"/>
        <v>-0.31246668927441207</v>
      </c>
      <c r="F235" s="8">
        <f t="shared" si="42"/>
        <v>0.12875388618552436</v>
      </c>
      <c r="G235" s="1">
        <f t="shared" si="43"/>
        <v>134.42503922909256</v>
      </c>
      <c r="H235" s="8">
        <f t="shared" si="44"/>
        <v>7.2267586933049452E-2</v>
      </c>
      <c r="I235" s="1">
        <f t="shared" si="45"/>
        <v>197.05115361770601</v>
      </c>
      <c r="J235" s="1">
        <f t="shared" si="46"/>
        <v>4.3836289909896493</v>
      </c>
      <c r="K235" s="1">
        <f t="shared" si="47"/>
        <v>19.216203130644931</v>
      </c>
    </row>
    <row r="236" spans="1:11" x14ac:dyDescent="0.35">
      <c r="A236">
        <f t="shared" si="38"/>
        <v>200</v>
      </c>
      <c r="B236" s="1">
        <f t="shared" si="39"/>
        <v>200</v>
      </c>
      <c r="C236" s="8">
        <f t="shared" si="37"/>
        <v>6.7450980392156856E-2</v>
      </c>
      <c r="D236" s="1">
        <f t="shared" si="40"/>
        <v>202.39130434782609</v>
      </c>
      <c r="E236" s="8">
        <f t="shared" si="41"/>
        <v>-0.32517627687936135</v>
      </c>
      <c r="F236" s="8">
        <f t="shared" si="42"/>
        <v>0.12762864903694682</v>
      </c>
      <c r="G236" s="1">
        <f t="shared" si="43"/>
        <v>135.67258476338503</v>
      </c>
      <c r="H236" s="8">
        <f t="shared" si="44"/>
        <v>7.140189611807235E-2</v>
      </c>
      <c r="I236" s="1">
        <f t="shared" si="45"/>
        <v>198.01094126039803</v>
      </c>
      <c r="J236" s="1">
        <f t="shared" si="46"/>
        <v>4.3803630874280657</v>
      </c>
      <c r="K236" s="1">
        <f t="shared" si="47"/>
        <v>19.187580777702337</v>
      </c>
    </row>
    <row r="237" spans="1:11" x14ac:dyDescent="0.35">
      <c r="A237">
        <f t="shared" si="38"/>
        <v>201</v>
      </c>
      <c r="B237" s="1">
        <f t="shared" si="39"/>
        <v>201</v>
      </c>
      <c r="C237" s="8">
        <f t="shared" si="37"/>
        <v>6.6588235294117643E-2</v>
      </c>
      <c r="D237" s="1">
        <f t="shared" si="40"/>
        <v>203.3478260869565</v>
      </c>
      <c r="E237" s="8">
        <f t="shared" si="41"/>
        <v>-0.33804947981556749</v>
      </c>
      <c r="F237" s="8">
        <f t="shared" si="42"/>
        <v>0.12648892628470298</v>
      </c>
      <c r="G237" s="1">
        <f t="shared" si="43"/>
        <v>136.93619042348146</v>
      </c>
      <c r="H237" s="8">
        <f t="shared" si="44"/>
        <v>7.0535631577834323E-2</v>
      </c>
      <c r="I237" s="1">
        <f t="shared" si="45"/>
        <v>198.97136498979236</v>
      </c>
      <c r="J237" s="1">
        <f t="shared" si="46"/>
        <v>4.3764610971641389</v>
      </c>
      <c r="K237" s="1">
        <f t="shared" si="47"/>
        <v>19.153411734991138</v>
      </c>
    </row>
    <row r="238" spans="1:11" x14ac:dyDescent="0.35">
      <c r="A238">
        <f t="shared" si="38"/>
        <v>202</v>
      </c>
      <c r="B238" s="1">
        <f t="shared" si="39"/>
        <v>202</v>
      </c>
      <c r="C238" s="8">
        <f t="shared" si="37"/>
        <v>6.5725490196078429E-2</v>
      </c>
      <c r="D238" s="1">
        <f t="shared" si="40"/>
        <v>204.30434782608694</v>
      </c>
      <c r="E238" s="8">
        <f t="shared" si="41"/>
        <v>-0.35109056564483176</v>
      </c>
      <c r="F238" s="8">
        <f t="shared" si="42"/>
        <v>0.12533434010228728</v>
      </c>
      <c r="G238" s="1">
        <f t="shared" si="43"/>
        <v>138.21627510398582</v>
      </c>
      <c r="H238" s="8">
        <f t="shared" si="44"/>
        <v>6.9668785490834356E-2</v>
      </c>
      <c r="I238" s="1">
        <f t="shared" si="45"/>
        <v>199.93243347755319</v>
      </c>
      <c r="J238" s="1">
        <f t="shared" si="46"/>
        <v>4.3719143485337497</v>
      </c>
      <c r="K238" s="1">
        <f t="shared" si="47"/>
        <v>19.113635070915283</v>
      </c>
    </row>
    <row r="239" spans="1:11" x14ac:dyDescent="0.35">
      <c r="A239">
        <f t="shared" si="38"/>
        <v>203</v>
      </c>
      <c r="B239" s="1">
        <f t="shared" si="39"/>
        <v>203</v>
      </c>
      <c r="C239" s="8">
        <f t="shared" si="37"/>
        <v>6.4862745098039215E-2</v>
      </c>
      <c r="D239" s="1">
        <f t="shared" si="40"/>
        <v>205.26086956521738</v>
      </c>
      <c r="E239" s="8">
        <f t="shared" si="41"/>
        <v>-0.36430397110322338</v>
      </c>
      <c r="F239" s="8">
        <f t="shared" si="42"/>
        <v>0.12416449768543264</v>
      </c>
      <c r="G239" s="1">
        <f t="shared" si="43"/>
        <v>139.51327430528119</v>
      </c>
      <c r="H239" s="8">
        <f t="shared" si="44"/>
        <v>6.8801349824826455E-2</v>
      </c>
      <c r="I239" s="1">
        <f t="shared" si="45"/>
        <v>200.89415562899677</v>
      </c>
      <c r="J239" s="1">
        <f t="shared" si="46"/>
        <v>4.3667139362206058</v>
      </c>
      <c r="K239" s="1">
        <f t="shared" si="47"/>
        <v>19.068190600783257</v>
      </c>
    </row>
    <row r="240" spans="1:11" x14ac:dyDescent="0.35">
      <c r="A240">
        <f t="shared" si="38"/>
        <v>204</v>
      </c>
      <c r="B240" s="1">
        <f t="shared" si="39"/>
        <v>204</v>
      </c>
      <c r="C240" s="8">
        <f t="shared" si="37"/>
        <v>6.3999999999999974E-2</v>
      </c>
      <c r="D240" s="1">
        <f t="shared" si="40"/>
        <v>206.21739130434784</v>
      </c>
      <c r="E240" s="8">
        <f t="shared" si="41"/>
        <v>-0.37769431116280822</v>
      </c>
      <c r="F240" s="8">
        <f t="shared" si="42"/>
        <v>0.12297899044983487</v>
      </c>
      <c r="G240" s="1">
        <f t="shared" si="43"/>
        <v>140.82764102300916</v>
      </c>
      <c r="H240" s="8">
        <f t="shared" si="44"/>
        <v>6.793331632826119E-2</v>
      </c>
      <c r="I240" s="1">
        <f t="shared" si="45"/>
        <v>201.85654059257996</v>
      </c>
      <c r="J240" s="1">
        <f t="shared" si="46"/>
        <v>4.3608507117678812</v>
      </c>
      <c r="K240" s="1">
        <f t="shared" si="47"/>
        <v>19.017018930326437</v>
      </c>
    </row>
    <row r="241" spans="1:11" x14ac:dyDescent="0.35">
      <c r="A241">
        <f t="shared" si="38"/>
        <v>205</v>
      </c>
      <c r="B241" s="1">
        <f t="shared" si="39"/>
        <v>205</v>
      </c>
      <c r="C241" s="8">
        <f t="shared" si="37"/>
        <v>6.313725490196076E-2</v>
      </c>
      <c r="D241" s="1">
        <f t="shared" si="40"/>
        <v>207.17391304347828</v>
      </c>
      <c r="E241" s="8">
        <f t="shared" si="41"/>
        <v>-0.39126638870835173</v>
      </c>
      <c r="F241" s="8">
        <f t="shared" si="42"/>
        <v>0.12177739317443047</v>
      </c>
      <c r="G241" s="1">
        <f t="shared" si="43"/>
        <v>142.15984669791402</v>
      </c>
      <c r="H241" s="8">
        <f t="shared" si="44"/>
        <v>6.7064676521259595E-2</v>
      </c>
      <c r="I241" s="1">
        <f t="shared" si="45"/>
        <v>202.81959776990783</v>
      </c>
      <c r="J241" s="1">
        <f t="shared" si="46"/>
        <v>4.3543152735704496</v>
      </c>
      <c r="K241" s="1">
        <f t="shared" si="47"/>
        <v>18.960061501648898</v>
      </c>
    </row>
    <row r="242" spans="1:11" x14ac:dyDescent="0.35">
      <c r="A242">
        <f t="shared" si="38"/>
        <v>206</v>
      </c>
      <c r="B242" s="1">
        <f t="shared" si="39"/>
        <v>206</v>
      </c>
      <c r="C242" s="8">
        <f t="shared" si="37"/>
        <v>6.2274509803921546E-2</v>
      </c>
      <c r="D242" s="1">
        <f t="shared" si="40"/>
        <v>208.13043478260872</v>
      </c>
      <c r="E242" s="8">
        <f t="shared" si="41"/>
        <v>-0.40502520487977944</v>
      </c>
      <c r="F242" s="8">
        <f t="shared" si="42"/>
        <v>0.12055926308573182</v>
      </c>
      <c r="G242" s="1">
        <f t="shared" si="43"/>
        <v>143.51038223103643</v>
      </c>
      <c r="H242" s="8">
        <f t="shared" si="44"/>
        <v>6.619542168608665E-2</v>
      </c>
      <c r="I242" s="1">
        <f t="shared" si="45"/>
        <v>203.7833368262952</v>
      </c>
      <c r="J242" s="1">
        <f t="shared" si="46"/>
        <v>4.3470979563135188</v>
      </c>
      <c r="K242" s="1">
        <f t="shared" si="47"/>
        <v>18.897260641785174</v>
      </c>
    </row>
    <row r="243" spans="1:11" x14ac:dyDescent="0.35">
      <c r="A243">
        <f t="shared" si="38"/>
        <v>207</v>
      </c>
      <c r="B243" s="1">
        <f t="shared" si="39"/>
        <v>207</v>
      </c>
      <c r="C243" s="8">
        <f t="shared" si="37"/>
        <v>6.1411764705882332E-2</v>
      </c>
      <c r="D243" s="1">
        <f t="shared" si="40"/>
        <v>209.08695652173913</v>
      </c>
      <c r="E243" s="8">
        <f t="shared" si="41"/>
        <v>-0.41897597013611193</v>
      </c>
      <c r="F243" s="8">
        <f t="shared" si="42"/>
        <v>0.11932413887828726</v>
      </c>
      <c r="G243" s="1">
        <f t="shared" si="43"/>
        <v>144.879759069725</v>
      </c>
      <c r="H243" s="8">
        <f t="shared" si="44"/>
        <v>6.5325542857090371E-2</v>
      </c>
      <c r="I243" s="1">
        <f t="shared" si="45"/>
        <v>204.74776770192153</v>
      </c>
      <c r="J243" s="1">
        <f t="shared" si="46"/>
        <v>4.3391888198175934</v>
      </c>
      <c r="K243" s="1">
        <f t="shared" si="47"/>
        <v>18.828559614029999</v>
      </c>
    </row>
    <row r="244" spans="1:11" x14ac:dyDescent="0.35">
      <c r="A244">
        <f t="shared" si="38"/>
        <v>208</v>
      </c>
      <c r="B244" s="1">
        <f t="shared" si="39"/>
        <v>208</v>
      </c>
      <c r="C244" s="8">
        <f t="shared" si="37"/>
        <v>6.0549019607843119E-2</v>
      </c>
      <c r="D244" s="1">
        <f t="shared" si="40"/>
        <v>210.04347826086956</v>
      </c>
      <c r="E244" s="8">
        <f t="shared" si="41"/>
        <v>-0.43312411610213891</v>
      </c>
      <c r="F244" s="8">
        <f t="shared" si="42"/>
        <v>0.11807153966584139</v>
      </c>
      <c r="G244" s="1">
        <f t="shared" si="43"/>
        <v>146.26851037048019</v>
      </c>
      <c r="H244" s="8">
        <f t="shared" si="44"/>
        <v>6.4455030810067343E-2</v>
      </c>
      <c r="I244" s="1">
        <f t="shared" si="45"/>
        <v>205.71290062362098</v>
      </c>
      <c r="J244" s="1">
        <f t="shared" si="46"/>
        <v>4.3305776372485809</v>
      </c>
      <c r="K244" s="1">
        <f t="shared" si="47"/>
        <v>18.753902672237501</v>
      </c>
    </row>
    <row r="245" spans="1:11" x14ac:dyDescent="0.35">
      <c r="A245">
        <f t="shared" si="38"/>
        <v>209</v>
      </c>
      <c r="B245" s="1">
        <f t="shared" si="39"/>
        <v>209</v>
      </c>
      <c r="C245" s="8">
        <f t="shared" si="37"/>
        <v>5.9686274509803905E-2</v>
      </c>
      <c r="D245" s="1">
        <f t="shared" si="40"/>
        <v>211</v>
      </c>
      <c r="E245" s="8">
        <f t="shared" si="41"/>
        <v>-0.44747530826522908</v>
      </c>
      <c r="F245" s="8">
        <f t="shared" si="42"/>
        <v>0.11680096385722935</v>
      </c>
      <c r="G245" s="1">
        <f t="shared" si="43"/>
        <v>147.67719224524572</v>
      </c>
      <c r="H245" s="8">
        <f t="shared" si="44"/>
        <v>6.3583876051014399E-2</v>
      </c>
      <c r="I245" s="1">
        <f t="shared" si="45"/>
        <v>206.6787461173536</v>
      </c>
      <c r="J245" s="1">
        <f t="shared" si="46"/>
        <v>4.3212538826464026</v>
      </c>
      <c r="K245" s="1">
        <f t="shared" si="47"/>
        <v>18.673235118286609</v>
      </c>
    </row>
    <row r="246" spans="1:11" x14ac:dyDescent="0.35">
      <c r="A246">
        <f t="shared" si="38"/>
        <v>210</v>
      </c>
      <c r="B246" s="1">
        <f t="shared" si="39"/>
        <v>210</v>
      </c>
      <c r="C246" s="8">
        <f t="shared" si="37"/>
        <v>5.8823529411764691E-2</v>
      </c>
      <c r="D246" s="1">
        <f t="shared" si="40"/>
        <v>211.95652173913044</v>
      </c>
      <c r="E246" s="8">
        <f t="shared" si="41"/>
        <v>-0.46203545959655884</v>
      </c>
      <c r="F246" s="8">
        <f t="shared" si="42"/>
        <v>0.11551188795042786</v>
      </c>
      <c r="G246" s="1">
        <f t="shared" si="43"/>
        <v>149.10638509843866</v>
      </c>
      <c r="H246" s="8">
        <f t="shared" si="44"/>
        <v>6.2712068804220769E-2</v>
      </c>
      <c r="I246" s="1">
        <f t="shared" si="45"/>
        <v>207.64531502140741</v>
      </c>
      <c r="J246" s="1">
        <f t="shared" si="46"/>
        <v>4.3112067177230244</v>
      </c>
      <c r="K246" s="1">
        <f t="shared" si="47"/>
        <v>18.586503362940135</v>
      </c>
    </row>
    <row r="247" spans="1:11" x14ac:dyDescent="0.35">
      <c r="A247">
        <f t="shared" si="38"/>
        <v>211</v>
      </c>
      <c r="B247" s="1">
        <f t="shared" si="39"/>
        <v>211</v>
      </c>
      <c r="C247" s="8">
        <f t="shared" si="37"/>
        <v>5.7960784313725505E-2</v>
      </c>
      <c r="D247" s="1">
        <f t="shared" si="40"/>
        <v>212.91304347826085</v>
      </c>
      <c r="E247" s="8">
        <f t="shared" si="41"/>
        <v>-0.47681074517871269</v>
      </c>
      <c r="F247" s="8">
        <f t="shared" si="42"/>
        <v>0.11420376523750776</v>
      </c>
      <c r="G247" s="1">
        <f t="shared" si="43"/>
        <v>150.55669506276314</v>
      </c>
      <c r="H247" s="8">
        <f t="shared" si="44"/>
        <v>6.1839598999652648E-2</v>
      </c>
      <c r="I247" s="1">
        <f t="shared" si="45"/>
        <v>208.61261850038511</v>
      </c>
      <c r="J247" s="1">
        <f t="shared" si="46"/>
        <v>4.3004249778757355</v>
      </c>
      <c r="K247" s="1">
        <f t="shared" si="47"/>
        <v>18.493654990337522</v>
      </c>
    </row>
    <row r="248" spans="1:11" x14ac:dyDescent="0.35">
      <c r="A248">
        <f t="shared" si="38"/>
        <v>212</v>
      </c>
      <c r="B248" s="1">
        <f t="shared" si="39"/>
        <v>212</v>
      </c>
      <c r="C248" s="8">
        <f t="shared" si="37"/>
        <v>5.7098039215686264E-2</v>
      </c>
      <c r="D248" s="1">
        <f t="shared" si="40"/>
        <v>213.86956521739131</v>
      </c>
      <c r="E248" s="8">
        <f t="shared" si="41"/>
        <v>-0.49180761793022892</v>
      </c>
      <c r="F248" s="8">
        <f t="shared" si="42"/>
        <v>0.11287602441246911</v>
      </c>
      <c r="G248" s="1">
        <f t="shared" si="43"/>
        <v>152.0287555426973</v>
      </c>
      <c r="H248" s="8">
        <f t="shared" si="44"/>
        <v>6.0966456259575953E-2</v>
      </c>
      <c r="I248" s="1">
        <f t="shared" si="45"/>
        <v>209.58066806003535</v>
      </c>
      <c r="J248" s="1">
        <f t="shared" si="46"/>
        <v>4.2888971573559616</v>
      </c>
      <c r="K248" s="1">
        <f t="shared" si="47"/>
        <v>18.394638826376049</v>
      </c>
    </row>
    <row r="249" spans="1:11" x14ac:dyDescent="0.35">
      <c r="A249">
        <f t="shared" si="38"/>
        <v>213</v>
      </c>
      <c r="B249" s="1">
        <f t="shared" si="39"/>
        <v>213</v>
      </c>
      <c r="C249" s="8">
        <f t="shared" si="37"/>
        <v>5.623529411764705E-2</v>
      </c>
      <c r="D249" s="1">
        <f t="shared" si="40"/>
        <v>214.82608695652172</v>
      </c>
      <c r="E249" s="8">
        <f t="shared" si="41"/>
        <v>-0.50703282552729456</v>
      </c>
      <c r="F249" s="8">
        <f t="shared" si="42"/>
        <v>0.11152806807308702</v>
      </c>
      <c r="G249" s="1">
        <f t="shared" si="43"/>
        <v>153.52322887549047</v>
      </c>
      <c r="H249" s="8">
        <f t="shared" si="44"/>
        <v>6.0092629884360246E-2</v>
      </c>
      <c r="I249" s="1">
        <f t="shared" si="45"/>
        <v>210.54947556299186</v>
      </c>
      <c r="J249" s="1">
        <f t="shared" si="46"/>
        <v>4.276611393529862</v>
      </c>
      <c r="K249" s="1">
        <f t="shared" si="47"/>
        <v>18.289405011269427</v>
      </c>
    </row>
    <row r="250" spans="1:11" x14ac:dyDescent="0.35">
      <c r="A250">
        <f t="shared" si="38"/>
        <v>214</v>
      </c>
      <c r="B250" s="1">
        <f t="shared" si="39"/>
        <v>214</v>
      </c>
      <c r="C250" s="8">
        <f t="shared" si="37"/>
        <v>5.5372549019607836E-2</v>
      </c>
      <c r="D250" s="1">
        <f t="shared" si="40"/>
        <v>215.78260869565216</v>
      </c>
      <c r="E250" s="8">
        <f t="shared" si="41"/>
        <v>-0.52249342863367276</v>
      </c>
      <c r="F250" s="8">
        <f t="shared" si="42"/>
        <v>0.11015927110693402</v>
      </c>
      <c r="G250" s="1">
        <f t="shared" si="43"/>
        <v>155.04080812057313</v>
      </c>
      <c r="H250" s="8">
        <f t="shared" si="44"/>
        <v>5.9218108837399051E-2</v>
      </c>
      <c r="I250" s="1">
        <f t="shared" si="45"/>
        <v>211.51905324549233</v>
      </c>
      <c r="J250" s="1">
        <f t="shared" si="46"/>
        <v>4.2635554501598278</v>
      </c>
      <c r="K250" s="1">
        <f t="shared" si="47"/>
        <v>18.177905076587571</v>
      </c>
    </row>
    <row r="251" spans="1:11" x14ac:dyDescent="0.35">
      <c r="A251">
        <f t="shared" si="38"/>
        <v>215</v>
      </c>
      <c r="B251" s="1">
        <f t="shared" si="39"/>
        <v>215</v>
      </c>
      <c r="C251" s="8">
        <f t="shared" si="37"/>
        <v>5.4509803921568623E-2</v>
      </c>
      <c r="D251" s="1">
        <f t="shared" si="40"/>
        <v>216.7391304347826</v>
      </c>
      <c r="E251" s="8">
        <f t="shared" si="41"/>
        <v>-0.5381968205621227</v>
      </c>
      <c r="F251" s="8">
        <f t="shared" si="42"/>
        <v>0.10876897895066581</v>
      </c>
      <c r="G251" s="1">
        <f t="shared" si="43"/>
        <v>156.5822189894792</v>
      </c>
      <c r="H251" s="8">
        <f t="shared" si="44"/>
        <v>5.8342881729078117E-2</v>
      </c>
      <c r="I251" s="1">
        <f t="shared" si="45"/>
        <v>212.48941373515251</v>
      </c>
      <c r="J251" s="1">
        <f t="shared" si="46"/>
        <v>4.2497166996300848</v>
      </c>
      <c r="K251" s="1">
        <f t="shared" si="47"/>
        <v>18.06009202711482</v>
      </c>
    </row>
    <row r="252" spans="1:11" x14ac:dyDescent="0.35">
      <c r="A252">
        <f t="shared" si="38"/>
        <v>216</v>
      </c>
      <c r="B252" s="1">
        <f t="shared" si="39"/>
        <v>216</v>
      </c>
      <c r="C252" s="8">
        <f t="shared" si="37"/>
        <v>5.3647058823529409E-2</v>
      </c>
      <c r="D252" s="1">
        <f t="shared" si="40"/>
        <v>217.69565217391303</v>
      </c>
      <c r="E252" s="8">
        <f t="shared" si="41"/>
        <v>-0.55415074850436441</v>
      </c>
      <c r="F252" s="8">
        <f t="shared" si="42"/>
        <v>0.10735650571043659</v>
      </c>
      <c r="G252" s="1">
        <f t="shared" si="43"/>
        <v>158.14822192973332</v>
      </c>
      <c r="H252" s="8">
        <f t="shared" si="44"/>
        <v>5.7466936799714693E-2</v>
      </c>
      <c r="I252" s="1">
        <f t="shared" si="45"/>
        <v>213.4605700698815</v>
      </c>
      <c r="J252" s="1">
        <f t="shared" si="46"/>
        <v>4.2350821040315338</v>
      </c>
      <c r="K252" s="1">
        <f t="shared" si="47"/>
        <v>17.935920427888163</v>
      </c>
    </row>
    <row r="253" spans="1:11" x14ac:dyDescent="0.35">
      <c r="A253">
        <f t="shared" si="38"/>
        <v>217</v>
      </c>
      <c r="B253" s="1">
        <f t="shared" si="39"/>
        <v>217</v>
      </c>
      <c r="C253" s="8">
        <f t="shared" si="37"/>
        <v>5.2784313725490195E-2</v>
      </c>
      <c r="D253" s="1">
        <f t="shared" si="40"/>
        <v>218.65217391304347</v>
      </c>
      <c r="E253" s="8">
        <f t="shared" si="41"/>
        <v>-0.57036333648218696</v>
      </c>
      <c r="F253" s="8">
        <f t="shared" si="42"/>
        <v>0.10592113212993398</v>
      </c>
      <c r="G253" s="1">
        <f t="shared" si="43"/>
        <v>159.73961437768187</v>
      </c>
      <c r="H253" s="8">
        <f t="shared" si="44"/>
        <v>5.659026190138456E-2</v>
      </c>
      <c r="I253" s="1">
        <f t="shared" si="45"/>
        <v>214.43253571803015</v>
      </c>
      <c r="J253" s="1">
        <f t="shared" si="46"/>
        <v>4.2196381950133173</v>
      </c>
      <c r="K253" s="1">
        <f t="shared" si="47"/>
        <v>17.805346496815247</v>
      </c>
    </row>
    <row r="254" spans="1:11" x14ac:dyDescent="0.35">
      <c r="A254">
        <f t="shared" si="38"/>
        <v>218</v>
      </c>
      <c r="B254" s="1">
        <f t="shared" si="39"/>
        <v>218</v>
      </c>
      <c r="C254" s="8">
        <f t="shared" si="37"/>
        <v>5.1921568627450981E-2</v>
      </c>
      <c r="D254" s="1">
        <f t="shared" si="40"/>
        <v>219.60869565217391</v>
      </c>
      <c r="E254" s="8">
        <f t="shared" si="41"/>
        <v>-0.58684311018990654</v>
      </c>
      <c r="F254" s="8">
        <f t="shared" si="42"/>
        <v>0.104462103390964</v>
      </c>
      <c r="G254" s="1">
        <f t="shared" si="43"/>
        <v>161.35723319697468</v>
      </c>
      <c r="H254" s="8">
        <f t="shared" si="44"/>
        <v>5.5712844478544681E-2</v>
      </c>
      <c r="I254" s="1">
        <f t="shared" si="45"/>
        <v>215.40532459987435</v>
      </c>
      <c r="J254" s="1">
        <f t="shared" si="46"/>
        <v>4.2033710522995591</v>
      </c>
      <c r="K254" s="1">
        <f t="shared" si="47"/>
        <v>17.668328203309901</v>
      </c>
    </row>
    <row r="255" spans="1:11" x14ac:dyDescent="0.35">
      <c r="A255">
        <f t="shared" si="38"/>
        <v>219</v>
      </c>
      <c r="B255" s="1">
        <f t="shared" si="39"/>
        <v>219</v>
      </c>
      <c r="C255" s="8">
        <f t="shared" si="37"/>
        <v>5.1058823529411768E-2</v>
      </c>
      <c r="D255" s="1">
        <f t="shared" si="40"/>
        <v>220.56521739130432</v>
      </c>
      <c r="E255" s="8">
        <f t="shared" si="41"/>
        <v>-0.60359902391834541</v>
      </c>
      <c r="F255" s="8">
        <f t="shared" si="42"/>
        <v>0.10297862672974976</v>
      </c>
      <c r="G255" s="1">
        <f t="shared" si="43"/>
        <v>163.00195732136436</v>
      </c>
      <c r="H255" s="8">
        <f t="shared" si="44"/>
        <v>5.4834671547350437E-2</v>
      </c>
      <c r="I255" s="1">
        <f t="shared" si="45"/>
        <v>216.37895111054624</v>
      </c>
      <c r="J255" s="1">
        <f t="shared" si="46"/>
        <v>4.1862662807580762</v>
      </c>
      <c r="K255" s="1">
        <f t="shared" si="47"/>
        <v>17.524825373412057</v>
      </c>
    </row>
    <row r="256" spans="1:11" x14ac:dyDescent="0.35">
      <c r="A256">
        <f t="shared" si="38"/>
        <v>220</v>
      </c>
      <c r="B256" s="1">
        <f t="shared" si="39"/>
        <v>220</v>
      </c>
      <c r="C256" s="8">
        <f t="shared" si="37"/>
        <v>5.0196078431372526E-2</v>
      </c>
      <c r="D256" s="1">
        <f t="shared" si="40"/>
        <v>221.52173913043478</v>
      </c>
      <c r="E256" s="8">
        <f t="shared" si="41"/>
        <v>-0.62064048977319775</v>
      </c>
      <c r="F256" s="8">
        <f t="shared" si="42"/>
        <v>0.10146986885009768</v>
      </c>
      <c r="G256" s="1">
        <f t="shared" si="43"/>
        <v>164.67471062271778</v>
      </c>
      <c r="H256" s="8">
        <f t="shared" si="44"/>
        <v>5.3955729673555941E-2</v>
      </c>
      <c r="I256" s="1">
        <f t="shared" si="45"/>
        <v>217.35343014453579</v>
      </c>
      <c r="J256" s="1">
        <f t="shared" si="46"/>
        <v>4.1683089858989888</v>
      </c>
      <c r="K256" s="1">
        <f t="shared" si="47"/>
        <v>17.374799801926255</v>
      </c>
    </row>
    <row r="257" spans="1:11" x14ac:dyDescent="0.35">
      <c r="A257">
        <f t="shared" si="38"/>
        <v>221</v>
      </c>
      <c r="B257" s="1">
        <f t="shared" si="39"/>
        <v>221</v>
      </c>
      <c r="C257" s="8">
        <f t="shared" si="37"/>
        <v>4.9333333333333312E-2</v>
      </c>
      <c r="D257" s="1">
        <f t="shared" si="40"/>
        <v>222.47826086956522</v>
      </c>
      <c r="E257" s="8">
        <f t="shared" si="41"/>
        <v>-0.63797740942647463</v>
      </c>
      <c r="F257" s="8">
        <f t="shared" si="42"/>
        <v>9.9934953112298705E-2</v>
      </c>
      <c r="G257" s="1">
        <f t="shared" si="43"/>
        <v>166.37646502766879</v>
      </c>
      <c r="H257" s="8">
        <f t="shared" si="44"/>
        <v>5.3076004948874357E-2</v>
      </c>
      <c r="I257" s="1">
        <f t="shared" si="45"/>
        <v>218.32877712190017</v>
      </c>
      <c r="J257" s="1">
        <f t="shared" si="46"/>
        <v>4.1494837476650446</v>
      </c>
      <c r="K257" s="1">
        <f t="shared" si="47"/>
        <v>17.218215372136342</v>
      </c>
    </row>
    <row r="258" spans="1:11" x14ac:dyDescent="0.35">
      <c r="A258">
        <f t="shared" si="38"/>
        <v>222</v>
      </c>
      <c r="B258" s="1">
        <f t="shared" si="39"/>
        <v>222</v>
      </c>
      <c r="C258" s="8">
        <f t="shared" si="37"/>
        <v>4.8470588235294099E-2</v>
      </c>
      <c r="D258" s="1">
        <f t="shared" si="40"/>
        <v>223.43478260869566</v>
      </c>
      <c r="E258" s="8">
        <f t="shared" si="41"/>
        <v>-0.65562020866922444</v>
      </c>
      <c r="F258" s="8">
        <f t="shared" si="42"/>
        <v>9.8372956474020126E-2</v>
      </c>
      <c r="G258" s="1">
        <f t="shared" si="43"/>
        <v>168.10824390923855</v>
      </c>
      <c r="H258" s="8">
        <f t="shared" si="44"/>
        <v>5.2195482965661677E-2</v>
      </c>
      <c r="I258" s="1">
        <f t="shared" si="45"/>
        <v>219.30500801633161</v>
      </c>
      <c r="J258" s="1">
        <f t="shared" si="46"/>
        <v>4.1297745923640434</v>
      </c>
      <c r="K258" s="1">
        <f t="shared" si="47"/>
        <v>17.055038183735601</v>
      </c>
    </row>
    <row r="259" spans="1:11" x14ac:dyDescent="0.35">
      <c r="A259">
        <f t="shared" si="38"/>
        <v>223</v>
      </c>
      <c r="B259" s="1">
        <f t="shared" si="39"/>
        <v>223</v>
      </c>
      <c r="C259" s="8">
        <f t="shared" si="37"/>
        <v>4.7607843137254885E-2</v>
      </c>
      <c r="D259" s="1">
        <f t="shared" si="40"/>
        <v>224.39130434782609</v>
      </c>
      <c r="E259" s="8">
        <f t="shared" si="41"/>
        <v>-0.67357987506741679</v>
      </c>
      <c r="F259" s="8">
        <f t="shared" si="42"/>
        <v>9.6782906156460152E-2</v>
      </c>
      <c r="G259" s="1">
        <f t="shared" si="43"/>
        <v>169.87112578305505</v>
      </c>
      <c r="H259" s="8">
        <f t="shared" si="44"/>
        <v>5.1314148789773813E-2</v>
      </c>
      <c r="I259" s="1">
        <f t="shared" si="45"/>
        <v>220.28213938525076</v>
      </c>
      <c r="J259" s="1">
        <f t="shared" si="46"/>
        <v>4.1091649625753348</v>
      </c>
      <c r="K259" s="1">
        <f t="shared" si="47"/>
        <v>16.885236689656754</v>
      </c>
    </row>
    <row r="260" spans="1:11" x14ac:dyDescent="0.35">
      <c r="A260">
        <f t="shared" si="38"/>
        <v>224</v>
      </c>
      <c r="B260" s="1">
        <f t="shared" si="39"/>
        <v>224</v>
      </c>
      <c r="C260" s="8">
        <f t="shared" si="37"/>
        <v>4.6745098039215671E-2</v>
      </c>
      <c r="D260" s="1">
        <f t="shared" si="40"/>
        <v>225.34782608695653</v>
      </c>
      <c r="E260" s="8">
        <f t="shared" si="41"/>
        <v>-0.69186799906156526</v>
      </c>
      <c r="F260" s="8">
        <f t="shared" si="42"/>
        <v>9.5163776005612849E-2</v>
      </c>
      <c r="G260" s="1">
        <f t="shared" si="43"/>
        <v>171.66624834160314</v>
      </c>
      <c r="H260" s="8">
        <f t="shared" si="44"/>
        <v>5.0431986931428904E-2</v>
      </c>
      <c r="I260" s="1">
        <f t="shared" si="45"/>
        <v>221.2601884021114</v>
      </c>
      <c r="J260" s="1">
        <f t="shared" si="46"/>
        <v>4.0876376848451343</v>
      </c>
      <c r="K260" s="1">
        <f t="shared" si="47"/>
        <v>16.70878184256609</v>
      </c>
    </row>
    <row r="261" spans="1:11" x14ac:dyDescent="0.35">
      <c r="A261">
        <f t="shared" si="38"/>
        <v>225</v>
      </c>
      <c r="B261" s="1">
        <f t="shared" si="39"/>
        <v>225</v>
      </c>
      <c r="C261" s="8">
        <f t="shared" si="37"/>
        <v>4.5882352941176457E-2</v>
      </c>
      <c r="D261" s="1">
        <f t="shared" si="40"/>
        <v>226.30434782608697</v>
      </c>
      <c r="E261" s="8">
        <f t="shared" si="41"/>
        <v>-0.71049681889505856</v>
      </c>
      <c r="F261" s="8">
        <f t="shared" si="42"/>
        <v>9.3514482514560321E-2</v>
      </c>
      <c r="G261" s="1">
        <f t="shared" si="43"/>
        <v>173.49481286429182</v>
      </c>
      <c r="H261" s="8">
        <f t="shared" si="44"/>
        <v>4.9548981313889337E-2</v>
      </c>
      <c r="I261" s="1">
        <f t="shared" si="45"/>
        <v>222.23917289112265</v>
      </c>
      <c r="J261" s="1">
        <f t="shared" si="46"/>
        <v>4.0651749349643183</v>
      </c>
      <c r="K261" s="1">
        <f t="shared" si="47"/>
        <v>16.52564725186215</v>
      </c>
    </row>
    <row r="262" spans="1:11" x14ac:dyDescent="0.35">
      <c r="A262">
        <f t="shared" si="38"/>
        <v>226</v>
      </c>
      <c r="B262" s="1">
        <f t="shared" si="39"/>
        <v>226</v>
      </c>
      <c r="C262" s="8">
        <f t="shared" si="37"/>
        <v>4.5019607843137244E-2</v>
      </c>
      <c r="D262" s="1">
        <f t="shared" si="40"/>
        <v>227.26086956521738</v>
      </c>
      <c r="E262" s="8">
        <f t="shared" si="41"/>
        <v>-0.72947926980734856</v>
      </c>
      <c r="F262" s="8">
        <f t="shared" si="42"/>
        <v>9.1833880468177573E-2</v>
      </c>
      <c r="G262" s="1">
        <f t="shared" si="43"/>
        <v>175.35808904615092</v>
      </c>
      <c r="H262" s="8">
        <f t="shared" si="44"/>
        <v>4.8665115239755516E-2</v>
      </c>
      <c r="I262" s="1">
        <f t="shared" si="45"/>
        <v>223.21911136461884</v>
      </c>
      <c r="J262" s="1">
        <f t="shared" si="46"/>
        <v>4.0417582005985366</v>
      </c>
      <c r="K262" s="1">
        <f t="shared" si="47"/>
        <v>16.335809352105521</v>
      </c>
    </row>
    <row r="263" spans="1:11" x14ac:dyDescent="0.35">
      <c r="A263">
        <f t="shared" si="38"/>
        <v>227</v>
      </c>
      <c r="B263" s="1">
        <f t="shared" si="39"/>
        <v>227</v>
      </c>
      <c r="C263" s="8">
        <f t="shared" si="37"/>
        <v>4.415686274509803E-2</v>
      </c>
      <c r="D263" s="1">
        <f t="shared" si="40"/>
        <v>228.21739130434781</v>
      </c>
      <c r="E263" s="8">
        <f t="shared" si="41"/>
        <v>-0.74882903798722456</v>
      </c>
      <c r="F263" s="8">
        <f t="shared" si="42"/>
        <v>9.0120758166405843E-2</v>
      </c>
      <c r="G263" s="1">
        <f t="shared" si="43"/>
        <v>177.25742029376741</v>
      </c>
      <c r="H263" s="8">
        <f t="shared" si="44"/>
        <v>4.7780371354640763E-2</v>
      </c>
      <c r="I263" s="1">
        <f t="shared" si="45"/>
        <v>224.20002306333308</v>
      </c>
      <c r="J263" s="1">
        <f t="shared" si="46"/>
        <v>4.0173682410147364</v>
      </c>
      <c r="K263" s="1">
        <f t="shared" si="47"/>
        <v>16.139247583913839</v>
      </c>
    </row>
    <row r="264" spans="1:11" x14ac:dyDescent="0.35">
      <c r="A264">
        <f t="shared" si="38"/>
        <v>228</v>
      </c>
      <c r="B264" s="1">
        <f t="shared" si="39"/>
        <v>228</v>
      </c>
      <c r="C264" s="8">
        <f t="shared" si="37"/>
        <v>4.3294117647058816E-2</v>
      </c>
      <c r="D264" s="1">
        <f t="shared" si="40"/>
        <v>229.17391304347825</v>
      </c>
      <c r="E264" s="8">
        <f t="shared" si="41"/>
        <v>-0.76856061984981949</v>
      </c>
      <c r="F264" s="8">
        <f t="shared" si="42"/>
        <v>8.8373832176191588E-2</v>
      </c>
      <c r="G264" s="1">
        <f t="shared" si="43"/>
        <v>179.19422954378757</v>
      </c>
      <c r="H264" s="8">
        <f t="shared" si="44"/>
        <v>4.6894731607967921E-2</v>
      </c>
      <c r="I264" s="1">
        <f t="shared" si="45"/>
        <v>225.18192799986164</v>
      </c>
      <c r="J264" s="1">
        <f t="shared" si="46"/>
        <v>3.9919850436166087</v>
      </c>
      <c r="K264" s="1">
        <f t="shared" si="47"/>
        <v>15.935944588458696</v>
      </c>
    </row>
    <row r="265" spans="1:11" x14ac:dyDescent="0.35">
      <c r="A265">
        <f t="shared" si="38"/>
        <v>229</v>
      </c>
      <c r="B265" s="1">
        <f t="shared" si="39"/>
        <v>229</v>
      </c>
      <c r="C265" s="8">
        <f t="shared" si="37"/>
        <v>4.2431372549019603E-2</v>
      </c>
      <c r="D265" s="1">
        <f t="shared" si="40"/>
        <v>230.13043478260869</v>
      </c>
      <c r="E265" s="8">
        <f t="shared" si="41"/>
        <v>-0.78868938728043336</v>
      </c>
      <c r="F265" s="8">
        <f t="shared" si="42"/>
        <v>8.6591741555156435E-2</v>
      </c>
      <c r="G265" s="1">
        <f t="shared" si="43"/>
        <v>181.17002566710917</v>
      </c>
      <c r="H265" s="8">
        <f t="shared" si="44"/>
        <v>4.600817721059812E-2</v>
      </c>
      <c r="I265" s="1">
        <f t="shared" si="45"/>
        <v>226.16484700564118</v>
      </c>
      <c r="J265" s="1">
        <f t="shared" si="46"/>
        <v>3.9655877769675101</v>
      </c>
      <c r="K265" s="1">
        <f t="shared" si="47"/>
        <v>15.725886416834118</v>
      </c>
    </row>
    <row r="266" spans="1:11" x14ac:dyDescent="0.35">
      <c r="A266">
        <f t="shared" si="38"/>
        <v>230</v>
      </c>
      <c r="B266" s="1">
        <f t="shared" si="39"/>
        <v>230</v>
      </c>
      <c r="C266" s="8">
        <f t="shared" si="37"/>
        <v>4.1568627450980389E-2</v>
      </c>
      <c r="D266" s="1">
        <f t="shared" si="40"/>
        <v>231.08695652173913</v>
      </c>
      <c r="E266" s="8">
        <f t="shared" si="41"/>
        <v>-0.80923165958074728</v>
      </c>
      <c r="F266" s="8">
        <f t="shared" si="42"/>
        <v>8.4773041481874159E-2</v>
      </c>
      <c r="G266" s="1">
        <f t="shared" si="43"/>
        <v>183.18641053096562</v>
      </c>
      <c r="H266" s="8">
        <f t="shared" si="44"/>
        <v>4.5120688588965813E-2</v>
      </c>
      <c r="I266" s="1">
        <f t="shared" si="45"/>
        <v>227.14880178179877</v>
      </c>
      <c r="J266" s="1">
        <f t="shared" si="46"/>
        <v>3.9381547399403587</v>
      </c>
      <c r="K266" s="1">
        <f t="shared" si="47"/>
        <v>15.509062755714714</v>
      </c>
    </row>
    <row r="267" spans="1:11" x14ac:dyDescent="0.35">
      <c r="A267">
        <f t="shared" si="38"/>
        <v>231</v>
      </c>
      <c r="B267" s="1">
        <f t="shared" si="39"/>
        <v>231</v>
      </c>
      <c r="C267" s="8">
        <f t="shared" si="37"/>
        <v>4.0705882352941175E-2</v>
      </c>
      <c r="D267" s="1">
        <f t="shared" si="40"/>
        <v>232.04347826086956</v>
      </c>
      <c r="E267" s="8">
        <f t="shared" si="41"/>
        <v>-0.83020478296102618</v>
      </c>
      <c r="F267" s="8">
        <f t="shared" si="42"/>
        <v>8.2916196218067159E-2</v>
      </c>
      <c r="G267" s="1">
        <f t="shared" si="43"/>
        <v>185.24508680170811</v>
      </c>
      <c r="H267" s="8">
        <f t="shared" si="44"/>
        <v>4.4232245335353422E-2</v>
      </c>
      <c r="I267" s="1">
        <f t="shared" si="45"/>
        <v>228.13381495428206</v>
      </c>
      <c r="J267" s="1">
        <f t="shared" si="46"/>
        <v>3.9096633065875039</v>
      </c>
      <c r="K267" s="1">
        <f t="shared" si="47"/>
        <v>15.285467170876736</v>
      </c>
    </row>
    <row r="268" spans="1:11" x14ac:dyDescent="0.35">
      <c r="A268">
        <f t="shared" si="38"/>
        <v>232</v>
      </c>
      <c r="B268" s="1">
        <f t="shared" si="39"/>
        <v>232</v>
      </c>
      <c r="C268" s="8">
        <f t="shared" si="37"/>
        <v>3.9843137254901961E-2</v>
      </c>
      <c r="D268" s="1">
        <f t="shared" si="40"/>
        <v>232.99999999999997</v>
      </c>
      <c r="E268" s="8">
        <f t="shared" si="41"/>
        <v>-0.85162721854843282</v>
      </c>
      <c r="F268" s="8">
        <f t="shared" si="42"/>
        <v>8.1019571316833336E-2</v>
      </c>
      <c r="G268" s="1">
        <f t="shared" si="43"/>
        <v>187.34786658351084</v>
      </c>
      <c r="H268" s="8">
        <f t="shared" si="44"/>
        <v>4.334282615389199E-2</v>
      </c>
      <c r="I268" s="1">
        <f t="shared" si="45"/>
        <v>229.11991013372844</v>
      </c>
      <c r="J268" s="1">
        <f t="shared" si="46"/>
        <v>3.8800898662715326</v>
      </c>
      <c r="K268" s="1">
        <f t="shared" si="47"/>
        <v>15.05509737034304</v>
      </c>
    </row>
    <row r="269" spans="1:11" x14ac:dyDescent="0.35">
      <c r="A269">
        <f t="shared" si="38"/>
        <v>233</v>
      </c>
      <c r="B269" s="1">
        <f t="shared" si="39"/>
        <v>233</v>
      </c>
      <c r="C269" s="8">
        <f t="shared" si="37"/>
        <v>3.8980392156862748E-2</v>
      </c>
      <c r="D269" s="1">
        <f t="shared" si="40"/>
        <v>233.95652173913041</v>
      </c>
      <c r="E269" s="8">
        <f t="shared" si="41"/>
        <v>-0.8735186400302859</v>
      </c>
      <c r="F269" s="8">
        <f t="shared" si="42"/>
        <v>7.9081424977847689E-2</v>
      </c>
      <c r="G269" s="1">
        <f t="shared" si="43"/>
        <v>189.49668100282102</v>
      </c>
      <c r="H269" s="8">
        <f t="shared" si="44"/>
        <v>4.2452408801819615E-2</v>
      </c>
      <c r="I269" s="1">
        <f t="shared" si="45"/>
        <v>230.1071119805913</v>
      </c>
      <c r="J269" s="1">
        <f t="shared" si="46"/>
        <v>3.8494097585391103</v>
      </c>
      <c r="K269" s="1">
        <f t="shared" si="47"/>
        <v>14.817955489136132</v>
      </c>
    </row>
    <row r="270" spans="1:11" x14ac:dyDescent="0.35">
      <c r="A270">
        <f t="shared" si="38"/>
        <v>234</v>
      </c>
      <c r="B270" s="1">
        <f t="shared" si="39"/>
        <v>234</v>
      </c>
      <c r="C270" s="8">
        <f t="shared" si="37"/>
        <v>3.8117647058823534E-2</v>
      </c>
      <c r="D270" s="1">
        <f t="shared" si="40"/>
        <v>234.91304347826085</v>
      </c>
      <c r="E270" s="8">
        <f t="shared" si="41"/>
        <v>-0.89590004222642083</v>
      </c>
      <c r="F270" s="8">
        <f t="shared" si="42"/>
        <v>7.7099898434961359E-2</v>
      </c>
      <c r="G270" s="1">
        <f t="shared" si="43"/>
        <v>191.69359086558632</v>
      </c>
      <c r="H270" s="8">
        <f t="shared" si="44"/>
        <v>4.1560970025467221E-2</v>
      </c>
      <c r="I270" s="1">
        <f t="shared" si="45"/>
        <v>231.09544627611243</v>
      </c>
      <c r="J270" s="1">
        <f t="shared" si="46"/>
        <v>3.8175972021484199</v>
      </c>
      <c r="K270" s="1">
        <f t="shared" si="47"/>
        <v>14.574048397851444</v>
      </c>
    </row>
    <row r="271" spans="1:11" x14ac:dyDescent="0.35">
      <c r="A271">
        <f t="shared" si="38"/>
        <v>235</v>
      </c>
      <c r="B271" s="1">
        <f t="shared" si="39"/>
        <v>235</v>
      </c>
      <c r="C271" s="8">
        <f t="shared" si="37"/>
        <v>3.725490196078432E-2</v>
      </c>
      <c r="D271" s="1">
        <f t="shared" si="40"/>
        <v>235.86956521739128</v>
      </c>
      <c r="E271" s="8">
        <f t="shared" si="41"/>
        <v>-0.91879386209227343</v>
      </c>
      <c r="F271" s="8">
        <f t="shared" si="42"/>
        <v>7.5073005243252416E-2</v>
      </c>
      <c r="G271" s="1">
        <f t="shared" si="43"/>
        <v>193.9407985346549</v>
      </c>
      <c r="H271" s="8">
        <f t="shared" si="44"/>
        <v>4.066848549036773E-2</v>
      </c>
      <c r="I271" s="1">
        <f t="shared" si="45"/>
        <v>232.08493999980968</v>
      </c>
      <c r="J271" s="1">
        <f t="shared" si="46"/>
        <v>3.7846252175816062</v>
      </c>
      <c r="K271" s="1">
        <f t="shared" si="47"/>
        <v>14.32338803755462</v>
      </c>
    </row>
    <row r="272" spans="1:11" x14ac:dyDescent="0.35">
      <c r="A272">
        <f t="shared" si="38"/>
        <v>236</v>
      </c>
      <c r="B272" s="1">
        <f t="shared" si="39"/>
        <v>236</v>
      </c>
      <c r="C272" s="8">
        <f t="shared" si="37"/>
        <v>3.6392156862745079E-2</v>
      </c>
      <c r="D272" s="1">
        <f t="shared" si="40"/>
        <v>236.82608695652175</v>
      </c>
      <c r="E272" s="8">
        <f t="shared" si="41"/>
        <v>-0.94222411390065997</v>
      </c>
      <c r="F272" s="8">
        <f t="shared" si="42"/>
        <v>7.2998619310772894E-2</v>
      </c>
      <c r="G272" s="1">
        <f t="shared" si="43"/>
        <v>196.24066119892569</v>
      </c>
      <c r="H272" s="8">
        <f t="shared" si="44"/>
        <v>3.9774929704800809E-2</v>
      </c>
      <c r="I272" s="1">
        <f t="shared" si="45"/>
        <v>233.07562141424256</v>
      </c>
      <c r="J272" s="1">
        <f t="shared" si="46"/>
        <v>3.750465542279187</v>
      </c>
      <c r="K272" s="1">
        <f t="shared" si="47"/>
        <v>14.065991783823517</v>
      </c>
    </row>
    <row r="273" spans="1:11" x14ac:dyDescent="0.35">
      <c r="A273">
        <f t="shared" si="38"/>
        <v>237</v>
      </c>
      <c r="B273" s="1">
        <f t="shared" si="39"/>
        <v>237</v>
      </c>
      <c r="C273" s="8">
        <f t="shared" si="37"/>
        <v>3.5529411764705865E-2</v>
      </c>
      <c r="D273" s="1">
        <f t="shared" si="40"/>
        <v>237.78260869565219</v>
      </c>
      <c r="E273" s="8">
        <f t="shared" si="41"/>
        <v>-0.96621654064388118</v>
      </c>
      <c r="F273" s="8">
        <f t="shared" si="42"/>
        <v>7.087446149423722E-2</v>
      </c>
      <c r="G273" s="1">
        <f t="shared" si="43"/>
        <v>198.59570573465004</v>
      </c>
      <c r="H273" s="8">
        <f t="shared" si="44"/>
        <v>3.8880275935985802E-2</v>
      </c>
      <c r="I273" s="1">
        <f t="shared" si="45"/>
        <v>234.06752015792875</v>
      </c>
      <c r="J273" s="1">
        <f t="shared" si="46"/>
        <v>3.7150885377234317</v>
      </c>
      <c r="K273" s="1">
        <f t="shared" si="47"/>
        <v>13.801882843124027</v>
      </c>
    </row>
    <row r="274" spans="1:11" x14ac:dyDescent="0.35">
      <c r="A274">
        <f t="shared" si="38"/>
        <v>238</v>
      </c>
      <c r="B274" s="1">
        <f t="shared" si="39"/>
        <v>238</v>
      </c>
      <c r="C274" s="8">
        <f t="shared" si="37"/>
        <v>3.4666666666666651E-2</v>
      </c>
      <c r="D274" s="1">
        <f t="shared" si="40"/>
        <v>238.7391304347826</v>
      </c>
      <c r="E274" s="8">
        <f t="shared" si="41"/>
        <v>-0.99079878404921695</v>
      </c>
      <c r="F274" s="8">
        <f t="shared" si="42"/>
        <v>6.8698084546783181E-2</v>
      </c>
      <c r="G274" s="1">
        <f t="shared" si="43"/>
        <v>201.00864539378387</v>
      </c>
      <c r="H274" s="8">
        <f t="shared" si="44"/>
        <v>3.7984496118020024E-2</v>
      </c>
      <c r="I274" s="1">
        <f t="shared" si="45"/>
        <v>235.06066734741256</v>
      </c>
      <c r="J274" s="1">
        <f t="shared" si="46"/>
        <v>3.6784630873700337</v>
      </c>
      <c r="K274" s="1">
        <f t="shared" si="47"/>
        <v>13.53109068514388</v>
      </c>
    </row>
    <row r="275" spans="1:11" x14ac:dyDescent="0.35">
      <c r="A275">
        <f t="shared" si="38"/>
        <v>239</v>
      </c>
      <c r="B275" s="1">
        <f t="shared" si="39"/>
        <v>239</v>
      </c>
      <c r="C275" s="8">
        <f t="shared" si="37"/>
        <v>3.3803921568627437E-2</v>
      </c>
      <c r="D275" s="1">
        <f t="shared" si="40"/>
        <v>239.69565217391303</v>
      </c>
      <c r="E275" s="8">
        <f t="shared" si="41"/>
        <v>-1.0160005760231674</v>
      </c>
      <c r="F275" s="8">
        <f t="shared" si="42"/>
        <v>6.6466856168549276E-2</v>
      </c>
      <c r="G275" s="1">
        <f t="shared" si="43"/>
        <v>203.48239859573883</v>
      </c>
      <c r="H275" s="8">
        <f t="shared" si="44"/>
        <v>3.7087560750523441E-2</v>
      </c>
      <c r="I275" s="1">
        <f t="shared" si="45"/>
        <v>236.05509568963703</v>
      </c>
      <c r="J275" s="1">
        <f t="shared" si="46"/>
        <v>3.6405564842760043</v>
      </c>
      <c r="K275" s="1">
        <f t="shared" si="47"/>
        <v>13.25365151520406</v>
      </c>
    </row>
    <row r="276" spans="1:11" x14ac:dyDescent="0.35">
      <c r="A276">
        <f t="shared" si="38"/>
        <v>240</v>
      </c>
      <c r="B276" s="1">
        <f t="shared" si="39"/>
        <v>240</v>
      </c>
      <c r="C276" s="8">
        <f t="shared" si="37"/>
        <v>3.2941176470588224E-2</v>
      </c>
      <c r="D276" s="1">
        <f t="shared" si="40"/>
        <v>240.65217391304347</v>
      </c>
      <c r="E276" s="8">
        <f t="shared" si="41"/>
        <v>-1.0418539548495012</v>
      </c>
      <c r="F276" s="8">
        <f t="shared" si="42"/>
        <v>6.4177939865685887E-2</v>
      </c>
      <c r="G276" s="1">
        <f t="shared" si="43"/>
        <v>206.02011014891346</v>
      </c>
      <c r="H276" s="8">
        <f t="shared" si="44"/>
        <v>3.6189438786789964E-2</v>
      </c>
      <c r="I276" s="1">
        <f t="shared" si="45"/>
        <v>237.05083960595024</v>
      </c>
      <c r="J276" s="1">
        <f t="shared" si="46"/>
        <v>3.6013343070932251</v>
      </c>
      <c r="K276" s="1">
        <f t="shared" si="47"/>
        <v>12.969608791446639</v>
      </c>
    </row>
    <row r="277" spans="1:11" x14ac:dyDescent="0.35">
      <c r="A277">
        <f t="shared" si="38"/>
        <v>241</v>
      </c>
      <c r="B277" s="1">
        <f t="shared" si="39"/>
        <v>241</v>
      </c>
      <c r="C277" s="8">
        <f t="shared" si="37"/>
        <v>3.207843137254901E-2</v>
      </c>
      <c r="D277" s="1">
        <f t="shared" si="40"/>
        <v>241.60869565217391</v>
      </c>
      <c r="E277" s="8">
        <f t="shared" si="41"/>
        <v>-1.0683935100841133</v>
      </c>
      <c r="F277" s="8">
        <f t="shared" si="42"/>
        <v>6.182827326870817E-2</v>
      </c>
      <c r="G277" s="1">
        <f t="shared" si="43"/>
        <v>208.62517528904095</v>
      </c>
      <c r="H277" s="8">
        <f t="shared" si="44"/>
        <v>3.5290097510054956E-2</v>
      </c>
      <c r="I277" s="1">
        <f t="shared" si="45"/>
        <v>238.04793536928688</v>
      </c>
      <c r="J277" s="1">
        <f t="shared" si="46"/>
        <v>3.5607602828870313</v>
      </c>
      <c r="K277" s="1">
        <f t="shared" si="47"/>
        <v>12.679013792185732</v>
      </c>
    </row>
    <row r="278" spans="1:11" x14ac:dyDescent="0.35">
      <c r="A278">
        <f t="shared" si="38"/>
        <v>242</v>
      </c>
      <c r="B278" s="1">
        <f t="shared" si="39"/>
        <v>242</v>
      </c>
      <c r="C278" s="8">
        <f t="shared" si="37"/>
        <v>3.1215686274509796E-2</v>
      </c>
      <c r="D278" s="1">
        <f t="shared" si="40"/>
        <v>242.56521739130434</v>
      </c>
      <c r="E278" s="8">
        <f t="shared" si="41"/>
        <v>-1.0956566608424771</v>
      </c>
      <c r="F278" s="8">
        <f t="shared" si="42"/>
        <v>5.941454349445216E-2</v>
      </c>
      <c r="G278" s="1">
        <f t="shared" si="43"/>
        <v>211.30126699528128</v>
      </c>
      <c r="H278" s="8">
        <f t="shared" si="44"/>
        <v>3.4389502396262435E-2</v>
      </c>
      <c r="I278" s="1">
        <f t="shared" si="45"/>
        <v>239.04642125631773</v>
      </c>
      <c r="J278" s="1">
        <f t="shared" si="46"/>
        <v>3.5187961349866157</v>
      </c>
      <c r="K278" s="1">
        <f t="shared" si="47"/>
        <v>12.381926239596744</v>
      </c>
    </row>
    <row r="279" spans="1:11" x14ac:dyDescent="0.35">
      <c r="A279">
        <f t="shared" si="38"/>
        <v>243</v>
      </c>
      <c r="B279" s="1">
        <f t="shared" si="39"/>
        <v>243</v>
      </c>
      <c r="C279" s="8">
        <f t="shared" si="37"/>
        <v>3.0352941176470583E-2</v>
      </c>
      <c r="D279" s="1">
        <f t="shared" si="40"/>
        <v>243.52173913043478</v>
      </c>
      <c r="E279" s="8">
        <f t="shared" si="41"/>
        <v>-1.1236839730971331</v>
      </c>
      <c r="F279" s="8">
        <f t="shared" si="42"/>
        <v>5.6933159054296079E-2</v>
      </c>
      <c r="G279" s="1">
        <f t="shared" si="43"/>
        <v>214.05236713545432</v>
      </c>
      <c r="H279" s="8">
        <f t="shared" si="44"/>
        <v>3.3487616961444089E-2</v>
      </c>
      <c r="I279" s="1">
        <f t="shared" si="45"/>
        <v>240.04633771665979</v>
      </c>
      <c r="J279" s="1">
        <f t="shared" si="46"/>
        <v>3.4754014137749891</v>
      </c>
      <c r="K279" s="1">
        <f t="shared" si="47"/>
        <v>12.078414986869193</v>
      </c>
    </row>
    <row r="280" spans="1:11" x14ac:dyDescent="0.35">
      <c r="A280">
        <f t="shared" si="38"/>
        <v>244</v>
      </c>
      <c r="B280" s="1">
        <f t="shared" si="39"/>
        <v>244</v>
      </c>
      <c r="C280" s="8">
        <f t="shared" si="37"/>
        <v>2.9490196078431341E-2</v>
      </c>
      <c r="D280" s="1">
        <f t="shared" si="40"/>
        <v>244.47826086956525</v>
      </c>
      <c r="E280" s="8">
        <f t="shared" si="41"/>
        <v>-1.1525195227370213</v>
      </c>
      <c r="F280" s="8">
        <f t="shared" si="42"/>
        <v>5.438021771087917E-2</v>
      </c>
      <c r="G280" s="1">
        <f t="shared" si="43"/>
        <v>216.88280210315568</v>
      </c>
      <c r="H280" s="8">
        <f t="shared" si="44"/>
        <v>3.2584402591497391E-2</v>
      </c>
      <c r="I280" s="1">
        <f t="shared" si="45"/>
        <v>241.04772756160071</v>
      </c>
      <c r="J280" s="1">
        <f t="shared" si="46"/>
        <v>3.4305333079645379</v>
      </c>
      <c r="K280" s="1">
        <f t="shared" si="47"/>
        <v>11.768558777054116</v>
      </c>
    </row>
    <row r="281" spans="1:11" x14ac:dyDescent="0.35">
      <c r="A281">
        <f t="shared" si="38"/>
        <v>245</v>
      </c>
      <c r="B281" s="1">
        <f t="shared" si="39"/>
        <v>245</v>
      </c>
      <c r="C281" s="8">
        <f t="shared" si="37"/>
        <v>2.8627450980392127E-2</v>
      </c>
      <c r="D281" s="1">
        <f t="shared" si="40"/>
        <v>245.43478260869566</v>
      </c>
      <c r="E281" s="8">
        <f t="shared" si="41"/>
        <v>-1.1822113125444242</v>
      </c>
      <c r="F281" s="8">
        <f t="shared" si="42"/>
        <v>5.1751469561251109E-2</v>
      </c>
      <c r="G281" s="1">
        <f t="shared" si="43"/>
        <v>219.79728374730854</v>
      </c>
      <c r="H281" s="8">
        <f t="shared" si="44"/>
        <v>3.1679818351757538E-2</v>
      </c>
      <c r="I281" s="1">
        <f t="shared" si="45"/>
        <v>242.05063617522532</v>
      </c>
      <c r="J281" s="1">
        <f t="shared" si="46"/>
        <v>3.3841464334703346</v>
      </c>
      <c r="K281" s="1">
        <f t="shared" si="47"/>
        <v>11.452447083169986</v>
      </c>
    </row>
    <row r="282" spans="1:11" x14ac:dyDescent="0.35">
      <c r="A282">
        <f t="shared" si="38"/>
        <v>246</v>
      </c>
      <c r="B282" s="1">
        <f t="shared" si="39"/>
        <v>246</v>
      </c>
      <c r="C282" s="8">
        <f t="shared" si="37"/>
        <v>2.7764705882352941E-2</v>
      </c>
      <c r="D282" s="1">
        <f t="shared" si="40"/>
        <v>246.39130434782606</v>
      </c>
      <c r="E282" s="8">
        <f t="shared" si="41"/>
        <v>-1.2128117529931404</v>
      </c>
      <c r="F282" s="8">
        <f t="shared" si="42"/>
        <v>4.9042274469639963E-2</v>
      </c>
      <c r="G282" s="1">
        <f t="shared" si="43"/>
        <v>222.80095656626872</v>
      </c>
      <c r="H282" s="8">
        <f t="shared" si="44"/>
        <v>3.0773820773281602E-2</v>
      </c>
      <c r="I282" s="1">
        <f t="shared" si="45"/>
        <v>243.05511175136166</v>
      </c>
      <c r="J282" s="1">
        <f t="shared" si="46"/>
        <v>3.3361925964644001</v>
      </c>
      <c r="K282" s="1">
        <f t="shared" si="47"/>
        <v>11.130181040703876</v>
      </c>
    </row>
    <row r="283" spans="1:11" x14ac:dyDescent="0.35">
      <c r="A283">
        <f t="shared" si="38"/>
        <v>247</v>
      </c>
      <c r="B283" s="1">
        <f t="shared" si="39"/>
        <v>247</v>
      </c>
      <c r="C283" s="8">
        <f t="shared" si="37"/>
        <v>2.6901960784313728E-2</v>
      </c>
      <c r="D283" s="1">
        <f t="shared" si="40"/>
        <v>247.3478260869565</v>
      </c>
      <c r="E283" s="8">
        <f t="shared" si="41"/>
        <v>-1.2443782189609747</v>
      </c>
      <c r="F283" s="8">
        <f t="shared" si="42"/>
        <v>4.6247552779182896E-2</v>
      </c>
      <c r="G283" s="1">
        <f t="shared" si="43"/>
        <v>225.89945235351459</v>
      </c>
      <c r="H283" s="8">
        <f t="shared" si="44"/>
        <v>2.9866363612183578E-2</v>
      </c>
      <c r="I283" s="1">
        <f t="shared" si="45"/>
        <v>244.06120556040514</v>
      </c>
      <c r="J283" s="1">
        <f t="shared" si="46"/>
        <v>3.2866205265513599</v>
      </c>
      <c r="K283" s="1">
        <f t="shared" si="47"/>
        <v>10.801874485548739</v>
      </c>
    </row>
    <row r="284" spans="1:11" x14ac:dyDescent="0.35">
      <c r="A284">
        <f t="shared" si="38"/>
        <v>248</v>
      </c>
      <c r="B284" s="1">
        <f t="shared" si="39"/>
        <v>248</v>
      </c>
      <c r="C284" s="8">
        <f t="shared" si="37"/>
        <v>2.6039215686274514E-2</v>
      </c>
      <c r="D284" s="1">
        <f t="shared" si="40"/>
        <v>248.30434782608694</v>
      </c>
      <c r="E284" s="8">
        <f t="shared" si="41"/>
        <v>-1.276973697210426</v>
      </c>
      <c r="F284" s="8">
        <f t="shared" si="42"/>
        <v>4.3361727987538873E-2</v>
      </c>
      <c r="G284" s="1">
        <f t="shared" si="43"/>
        <v>229.09895375294602</v>
      </c>
      <c r="H284" s="8">
        <f t="shared" si="44"/>
        <v>2.8957397577646309E-2</v>
      </c>
      <c r="I284" s="1">
        <f t="shared" si="45"/>
        <v>245.06897225087036</v>
      </c>
      <c r="J284" s="1">
        <f t="shared" si="46"/>
        <v>3.2353755752165796</v>
      </c>
      <c r="K284" s="1">
        <f t="shared" si="47"/>
        <v>10.467655112708012</v>
      </c>
    </row>
    <row r="285" spans="1:11" x14ac:dyDescent="0.35">
      <c r="A285">
        <f t="shared" si="38"/>
        <v>249</v>
      </c>
      <c r="B285" s="1">
        <f t="shared" si="39"/>
        <v>249</v>
      </c>
      <c r="C285" s="8">
        <f t="shared" si="37"/>
        <v>2.51764705882353E-2</v>
      </c>
      <c r="D285" s="1">
        <f t="shared" si="40"/>
        <v>249.26086956521738</v>
      </c>
      <c r="E285" s="8">
        <f t="shared" si="41"/>
        <v>-1.3106675429968986</v>
      </c>
      <c r="F285" s="8">
        <f t="shared" si="42"/>
        <v>4.0378659760949204E-2</v>
      </c>
      <c r="G285" s="1">
        <f t="shared" si="43"/>
        <v>232.40626852590412</v>
      </c>
      <c r="H285" s="8">
        <f t="shared" si="44"/>
        <v>2.8046870023357564E-2</v>
      </c>
      <c r="I285" s="1">
        <f t="shared" si="45"/>
        <v>246.07847019149486</v>
      </c>
      <c r="J285" s="1">
        <f t="shared" si="46"/>
        <v>3.182399373722518</v>
      </c>
      <c r="K285" s="1">
        <f t="shared" si="47"/>
        <v>10.127665773869476</v>
      </c>
    </row>
    <row r="286" spans="1:11" x14ac:dyDescent="0.35">
      <c r="A286">
        <f t="shared" si="38"/>
        <v>250</v>
      </c>
      <c r="B286" s="1">
        <f t="shared" si="39"/>
        <v>250</v>
      </c>
      <c r="C286" s="8">
        <f t="shared" si="37"/>
        <v>2.4313725490196086E-2</v>
      </c>
      <c r="D286" s="1">
        <f t="shared" si="40"/>
        <v>250.21739130434779</v>
      </c>
      <c r="E286" s="8">
        <f t="shared" si="41"/>
        <v>-1.3455363686477224</v>
      </c>
      <c r="F286" s="8">
        <f t="shared" si="42"/>
        <v>3.7291565264326684E-2</v>
      </c>
      <c r="G286" s="1">
        <f t="shared" si="43"/>
        <v>235.82891677215952</v>
      </c>
      <c r="H286" s="8">
        <f t="shared" si="44"/>
        <v>2.7134724596026276E-2</v>
      </c>
      <c r="I286" s="1">
        <f t="shared" si="45"/>
        <v>247.08976186092735</v>
      </c>
      <c r="J286" s="1">
        <f t="shared" si="46"/>
        <v>3.1276294434204317</v>
      </c>
      <c r="K286" s="1">
        <f t="shared" si="47"/>
        <v>9.7820659353503991</v>
      </c>
    </row>
    <row r="287" spans="1:11" x14ac:dyDescent="0.35">
      <c r="A287">
        <f t="shared" si="38"/>
        <v>251</v>
      </c>
      <c r="B287" s="1">
        <f t="shared" si="39"/>
        <v>251</v>
      </c>
      <c r="C287" s="8">
        <f t="shared" si="37"/>
        <v>2.3450980392156873E-2</v>
      </c>
      <c r="D287" s="1">
        <f t="shared" si="40"/>
        <v>251.17391304347822</v>
      </c>
      <c r="E287" s="8">
        <f t="shared" si="41"/>
        <v>-1.381665092736228</v>
      </c>
      <c r="F287" s="8">
        <f t="shared" si="42"/>
        <v>3.4092926273139895E-2</v>
      </c>
      <c r="G287" s="1">
        <f t="shared" si="43"/>
        <v>239.37523391456227</v>
      </c>
      <c r="H287" s="8">
        <f t="shared" si="44"/>
        <v>2.6220900833269268E-2</v>
      </c>
      <c r="I287" s="1">
        <f t="shared" si="45"/>
        <v>248.10291429354925</v>
      </c>
      <c r="J287" s="1">
        <f t="shared" si="46"/>
        <v>3.0709987499289753</v>
      </c>
      <c r="K287" s="1">
        <f t="shared" si="47"/>
        <v>9.4310333220653284</v>
      </c>
    </row>
    <row r="288" spans="1:11" x14ac:dyDescent="0.35">
      <c r="A288">
        <f t="shared" si="38"/>
        <v>252</v>
      </c>
      <c r="B288" s="1">
        <f t="shared" si="39"/>
        <v>252</v>
      </c>
      <c r="C288" s="8">
        <f t="shared" si="37"/>
        <v>2.2588235294117631E-2</v>
      </c>
      <c r="D288" s="1">
        <f t="shared" si="40"/>
        <v>252.13043478260869</v>
      </c>
      <c r="E288" s="8">
        <f t="shared" si="41"/>
        <v>-1.4191481859909694</v>
      </c>
      <c r="F288" s="8">
        <f t="shared" si="42"/>
        <v>3.0774378867446966E-2</v>
      </c>
      <c r="G288" s="1">
        <f t="shared" si="43"/>
        <v>243.05449299478704</v>
      </c>
      <c r="H288" s="8">
        <f t="shared" si="44"/>
        <v>2.5305333701438459E-2</v>
      </c>
      <c r="I288" s="1">
        <f t="shared" si="45"/>
        <v>249.11799959188343</v>
      </c>
      <c r="J288" s="1">
        <f t="shared" si="46"/>
        <v>3.012435190725256</v>
      </c>
      <c r="K288" s="1">
        <f t="shared" si="47"/>
        <v>9.0747657783199092</v>
      </c>
    </row>
    <row r="289" spans="1:11" x14ac:dyDescent="0.35">
      <c r="A289">
        <f t="shared" si="38"/>
        <v>253</v>
      </c>
      <c r="B289" s="1">
        <f t="shared" si="39"/>
        <v>253</v>
      </c>
      <c r="C289" s="8">
        <f t="shared" si="37"/>
        <v>2.1725490196078417E-2</v>
      </c>
      <c r="D289" s="1">
        <f t="shared" si="40"/>
        <v>253.08695652173913</v>
      </c>
      <c r="E289" s="8">
        <f t="shared" si="41"/>
        <v>-1.4580911599395769</v>
      </c>
      <c r="F289" s="8">
        <f t="shared" si="42"/>
        <v>2.7326581635537028E-2</v>
      </c>
      <c r="G289" s="1">
        <f t="shared" si="43"/>
        <v>246.87705079538284</v>
      </c>
      <c r="H289" s="8">
        <f t="shared" si="44"/>
        <v>2.4387953061773198E-2</v>
      </c>
      <c r="I289" s="1">
        <f t="shared" si="45"/>
        <v>250.13509551846883</v>
      </c>
      <c r="J289" s="1">
        <f t="shared" si="46"/>
        <v>2.9518610032702952</v>
      </c>
      <c r="K289" s="1">
        <f t="shared" si="47"/>
        <v>8.7134833826279134</v>
      </c>
    </row>
    <row r="290" spans="1:11" x14ac:dyDescent="0.35">
      <c r="A290">
        <f t="shared" si="38"/>
        <v>254</v>
      </c>
      <c r="B290" s="1">
        <f t="shared" si="39"/>
        <v>254</v>
      </c>
      <c r="C290" s="8">
        <f t="shared" si="37"/>
        <v>2.0862745098039204E-2</v>
      </c>
      <c r="D290" s="1">
        <f t="shared" si="40"/>
        <v>254.04347826086956</v>
      </c>
      <c r="E290" s="8">
        <f t="shared" si="41"/>
        <v>-1.4986123573452161</v>
      </c>
      <c r="F290" s="8">
        <f t="shared" si="42"/>
        <v>2.3739057158510407E-2</v>
      </c>
      <c r="G290" s="1">
        <f t="shared" si="43"/>
        <v>250.85452358512975</v>
      </c>
      <c r="H290" s="8">
        <f t="shared" si="44"/>
        <v>2.3468683050463523E-2</v>
      </c>
      <c r="I290" s="1">
        <f t="shared" si="45"/>
        <v>251.15428618318174</v>
      </c>
      <c r="J290" s="1">
        <f t="shared" si="46"/>
        <v>2.8891920776878237</v>
      </c>
      <c r="K290" s="1">
        <f t="shared" si="47"/>
        <v>8.3474308617740842</v>
      </c>
    </row>
    <row r="291" spans="1:11" x14ac:dyDescent="0.35">
      <c r="A291">
        <f t="shared" si="38"/>
        <v>255</v>
      </c>
      <c r="B291" s="1">
        <f t="shared" si="39"/>
        <v>255</v>
      </c>
      <c r="C291" s="8">
        <f t="shared" si="37"/>
        <v>1.999999999999999E-2</v>
      </c>
      <c r="D291" s="1">
        <f t="shared" si="40"/>
        <v>255</v>
      </c>
      <c r="E291" s="8">
        <f t="shared" si="41"/>
        <v>-1.540845120968489</v>
      </c>
      <c r="F291" s="8">
        <f>N$36*LN(C291*D$28)+N$37</f>
        <v>1.9999999999999962E-2</v>
      </c>
      <c r="G291" s="1">
        <f t="shared" si="43"/>
        <v>255.00000000000003</v>
      </c>
      <c r="H291" s="8">
        <f t="shared" si="44"/>
        <v>2.2547441354592978E-2</v>
      </c>
      <c r="I291" s="1">
        <f t="shared" si="45"/>
        <v>252.17566284599474</v>
      </c>
      <c r="J291" s="1">
        <f t="shared" si="46"/>
        <v>2.8243371540052635</v>
      </c>
      <c r="K291" s="1">
        <f t="shared" si="47"/>
        <v>7.9768803594945519</v>
      </c>
    </row>
    <row r="292" spans="1:11" x14ac:dyDescent="0.35">
      <c r="B292" s="1"/>
      <c r="D292" s="1"/>
      <c r="G292" s="1"/>
      <c r="I292" s="1"/>
      <c r="J292" s="1" t="s">
        <v>29</v>
      </c>
      <c r="K292" s="4">
        <f>SQRT(AVERAGE(K36:K291))</f>
        <v>3.1091066274509775</v>
      </c>
    </row>
    <row r="293" spans="1:11" x14ac:dyDescent="0.35">
      <c r="B293" s="1"/>
      <c r="D293" s="1"/>
      <c r="G293" s="1"/>
      <c r="I293" s="1"/>
      <c r="J293" s="1"/>
      <c r="K293" s="1"/>
    </row>
    <row r="294" spans="1:11" x14ac:dyDescent="0.35">
      <c r="B294" s="1"/>
      <c r="D294" s="1"/>
      <c r="G294" s="1"/>
      <c r="I294" s="1"/>
      <c r="J294" s="1"/>
      <c r="K294" s="1"/>
    </row>
    <row r="295" spans="1:11" x14ac:dyDescent="0.35">
      <c r="B295" s="1"/>
      <c r="D295" s="1"/>
      <c r="G295" s="1"/>
      <c r="I295" s="1"/>
      <c r="J295" s="1"/>
      <c r="K295" s="1"/>
    </row>
    <row r="296" spans="1:11" x14ac:dyDescent="0.35">
      <c r="B296" s="1"/>
      <c r="D296" s="1"/>
      <c r="G296" s="1"/>
      <c r="I296" s="1"/>
      <c r="J296" s="1"/>
      <c r="K296" s="1"/>
    </row>
    <row r="297" spans="1:11" x14ac:dyDescent="0.35">
      <c r="B297" s="1"/>
      <c r="D297" s="1"/>
      <c r="G297" s="1"/>
      <c r="I297" s="1"/>
      <c r="J297" s="1"/>
      <c r="K297" s="1"/>
    </row>
    <row r="298" spans="1:11" x14ac:dyDescent="0.35">
      <c r="B298" s="1"/>
      <c r="D298" s="1"/>
      <c r="G298" s="1"/>
      <c r="I298" s="1"/>
      <c r="J298" s="1"/>
      <c r="K298" s="1"/>
    </row>
    <row r="299" spans="1:11" x14ac:dyDescent="0.35">
      <c r="B299" s="1"/>
      <c r="D299" s="1"/>
      <c r="G299" s="1"/>
      <c r="I299" s="1"/>
      <c r="J299" s="1"/>
      <c r="K299" s="1"/>
    </row>
    <row r="300" spans="1:11" x14ac:dyDescent="0.35">
      <c r="B300" s="1"/>
      <c r="D300" s="1"/>
      <c r="G300" s="1"/>
      <c r="I300" s="1"/>
      <c r="J300" s="1"/>
      <c r="K300" s="1"/>
    </row>
    <row r="301" spans="1:11" x14ac:dyDescent="0.35">
      <c r="B301" s="1"/>
      <c r="D301" s="1"/>
      <c r="G301" s="1"/>
      <c r="I301" s="1"/>
      <c r="J301" s="1"/>
      <c r="K301" s="1"/>
    </row>
    <row r="302" spans="1:11" x14ac:dyDescent="0.35">
      <c r="B302" s="1"/>
      <c r="D302" s="1"/>
      <c r="G302" s="1"/>
      <c r="I302" s="1"/>
      <c r="J302" s="1"/>
      <c r="K302" s="1"/>
    </row>
    <row r="303" spans="1:11" x14ac:dyDescent="0.35">
      <c r="B303" s="1"/>
      <c r="D303" s="1"/>
      <c r="G303" s="1"/>
      <c r="I303" s="1"/>
      <c r="J303" s="1"/>
      <c r="K303" s="1"/>
    </row>
    <row r="304" spans="1:11" x14ac:dyDescent="0.35">
      <c r="B304" s="1"/>
      <c r="D304" s="1"/>
      <c r="G304" s="1"/>
      <c r="I304" s="1"/>
      <c r="J304" s="1"/>
      <c r="K304" s="1"/>
    </row>
    <row r="305" spans="2:11" x14ac:dyDescent="0.35">
      <c r="B305" s="1"/>
      <c r="D305" s="1"/>
      <c r="G305" s="1"/>
      <c r="I305" s="1"/>
      <c r="J305" s="1"/>
      <c r="K305" s="1"/>
    </row>
    <row r="306" spans="2:11" x14ac:dyDescent="0.35">
      <c r="B306" s="1"/>
      <c r="D306" s="1"/>
      <c r="G306" s="1"/>
      <c r="I306" s="1"/>
      <c r="J306" s="1"/>
      <c r="K306" s="1"/>
    </row>
    <row r="307" spans="2:11" x14ac:dyDescent="0.35">
      <c r="B307" s="1"/>
      <c r="D307" s="1"/>
      <c r="G307" s="1"/>
      <c r="I307" s="1"/>
      <c r="J307" s="1"/>
      <c r="K307" s="1"/>
    </row>
    <row r="308" spans="2:11" x14ac:dyDescent="0.35">
      <c r="B308" s="1"/>
      <c r="D308" s="1"/>
      <c r="G308" s="1"/>
      <c r="I308" s="1"/>
      <c r="J308" s="1"/>
      <c r="K308" s="1"/>
    </row>
    <row r="309" spans="2:11" x14ac:dyDescent="0.35">
      <c r="B309" s="1"/>
      <c r="D309" s="1"/>
      <c r="G309" s="1"/>
      <c r="I309" s="1"/>
      <c r="J309" s="1"/>
      <c r="K309" s="1"/>
    </row>
    <row r="310" spans="2:11" x14ac:dyDescent="0.35">
      <c r="B310" s="1"/>
      <c r="D310" s="1"/>
      <c r="G310" s="1"/>
      <c r="I310" s="1"/>
      <c r="J310" s="1"/>
      <c r="K310" s="1"/>
    </row>
    <row r="311" spans="2:11" x14ac:dyDescent="0.35">
      <c r="B311" s="1"/>
      <c r="D311" s="1"/>
      <c r="G311" s="1"/>
      <c r="I311" s="1"/>
      <c r="J311" s="1"/>
      <c r="K311" s="1"/>
    </row>
    <row r="312" spans="2:11" x14ac:dyDescent="0.35">
      <c r="B312" s="1"/>
      <c r="D312" s="1"/>
      <c r="G312" s="1"/>
      <c r="I312" s="1"/>
      <c r="J312" s="1"/>
      <c r="K312" s="1"/>
    </row>
    <row r="313" spans="2:11" x14ac:dyDescent="0.35">
      <c r="B313" s="1"/>
      <c r="D313" s="1"/>
      <c r="G313" s="1"/>
      <c r="I313" s="1"/>
      <c r="J313" s="1"/>
      <c r="K313" s="1"/>
    </row>
    <row r="314" spans="2:11" x14ac:dyDescent="0.35">
      <c r="B314" s="1"/>
      <c r="D314" s="1"/>
      <c r="G314" s="1"/>
      <c r="I314" s="1"/>
      <c r="J314" s="1"/>
      <c r="K314" s="1"/>
    </row>
    <row r="315" spans="2:11" x14ac:dyDescent="0.35">
      <c r="B315" s="1"/>
      <c r="D315" s="1"/>
      <c r="G315" s="1"/>
      <c r="I315" s="1"/>
      <c r="J315" s="1"/>
      <c r="K315" s="1"/>
    </row>
    <row r="316" spans="2:11" x14ac:dyDescent="0.35">
      <c r="B316" s="1"/>
      <c r="D316" s="1"/>
      <c r="G316" s="1"/>
      <c r="I316" s="1"/>
      <c r="J316" s="1"/>
      <c r="K316" s="1"/>
    </row>
    <row r="317" spans="2:11" x14ac:dyDescent="0.35">
      <c r="B317" s="1"/>
      <c r="D317" s="1"/>
      <c r="G317" s="1"/>
      <c r="I317" s="1"/>
      <c r="J317" s="1"/>
      <c r="K317" s="1"/>
    </row>
    <row r="318" spans="2:11" x14ac:dyDescent="0.35">
      <c r="B318" s="1"/>
      <c r="D318" s="1"/>
      <c r="G318" s="1"/>
      <c r="I318" s="1"/>
      <c r="J318" s="1"/>
      <c r="K318" s="1"/>
    </row>
    <row r="319" spans="2:11" x14ac:dyDescent="0.35">
      <c r="B319" s="1"/>
      <c r="D319" s="1"/>
      <c r="G319" s="1"/>
      <c r="I319" s="1"/>
      <c r="J319" s="1"/>
      <c r="K319" s="1"/>
    </row>
    <row r="320" spans="2:11" x14ac:dyDescent="0.35">
      <c r="B320" s="1"/>
      <c r="D320" s="1"/>
      <c r="G320" s="1"/>
      <c r="I320" s="1"/>
      <c r="J320" s="1"/>
      <c r="K320" s="1"/>
    </row>
    <row r="321" spans="2:11" x14ac:dyDescent="0.35">
      <c r="B321" s="1"/>
      <c r="D321" s="1"/>
      <c r="G321" s="1"/>
      <c r="I321" s="1"/>
      <c r="J321" s="1"/>
      <c r="K321" s="1"/>
    </row>
    <row r="322" spans="2:11" x14ac:dyDescent="0.35">
      <c r="B322" s="1"/>
      <c r="D322" s="1"/>
      <c r="G322" s="1"/>
      <c r="I322" s="1"/>
      <c r="J322" s="1"/>
      <c r="K322" s="1"/>
    </row>
    <row r="323" spans="2:11" x14ac:dyDescent="0.35">
      <c r="B323" s="1"/>
      <c r="D323" s="1"/>
      <c r="G323" s="1"/>
      <c r="I323" s="1"/>
      <c r="J323" s="1"/>
      <c r="K323" s="1"/>
    </row>
    <row r="324" spans="2:11" x14ac:dyDescent="0.35">
      <c r="B324" s="1"/>
      <c r="D324" s="1"/>
      <c r="G324" s="1"/>
      <c r="I324" s="1"/>
      <c r="J324" s="1"/>
      <c r="K324" s="1"/>
    </row>
    <row r="325" spans="2:11" x14ac:dyDescent="0.35">
      <c r="B325" s="1"/>
      <c r="D325" s="1"/>
      <c r="G325" s="1"/>
      <c r="I325" s="1"/>
      <c r="J325" s="1"/>
      <c r="K325" s="1"/>
    </row>
    <row r="326" spans="2:11" x14ac:dyDescent="0.35">
      <c r="B326" s="1"/>
      <c r="D326" s="1"/>
      <c r="G326" s="1"/>
      <c r="I326" s="1"/>
      <c r="J326" s="1"/>
      <c r="K326" s="1"/>
    </row>
    <row r="327" spans="2:11" x14ac:dyDescent="0.35">
      <c r="B327" s="1"/>
      <c r="D327" s="1"/>
      <c r="G327" s="1"/>
      <c r="I327" s="1"/>
      <c r="J327" s="1"/>
      <c r="K327" s="1"/>
    </row>
    <row r="328" spans="2:11" x14ac:dyDescent="0.35">
      <c r="B328" s="1"/>
      <c r="D328" s="1"/>
      <c r="G328" s="1"/>
      <c r="I328" s="1"/>
      <c r="J328" s="1"/>
      <c r="K328" s="1"/>
    </row>
    <row r="329" spans="2:11" x14ac:dyDescent="0.35">
      <c r="B329" s="1"/>
      <c r="D329" s="1"/>
      <c r="G329" s="1"/>
      <c r="I329" s="1"/>
      <c r="J329" s="1"/>
      <c r="K329" s="1"/>
    </row>
    <row r="330" spans="2:11" x14ac:dyDescent="0.35">
      <c r="B330" s="1"/>
      <c r="D330" s="1"/>
      <c r="G330" s="1"/>
      <c r="I330" s="1"/>
      <c r="J330" s="1"/>
      <c r="K330" s="1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analysis</vt:lpstr>
      <vt:lpstr>full 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Andress</dc:creator>
  <cp:lastModifiedBy>parents</cp:lastModifiedBy>
  <dcterms:created xsi:type="dcterms:W3CDTF">2020-02-29T20:44:44Z</dcterms:created>
  <dcterms:modified xsi:type="dcterms:W3CDTF">2022-02-05T03:45:25Z</dcterms:modified>
</cp:coreProperties>
</file>