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parents\Documents\Making\GitRepos\LithophaneCorrection\ExcelModel\"/>
    </mc:Choice>
  </mc:AlternateContent>
  <xr:revisionPtr revIDLastSave="0" documentId="13_ncr:1_{AA004F7A-906D-41E2-8158-5C764FEDC811}" xr6:coauthVersionLast="47" xr6:coauthVersionMax="47" xr10:uidLastSave="{00000000-0000-0000-0000-000000000000}"/>
  <bookViews>
    <workbookView xWindow="8210" yWindow="990" windowWidth="26050" windowHeight="19830" activeTab="2" xr2:uid="{00000000-000D-0000-FFFF-FFFF00000000}"/>
  </bookViews>
  <sheets>
    <sheet name="Raw Data" sheetId="1" r:id="rId1"/>
    <sheet name="analysis" sheetId="5" r:id="rId2"/>
    <sheet name="full analysis" sheetId="7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7" l="1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42" i="7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42" i="5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42" i="7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42" i="5"/>
  <c r="E38" i="5"/>
  <c r="F38" i="5" s="1"/>
  <c r="E42" i="5"/>
  <c r="B42" i="7"/>
  <c r="A43" i="7"/>
  <c r="A44" i="7" s="1"/>
  <c r="B44" i="7" s="1"/>
  <c r="E36" i="7"/>
  <c r="E29" i="7"/>
  <c r="E38" i="7" s="1"/>
  <c r="F38" i="7" s="1"/>
  <c r="E32" i="7" s="1"/>
  <c r="E39" i="7" s="1"/>
  <c r="E28" i="7"/>
  <c r="O25" i="7"/>
  <c r="A3" i="7"/>
  <c r="A4" i="7" s="1"/>
  <c r="E4" i="7" s="1"/>
  <c r="F2" i="7"/>
  <c r="E2" i="7"/>
  <c r="B2" i="7"/>
  <c r="G3" i="1"/>
  <c r="E36" i="5"/>
  <c r="K2" i="1"/>
  <c r="E29" i="5"/>
  <c r="E28" i="5"/>
  <c r="G28" i="1"/>
  <c r="L28" i="1"/>
  <c r="I28" i="1"/>
  <c r="F2" i="1"/>
  <c r="H2" i="1" s="1"/>
  <c r="I2" i="1" s="1"/>
  <c r="A43" i="5"/>
  <c r="A44" i="5" s="1"/>
  <c r="O25" i="5"/>
  <c r="A3" i="5"/>
  <c r="F3" i="5" s="1"/>
  <c r="F2" i="5"/>
  <c r="E2" i="5"/>
  <c r="B2" i="5"/>
  <c r="E32" i="5" l="1"/>
  <c r="E39" i="5" s="1"/>
  <c r="E3" i="7"/>
  <c r="B4" i="7"/>
  <c r="B3" i="7"/>
  <c r="B43" i="7"/>
  <c r="A45" i="7"/>
  <c r="B45" i="7" s="1"/>
  <c r="F4" i="7"/>
  <c r="A5" i="7"/>
  <c r="F3" i="7"/>
  <c r="A45" i="5"/>
  <c r="A4" i="5"/>
  <c r="B3" i="5"/>
  <c r="E3" i="5"/>
  <c r="A6" i="7" l="1"/>
  <c r="B5" i="7"/>
  <c r="F5" i="7"/>
  <c r="E5" i="7"/>
  <c r="A46" i="7"/>
  <c r="B46" i="7" s="1"/>
  <c r="A5" i="5"/>
  <c r="F4" i="5"/>
  <c r="E4" i="5"/>
  <c r="B4" i="5"/>
  <c r="A46" i="5"/>
  <c r="B2" i="1"/>
  <c r="A3" i="1"/>
  <c r="A47" i="7" l="1"/>
  <c r="B47" i="7" s="1"/>
  <c r="A7" i="7"/>
  <c r="F6" i="7"/>
  <c r="E6" i="7"/>
  <c r="B6" i="7"/>
  <c r="F3" i="1"/>
  <c r="H3" i="1" s="1"/>
  <c r="I3" i="1" s="1"/>
  <c r="F5" i="5"/>
  <c r="E5" i="5"/>
  <c r="B5" i="5"/>
  <c r="A6" i="5"/>
  <c r="A47" i="5"/>
  <c r="B3" i="1"/>
  <c r="A4" i="1"/>
  <c r="A8" i="7" l="1"/>
  <c r="F7" i="7"/>
  <c r="E7" i="7"/>
  <c r="B7" i="7"/>
  <c r="A48" i="7"/>
  <c r="B48" i="7" s="1"/>
  <c r="F4" i="1"/>
  <c r="H4" i="1" s="1"/>
  <c r="I4" i="1" s="1"/>
  <c r="A48" i="5"/>
  <c r="F6" i="5"/>
  <c r="A7" i="5"/>
  <c r="E6" i="5"/>
  <c r="B6" i="5"/>
  <c r="A5" i="1"/>
  <c r="B4" i="1"/>
  <c r="A9" i="7" l="1"/>
  <c r="F8" i="7"/>
  <c r="E8" i="7"/>
  <c r="B8" i="7"/>
  <c r="A49" i="7"/>
  <c r="B49" i="7" s="1"/>
  <c r="F5" i="1"/>
  <c r="H5" i="1" s="1"/>
  <c r="I5" i="1" s="1"/>
  <c r="A49" i="5"/>
  <c r="F7" i="5"/>
  <c r="E7" i="5"/>
  <c r="B7" i="5"/>
  <c r="A8" i="5"/>
  <c r="A6" i="1"/>
  <c r="B5" i="1"/>
  <c r="A50" i="7" l="1"/>
  <c r="B50" i="7" s="1"/>
  <c r="A10" i="7"/>
  <c r="B9" i="7"/>
  <c r="F9" i="7"/>
  <c r="E9" i="7"/>
  <c r="F6" i="1"/>
  <c r="H6" i="1" s="1"/>
  <c r="I6" i="1" s="1"/>
  <c r="A50" i="5"/>
  <c r="A9" i="5"/>
  <c r="F8" i="5"/>
  <c r="E8" i="5"/>
  <c r="B8" i="5"/>
  <c r="A7" i="1"/>
  <c r="B6" i="1"/>
  <c r="A51" i="7" l="1"/>
  <c r="B51" i="7" s="1"/>
  <c r="F10" i="7"/>
  <c r="A11" i="7"/>
  <c r="E10" i="7"/>
  <c r="B10" i="7"/>
  <c r="F7" i="1"/>
  <c r="H7" i="1" s="1"/>
  <c r="I7" i="1" s="1"/>
  <c r="A51" i="5"/>
  <c r="F9" i="5"/>
  <c r="E9" i="5"/>
  <c r="B9" i="5"/>
  <c r="A10" i="5"/>
  <c r="A8" i="1"/>
  <c r="B7" i="1"/>
  <c r="A12" i="7" l="1"/>
  <c r="F11" i="7"/>
  <c r="E11" i="7"/>
  <c r="B11" i="7"/>
  <c r="A52" i="7"/>
  <c r="B52" i="7" s="1"/>
  <c r="F8" i="1"/>
  <c r="H8" i="1" s="1"/>
  <c r="I8" i="1" s="1"/>
  <c r="A11" i="5"/>
  <c r="F10" i="5"/>
  <c r="E10" i="5"/>
  <c r="B10" i="5"/>
  <c r="A52" i="5"/>
  <c r="A9" i="1"/>
  <c r="B8" i="1"/>
  <c r="A53" i="7" l="1"/>
  <c r="B53" i="7" s="1"/>
  <c r="A13" i="7"/>
  <c r="F12" i="7"/>
  <c r="E12" i="7"/>
  <c r="B12" i="7"/>
  <c r="F9" i="1"/>
  <c r="H9" i="1" s="1"/>
  <c r="I9" i="1" s="1"/>
  <c r="F11" i="5"/>
  <c r="E11" i="5"/>
  <c r="B11" i="5"/>
  <c r="A12" i="5"/>
  <c r="A53" i="5"/>
  <c r="A10" i="1"/>
  <c r="B9" i="1"/>
  <c r="A14" i="7" l="1"/>
  <c r="B13" i="7"/>
  <c r="F13" i="7"/>
  <c r="E13" i="7"/>
  <c r="A54" i="7"/>
  <c r="B54" i="7" s="1"/>
  <c r="F10" i="1"/>
  <c r="H10" i="1" s="1"/>
  <c r="I10" i="1" s="1"/>
  <c r="A54" i="5"/>
  <c r="F12" i="5"/>
  <c r="E12" i="5"/>
  <c r="B12" i="5"/>
  <c r="A13" i="5"/>
  <c r="A11" i="1"/>
  <c r="B10" i="1"/>
  <c r="A55" i="7" l="1"/>
  <c r="B55" i="7" s="1"/>
  <c r="A15" i="7"/>
  <c r="F14" i="7"/>
  <c r="E14" i="7"/>
  <c r="B14" i="7"/>
  <c r="F11" i="1"/>
  <c r="H11" i="1" s="1"/>
  <c r="I11" i="1" s="1"/>
  <c r="F13" i="5"/>
  <c r="E13" i="5"/>
  <c r="B13" i="5"/>
  <c r="A14" i="5"/>
  <c r="A55" i="5"/>
  <c r="A12" i="1"/>
  <c r="B11" i="1"/>
  <c r="A56" i="7" l="1"/>
  <c r="B56" i="7" s="1"/>
  <c r="A16" i="7"/>
  <c r="F15" i="7"/>
  <c r="E15" i="7"/>
  <c r="B15" i="7"/>
  <c r="F12" i="1"/>
  <c r="H12" i="1" s="1"/>
  <c r="I12" i="1" s="1"/>
  <c r="A56" i="5"/>
  <c r="F14" i="5"/>
  <c r="E14" i="5"/>
  <c r="A15" i="5"/>
  <c r="B14" i="5"/>
  <c r="A13" i="1"/>
  <c r="B12" i="1"/>
  <c r="A57" i="7" l="1"/>
  <c r="B57" i="7" s="1"/>
  <c r="A17" i="7"/>
  <c r="F16" i="7"/>
  <c r="E16" i="7"/>
  <c r="B16" i="7"/>
  <c r="F13" i="1"/>
  <c r="H13" i="1" s="1"/>
  <c r="I13" i="1" s="1"/>
  <c r="F15" i="5"/>
  <c r="E15" i="5"/>
  <c r="B15" i="5"/>
  <c r="A16" i="5"/>
  <c r="A57" i="5"/>
  <c r="A14" i="1"/>
  <c r="B13" i="1"/>
  <c r="A58" i="7" l="1"/>
  <c r="B58" i="7" s="1"/>
  <c r="A18" i="7"/>
  <c r="B17" i="7"/>
  <c r="F17" i="7"/>
  <c r="E17" i="7"/>
  <c r="F14" i="1"/>
  <c r="H14" i="1" s="1"/>
  <c r="I14" i="1" s="1"/>
  <c r="F16" i="5"/>
  <c r="E16" i="5"/>
  <c r="B16" i="5"/>
  <c r="A17" i="5"/>
  <c r="A58" i="5"/>
  <c r="A15" i="1"/>
  <c r="B14" i="1"/>
  <c r="A19" i="7" l="1"/>
  <c r="F18" i="7"/>
  <c r="E18" i="7"/>
  <c r="B18" i="7"/>
  <c r="A59" i="7"/>
  <c r="B59" i="7" s="1"/>
  <c r="F15" i="1"/>
  <c r="H15" i="1" s="1"/>
  <c r="I15" i="1" s="1"/>
  <c r="A59" i="5"/>
  <c r="F17" i="5"/>
  <c r="E17" i="5"/>
  <c r="B17" i="5"/>
  <c r="A18" i="5"/>
  <c r="A16" i="1"/>
  <c r="B15" i="1"/>
  <c r="A20" i="7" l="1"/>
  <c r="F19" i="7"/>
  <c r="E19" i="7"/>
  <c r="B19" i="7"/>
  <c r="A60" i="7"/>
  <c r="B60" i="7" s="1"/>
  <c r="F16" i="1"/>
  <c r="H16" i="1" s="1"/>
  <c r="I16" i="1" s="1"/>
  <c r="A19" i="5"/>
  <c r="F18" i="5"/>
  <c r="E18" i="5"/>
  <c r="B18" i="5"/>
  <c r="A60" i="5"/>
  <c r="A17" i="1"/>
  <c r="B16" i="1"/>
  <c r="A21" i="7" l="1"/>
  <c r="F20" i="7"/>
  <c r="B20" i="7"/>
  <c r="E20" i="7"/>
  <c r="A61" i="7"/>
  <c r="B61" i="7" s="1"/>
  <c r="F17" i="1"/>
  <c r="H17" i="1" s="1"/>
  <c r="I17" i="1" s="1"/>
  <c r="A61" i="5"/>
  <c r="F19" i="5"/>
  <c r="E19" i="5"/>
  <c r="B19" i="5"/>
  <c r="A20" i="5"/>
  <c r="A18" i="1"/>
  <c r="B17" i="1"/>
  <c r="A62" i="7" l="1"/>
  <c r="B62" i="7" s="1"/>
  <c r="A22" i="7"/>
  <c r="B21" i="7"/>
  <c r="F21" i="7"/>
  <c r="E21" i="7"/>
  <c r="F18" i="1"/>
  <c r="H18" i="1" s="1"/>
  <c r="I18" i="1" s="1"/>
  <c r="A21" i="5"/>
  <c r="F20" i="5"/>
  <c r="E20" i="5"/>
  <c r="B20" i="5"/>
  <c r="A62" i="5"/>
  <c r="A19" i="1"/>
  <c r="B18" i="1"/>
  <c r="A23" i="7" l="1"/>
  <c r="F22" i="7"/>
  <c r="E22" i="7"/>
  <c r="B22" i="7"/>
  <c r="A63" i="7"/>
  <c r="B63" i="7" s="1"/>
  <c r="F19" i="1"/>
  <c r="H19" i="1" s="1"/>
  <c r="I19" i="1" s="1"/>
  <c r="A63" i="5"/>
  <c r="F21" i="5"/>
  <c r="E21" i="5"/>
  <c r="B21" i="5"/>
  <c r="A22" i="5"/>
  <c r="A20" i="1"/>
  <c r="B19" i="1"/>
  <c r="A64" i="7" l="1"/>
  <c r="B64" i="7" s="1"/>
  <c r="A24" i="7"/>
  <c r="F23" i="7"/>
  <c r="E23" i="7"/>
  <c r="B23" i="7"/>
  <c r="F20" i="1"/>
  <c r="H20" i="1" s="1"/>
  <c r="I20" i="1" s="1"/>
  <c r="A23" i="5"/>
  <c r="F22" i="5"/>
  <c r="E22" i="5"/>
  <c r="B22" i="5"/>
  <c r="A64" i="5"/>
  <c r="A21" i="1"/>
  <c r="B20" i="1"/>
  <c r="A25" i="7" l="1"/>
  <c r="F24" i="7"/>
  <c r="E24" i="7"/>
  <c r="B24" i="7"/>
  <c r="A65" i="7"/>
  <c r="B65" i="7" s="1"/>
  <c r="F21" i="1"/>
  <c r="H21" i="1" s="1"/>
  <c r="I21" i="1" s="1"/>
  <c r="A65" i="5"/>
  <c r="F23" i="5"/>
  <c r="E23" i="5"/>
  <c r="B23" i="5"/>
  <c r="A24" i="5"/>
  <c r="A22" i="1"/>
  <c r="B21" i="1"/>
  <c r="A66" i="7" l="1"/>
  <c r="B66" i="7" s="1"/>
  <c r="B25" i="7"/>
  <c r="F25" i="7"/>
  <c r="E25" i="7"/>
  <c r="A26" i="7"/>
  <c r="F22" i="1"/>
  <c r="H22" i="1" s="1"/>
  <c r="I22" i="1" s="1"/>
  <c r="F24" i="5"/>
  <c r="E24" i="5"/>
  <c r="A25" i="5"/>
  <c r="B24" i="5"/>
  <c r="A66" i="5"/>
  <c r="A23" i="1"/>
  <c r="B22" i="1"/>
  <c r="F26" i="7" l="1"/>
  <c r="E26" i="7"/>
  <c r="B26" i="7"/>
  <c r="A67" i="7"/>
  <c r="B67" i="7" s="1"/>
  <c r="F23" i="1"/>
  <c r="H23" i="1" s="1"/>
  <c r="I23" i="1" s="1"/>
  <c r="A67" i="5"/>
  <c r="F25" i="5"/>
  <c r="E25" i="5"/>
  <c r="B25" i="5"/>
  <c r="A26" i="5"/>
  <c r="A24" i="1"/>
  <c r="B23" i="1"/>
  <c r="A68" i="7" l="1"/>
  <c r="B68" i="7" s="1"/>
  <c r="F24" i="1"/>
  <c r="H24" i="1" s="1"/>
  <c r="I24" i="1" s="1"/>
  <c r="E26" i="5"/>
  <c r="B26" i="5"/>
  <c r="F26" i="5"/>
  <c r="A68" i="5"/>
  <c r="A25" i="1"/>
  <c r="B24" i="1"/>
  <c r="A69" i="7" l="1"/>
  <c r="B69" i="7" s="1"/>
  <c r="F25" i="1"/>
  <c r="H25" i="1" s="1"/>
  <c r="I25" i="1" s="1"/>
  <c r="A69" i="5"/>
  <c r="A26" i="1"/>
  <c r="B25" i="1"/>
  <c r="A70" i="7" l="1"/>
  <c r="B70" i="7" s="1"/>
  <c r="F26" i="1"/>
  <c r="H26" i="1" s="1"/>
  <c r="I26" i="1" s="1"/>
  <c r="B35" i="1"/>
  <c r="B36" i="1" s="1"/>
  <c r="D3" i="1" s="1"/>
  <c r="A70" i="5"/>
  <c r="B26" i="1"/>
  <c r="A71" i="7" l="1"/>
  <c r="B71" i="7" s="1"/>
  <c r="K3" i="1"/>
  <c r="L3" i="1" s="1"/>
  <c r="D19" i="1"/>
  <c r="G19" i="1" s="1"/>
  <c r="D4" i="1"/>
  <c r="G4" i="1" s="1"/>
  <c r="D24" i="1"/>
  <c r="G24" i="1" s="1"/>
  <c r="D25" i="1"/>
  <c r="G25" i="1" s="1"/>
  <c r="D17" i="1"/>
  <c r="G17" i="1" s="1"/>
  <c r="D15" i="1"/>
  <c r="G15" i="1" s="1"/>
  <c r="D20" i="1"/>
  <c r="G20" i="1" s="1"/>
  <c r="D22" i="1"/>
  <c r="G22" i="1" s="1"/>
  <c r="D26" i="1"/>
  <c r="G26" i="1" s="1"/>
  <c r="D14" i="1"/>
  <c r="G14" i="1" s="1"/>
  <c r="D18" i="1"/>
  <c r="G18" i="1" s="1"/>
  <c r="D6" i="1"/>
  <c r="G6" i="1" s="1"/>
  <c r="D2" i="1"/>
  <c r="G2" i="1" s="1"/>
  <c r="D13" i="1"/>
  <c r="G13" i="1" s="1"/>
  <c r="D16" i="1"/>
  <c r="G16" i="1" s="1"/>
  <c r="D7" i="1"/>
  <c r="G7" i="1" s="1"/>
  <c r="D12" i="1"/>
  <c r="G12" i="1" s="1"/>
  <c r="D10" i="1"/>
  <c r="G10" i="1" s="1"/>
  <c r="D11" i="1"/>
  <c r="G11" i="1" s="1"/>
  <c r="D9" i="1"/>
  <c r="G9" i="1" s="1"/>
  <c r="D21" i="1"/>
  <c r="G21" i="1" s="1"/>
  <c r="D8" i="1"/>
  <c r="G8" i="1" s="1"/>
  <c r="D23" i="1"/>
  <c r="G23" i="1" s="1"/>
  <c r="D5" i="1"/>
  <c r="G5" i="1" s="1"/>
  <c r="A71" i="5"/>
  <c r="A72" i="7" l="1"/>
  <c r="B72" i="7" s="1"/>
  <c r="K24" i="1"/>
  <c r="L24" i="1" s="1"/>
  <c r="K17" i="1"/>
  <c r="L17" i="1" s="1"/>
  <c r="K4" i="1"/>
  <c r="L4" i="1" s="1"/>
  <c r="L2" i="1"/>
  <c r="K25" i="1"/>
  <c r="L25" i="1" s="1"/>
  <c r="K11" i="1"/>
  <c r="L11" i="1" s="1"/>
  <c r="K19" i="1"/>
  <c r="L19" i="1" s="1"/>
  <c r="K21" i="1"/>
  <c r="L21" i="1" s="1"/>
  <c r="K6" i="1"/>
  <c r="L6" i="1" s="1"/>
  <c r="K18" i="1"/>
  <c r="L18" i="1" s="1"/>
  <c r="K14" i="1"/>
  <c r="L14" i="1" s="1"/>
  <c r="K26" i="1"/>
  <c r="L26" i="1" s="1"/>
  <c r="K7" i="1"/>
  <c r="L7" i="1" s="1"/>
  <c r="K23" i="1"/>
  <c r="L23" i="1" s="1"/>
  <c r="K20" i="1"/>
  <c r="L20" i="1" s="1"/>
  <c r="K9" i="1"/>
  <c r="L9" i="1" s="1"/>
  <c r="K10" i="1"/>
  <c r="L10" i="1" s="1"/>
  <c r="K12" i="1"/>
  <c r="L12" i="1" s="1"/>
  <c r="K5" i="1"/>
  <c r="L5" i="1" s="1"/>
  <c r="K22" i="1"/>
  <c r="L22" i="1" s="1"/>
  <c r="K16" i="1"/>
  <c r="L16" i="1" s="1"/>
  <c r="K8" i="1"/>
  <c r="L8" i="1" s="1"/>
  <c r="K13" i="1"/>
  <c r="L13" i="1" s="1"/>
  <c r="K15" i="1"/>
  <c r="L15" i="1" s="1"/>
  <c r="A72" i="5"/>
  <c r="A73" i="7" l="1"/>
  <c r="A73" i="5"/>
  <c r="B73" i="7" l="1"/>
  <c r="A74" i="7"/>
  <c r="D72" i="7"/>
  <c r="H72" i="7" s="1"/>
  <c r="I72" i="7" s="1"/>
  <c r="B73" i="5"/>
  <c r="C73" i="5" s="1"/>
  <c r="B42" i="5"/>
  <c r="C42" i="5" s="1"/>
  <c r="B44" i="5"/>
  <c r="C44" i="5" s="1"/>
  <c r="B43" i="5"/>
  <c r="C43" i="5" s="1"/>
  <c r="B45" i="5"/>
  <c r="C45" i="5" s="1"/>
  <c r="B46" i="5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4" i="7" l="1"/>
  <c r="A75" i="7"/>
  <c r="J72" i="7"/>
  <c r="D70" i="7"/>
  <c r="H70" i="7" s="1"/>
  <c r="I70" i="7" s="1"/>
  <c r="D54" i="7"/>
  <c r="H54" i="7" s="1"/>
  <c r="I54" i="7" s="1"/>
  <c r="D69" i="7"/>
  <c r="H69" i="7" s="1"/>
  <c r="I69" i="7" s="1"/>
  <c r="D61" i="7"/>
  <c r="H61" i="7" s="1"/>
  <c r="I61" i="7" s="1"/>
  <c r="D53" i="7"/>
  <c r="H53" i="7" s="1"/>
  <c r="I53" i="7" s="1"/>
  <c r="D45" i="7"/>
  <c r="H45" i="7" s="1"/>
  <c r="I45" i="7" s="1"/>
  <c r="D62" i="7"/>
  <c r="H62" i="7" s="1"/>
  <c r="I62" i="7" s="1"/>
  <c r="D46" i="7"/>
  <c r="H46" i="7" s="1"/>
  <c r="I46" i="7" s="1"/>
  <c r="D68" i="7"/>
  <c r="H68" i="7" s="1"/>
  <c r="I68" i="7" s="1"/>
  <c r="D60" i="7"/>
  <c r="H60" i="7" s="1"/>
  <c r="I60" i="7" s="1"/>
  <c r="D52" i="7"/>
  <c r="H52" i="7" s="1"/>
  <c r="I52" i="7" s="1"/>
  <c r="D43" i="7"/>
  <c r="H43" i="7" s="1"/>
  <c r="I43" i="7" s="1"/>
  <c r="D67" i="7"/>
  <c r="H67" i="7" s="1"/>
  <c r="I67" i="7" s="1"/>
  <c r="D59" i="7"/>
  <c r="H59" i="7" s="1"/>
  <c r="I59" i="7" s="1"/>
  <c r="D51" i="7"/>
  <c r="H51" i="7" s="1"/>
  <c r="I51" i="7" s="1"/>
  <c r="D44" i="7"/>
  <c r="H44" i="7" s="1"/>
  <c r="I44" i="7" s="1"/>
  <c r="D66" i="7"/>
  <c r="H66" i="7" s="1"/>
  <c r="I66" i="7" s="1"/>
  <c r="D58" i="7"/>
  <c r="H58" i="7" s="1"/>
  <c r="I58" i="7" s="1"/>
  <c r="D50" i="7"/>
  <c r="H50" i="7" s="1"/>
  <c r="I50" i="7" s="1"/>
  <c r="D42" i="7"/>
  <c r="H42" i="7" s="1"/>
  <c r="D57" i="7"/>
  <c r="H57" i="7" s="1"/>
  <c r="I57" i="7" s="1"/>
  <c r="D49" i="7"/>
  <c r="H49" i="7" s="1"/>
  <c r="I49" i="7" s="1"/>
  <c r="D56" i="7"/>
  <c r="H56" i="7" s="1"/>
  <c r="I56" i="7" s="1"/>
  <c r="D48" i="7"/>
  <c r="H48" i="7" s="1"/>
  <c r="I48" i="7" s="1"/>
  <c r="D65" i="7"/>
  <c r="H65" i="7" s="1"/>
  <c r="I65" i="7" s="1"/>
  <c r="D73" i="7"/>
  <c r="H73" i="7" s="1"/>
  <c r="I73" i="7" s="1"/>
  <c r="D64" i="7"/>
  <c r="H64" i="7" s="1"/>
  <c r="I64" i="7" s="1"/>
  <c r="D71" i="7"/>
  <c r="H71" i="7" s="1"/>
  <c r="I71" i="7" s="1"/>
  <c r="D63" i="7"/>
  <c r="H63" i="7" s="1"/>
  <c r="I63" i="7" s="1"/>
  <c r="D55" i="7"/>
  <c r="H55" i="7" s="1"/>
  <c r="I55" i="7" s="1"/>
  <c r="D47" i="7"/>
  <c r="H47" i="7" s="1"/>
  <c r="I47" i="7" s="1"/>
  <c r="C46" i="5"/>
  <c r="E53" i="5"/>
  <c r="E63" i="5"/>
  <c r="E62" i="5"/>
  <c r="E46" i="5"/>
  <c r="E44" i="5"/>
  <c r="E55" i="5"/>
  <c r="E70" i="5"/>
  <c r="E69" i="5"/>
  <c r="E45" i="5"/>
  <c r="E67" i="5"/>
  <c r="E43" i="5"/>
  <c r="E47" i="5"/>
  <c r="E61" i="5"/>
  <c r="E68" i="5"/>
  <c r="E51" i="5"/>
  <c r="E58" i="5"/>
  <c r="E73" i="5"/>
  <c r="E52" i="5"/>
  <c r="E59" i="5"/>
  <c r="E66" i="5"/>
  <c r="E65" i="5"/>
  <c r="E71" i="5"/>
  <c r="E54" i="5"/>
  <c r="E60" i="5"/>
  <c r="E50" i="5"/>
  <c r="J42" i="7" l="1"/>
  <c r="I42" i="7"/>
  <c r="J58" i="7"/>
  <c r="J64" i="7"/>
  <c r="B75" i="7"/>
  <c r="A76" i="7"/>
  <c r="D74" i="7"/>
  <c r="H74" i="7" s="1"/>
  <c r="I74" i="7" s="1"/>
  <c r="J54" i="7"/>
  <c r="J46" i="7"/>
  <c r="J44" i="7"/>
  <c r="J43" i="7"/>
  <c r="J70" i="7"/>
  <c r="J65" i="7"/>
  <c r="J66" i="7"/>
  <c r="J62" i="7"/>
  <c r="J67" i="7"/>
  <c r="J52" i="7"/>
  <c r="J53" i="7"/>
  <c r="J69" i="7"/>
  <c r="J63" i="7"/>
  <c r="J57" i="7"/>
  <c r="J48" i="7"/>
  <c r="J60" i="7"/>
  <c r="J47" i="7"/>
  <c r="J71" i="7"/>
  <c r="J73" i="7"/>
  <c r="J51" i="7"/>
  <c r="J56" i="7"/>
  <c r="J61" i="7"/>
  <c r="J49" i="7"/>
  <c r="J59" i="7"/>
  <c r="J45" i="7"/>
  <c r="J55" i="7"/>
  <c r="J50" i="7"/>
  <c r="J68" i="7"/>
  <c r="I53" i="5"/>
  <c r="I44" i="5"/>
  <c r="I51" i="5"/>
  <c r="I55" i="5"/>
  <c r="I59" i="5"/>
  <c r="I61" i="5"/>
  <c r="I52" i="5"/>
  <c r="I47" i="5"/>
  <c r="I46" i="5"/>
  <c r="I65" i="5"/>
  <c r="I60" i="5"/>
  <c r="I67" i="5"/>
  <c r="I63" i="5"/>
  <c r="I68" i="5"/>
  <c r="I43" i="5"/>
  <c r="I54" i="5"/>
  <c r="I73" i="5"/>
  <c r="J73" i="5" s="1"/>
  <c r="I45" i="5"/>
  <c r="I70" i="5"/>
  <c r="I66" i="5"/>
  <c r="I50" i="5"/>
  <c r="I62" i="5"/>
  <c r="I71" i="5"/>
  <c r="I58" i="5"/>
  <c r="I69" i="5"/>
  <c r="E72" i="5"/>
  <c r="E57" i="5"/>
  <c r="E49" i="5"/>
  <c r="E48" i="5"/>
  <c r="E56" i="5"/>
  <c r="E64" i="5"/>
  <c r="D75" i="7" l="1"/>
  <c r="H75" i="7" s="1"/>
  <c r="I75" i="7" s="1"/>
  <c r="J74" i="7"/>
  <c r="B76" i="7"/>
  <c r="A77" i="7"/>
  <c r="K53" i="5"/>
  <c r="L53" i="5" s="1"/>
  <c r="J53" i="5"/>
  <c r="J71" i="5"/>
  <c r="K71" i="5"/>
  <c r="L71" i="5" s="1"/>
  <c r="J61" i="5"/>
  <c r="K61" i="5"/>
  <c r="L61" i="5" s="1"/>
  <c r="J62" i="5"/>
  <c r="K62" i="5"/>
  <c r="L62" i="5" s="1"/>
  <c r="J63" i="5"/>
  <c r="K63" i="5"/>
  <c r="L63" i="5" s="1"/>
  <c r="J59" i="5"/>
  <c r="K59" i="5"/>
  <c r="L59" i="5" s="1"/>
  <c r="J55" i="5"/>
  <c r="K55" i="5"/>
  <c r="L55" i="5" s="1"/>
  <c r="J60" i="5"/>
  <c r="K60" i="5"/>
  <c r="L60" i="5" s="1"/>
  <c r="J43" i="5"/>
  <c r="K43" i="5"/>
  <c r="L43" i="5" s="1"/>
  <c r="J66" i="5"/>
  <c r="K66" i="5"/>
  <c r="L66" i="5" s="1"/>
  <c r="J51" i="5"/>
  <c r="K51" i="5"/>
  <c r="L51" i="5" s="1"/>
  <c r="J65" i="5"/>
  <c r="K65" i="5"/>
  <c r="L65" i="5" s="1"/>
  <c r="J44" i="5"/>
  <c r="K44" i="5"/>
  <c r="L44" i="5" s="1"/>
  <c r="J68" i="5"/>
  <c r="K68" i="5"/>
  <c r="L68" i="5" s="1"/>
  <c r="J67" i="5"/>
  <c r="K67" i="5"/>
  <c r="L67" i="5" s="1"/>
  <c r="J45" i="5"/>
  <c r="K45" i="5"/>
  <c r="L45" i="5" s="1"/>
  <c r="J69" i="5"/>
  <c r="K69" i="5"/>
  <c r="L69" i="5" s="1"/>
  <c r="J46" i="5"/>
  <c r="K46" i="5"/>
  <c r="L46" i="5" s="1"/>
  <c r="J52" i="5"/>
  <c r="K52" i="5"/>
  <c r="L52" i="5" s="1"/>
  <c r="J50" i="5"/>
  <c r="K50" i="5"/>
  <c r="L50" i="5" s="1"/>
  <c r="J70" i="5"/>
  <c r="K70" i="5"/>
  <c r="L70" i="5" s="1"/>
  <c r="K73" i="5"/>
  <c r="L73" i="5" s="1"/>
  <c r="J58" i="5"/>
  <c r="K58" i="5"/>
  <c r="L58" i="5" s="1"/>
  <c r="J54" i="5"/>
  <c r="K54" i="5"/>
  <c r="L54" i="5" s="1"/>
  <c r="J47" i="5"/>
  <c r="K47" i="5"/>
  <c r="L47" i="5" s="1"/>
  <c r="I48" i="5"/>
  <c r="I72" i="5"/>
  <c r="J72" i="5" s="1"/>
  <c r="I49" i="5"/>
  <c r="I64" i="5"/>
  <c r="I56" i="5"/>
  <c r="I57" i="5"/>
  <c r="J75" i="7" l="1"/>
  <c r="D76" i="7"/>
  <c r="H76" i="7" s="1"/>
  <c r="I76" i="7" s="1"/>
  <c r="B77" i="7"/>
  <c r="A78" i="7"/>
  <c r="I42" i="5"/>
  <c r="K42" i="5" s="1"/>
  <c r="L42" i="5" s="1"/>
  <c r="J49" i="5"/>
  <c r="K49" i="5"/>
  <c r="L49" i="5" s="1"/>
  <c r="J56" i="5"/>
  <c r="K56" i="5"/>
  <c r="L56" i="5" s="1"/>
  <c r="J57" i="5"/>
  <c r="K57" i="5"/>
  <c r="L57" i="5" s="1"/>
  <c r="J64" i="5"/>
  <c r="K64" i="5"/>
  <c r="L64" i="5" s="1"/>
  <c r="J48" i="5"/>
  <c r="K48" i="5"/>
  <c r="L48" i="5" s="1"/>
  <c r="K72" i="5"/>
  <c r="L72" i="5" s="1"/>
  <c r="L74" i="5" l="1"/>
  <c r="D77" i="7"/>
  <c r="H77" i="7" s="1"/>
  <c r="I77" i="7" s="1"/>
  <c r="B78" i="7"/>
  <c r="A79" i="7"/>
  <c r="J76" i="7"/>
  <c r="J42" i="5"/>
  <c r="B79" i="7" l="1"/>
  <c r="A80" i="7"/>
  <c r="D78" i="7"/>
  <c r="H78" i="7" s="1"/>
  <c r="I78" i="7" s="1"/>
  <c r="J77" i="7"/>
  <c r="J78" i="7" l="1"/>
  <c r="A81" i="7"/>
  <c r="B80" i="7"/>
  <c r="D79" i="7"/>
  <c r="H79" i="7" s="1"/>
  <c r="I79" i="7" s="1"/>
  <c r="J79" i="7" l="1"/>
  <c r="A82" i="7"/>
  <c r="B81" i="7"/>
  <c r="D80" i="7"/>
  <c r="H80" i="7" s="1"/>
  <c r="I80" i="7" s="1"/>
  <c r="J80" i="7" l="1"/>
  <c r="D81" i="7"/>
  <c r="H81" i="7" s="1"/>
  <c r="I81" i="7" s="1"/>
  <c r="A83" i="7"/>
  <c r="B82" i="7"/>
  <c r="D82" i="7" l="1"/>
  <c r="H82" i="7" s="1"/>
  <c r="I82" i="7" s="1"/>
  <c r="B83" i="7"/>
  <c r="A84" i="7"/>
  <c r="J81" i="7"/>
  <c r="A85" i="7" l="1"/>
  <c r="B84" i="7"/>
  <c r="J82" i="7"/>
  <c r="D83" i="7"/>
  <c r="H83" i="7" s="1"/>
  <c r="I83" i="7" s="1"/>
  <c r="D84" i="7" l="1"/>
  <c r="H84" i="7" s="1"/>
  <c r="I84" i="7" s="1"/>
  <c r="J83" i="7"/>
  <c r="A86" i="7"/>
  <c r="B85" i="7"/>
  <c r="D85" i="7" l="1"/>
  <c r="H85" i="7" s="1"/>
  <c r="I85" i="7" s="1"/>
  <c r="B86" i="7"/>
  <c r="A87" i="7"/>
  <c r="J84" i="7"/>
  <c r="A88" i="7" l="1"/>
  <c r="B87" i="7"/>
  <c r="D86" i="7"/>
  <c r="H86" i="7" s="1"/>
  <c r="I86" i="7" s="1"/>
  <c r="J85" i="7"/>
  <c r="J86" i="7" l="1"/>
  <c r="D87" i="7"/>
  <c r="H87" i="7" s="1"/>
  <c r="I87" i="7" s="1"/>
  <c r="A89" i="7"/>
  <c r="B88" i="7"/>
  <c r="A90" i="7" l="1"/>
  <c r="B89" i="7"/>
  <c r="D88" i="7"/>
  <c r="H88" i="7" s="1"/>
  <c r="I88" i="7" s="1"/>
  <c r="J87" i="7"/>
  <c r="J88" i="7" l="1"/>
  <c r="D89" i="7"/>
  <c r="H89" i="7" s="1"/>
  <c r="I89" i="7" s="1"/>
  <c r="B90" i="7"/>
  <c r="A91" i="7"/>
  <c r="A92" i="7" l="1"/>
  <c r="B91" i="7"/>
  <c r="D90" i="7"/>
  <c r="H90" i="7" s="1"/>
  <c r="I90" i="7" s="1"/>
  <c r="J89" i="7"/>
  <c r="A93" i="7" l="1"/>
  <c r="B92" i="7"/>
  <c r="J90" i="7"/>
  <c r="D91" i="7"/>
  <c r="H91" i="7" s="1"/>
  <c r="I91" i="7" s="1"/>
  <c r="J91" i="7" l="1"/>
  <c r="D92" i="7"/>
  <c r="H92" i="7" s="1"/>
  <c r="I92" i="7" s="1"/>
  <c r="A94" i="7"/>
  <c r="B93" i="7"/>
  <c r="J92" i="7" l="1"/>
  <c r="B94" i="7"/>
  <c r="A95" i="7"/>
  <c r="D93" i="7"/>
  <c r="H93" i="7" s="1"/>
  <c r="I93" i="7" s="1"/>
  <c r="D94" i="7" l="1"/>
  <c r="H94" i="7" s="1"/>
  <c r="I94" i="7" s="1"/>
  <c r="J93" i="7"/>
  <c r="B95" i="7"/>
  <c r="A96" i="7"/>
  <c r="A97" i="7" l="1"/>
  <c r="B96" i="7"/>
  <c r="D95" i="7"/>
  <c r="H95" i="7" s="1"/>
  <c r="I95" i="7" s="1"/>
  <c r="J94" i="7"/>
  <c r="J95" i="7" l="1"/>
  <c r="D96" i="7"/>
  <c r="H96" i="7" s="1"/>
  <c r="I96" i="7" s="1"/>
  <c r="A98" i="7"/>
  <c r="B97" i="7"/>
  <c r="A99" i="7" l="1"/>
  <c r="B98" i="7"/>
  <c r="D97" i="7"/>
  <c r="H97" i="7" s="1"/>
  <c r="I97" i="7" s="1"/>
  <c r="J96" i="7"/>
  <c r="J97" i="7" l="1"/>
  <c r="D98" i="7"/>
  <c r="H98" i="7" s="1"/>
  <c r="I98" i="7" s="1"/>
  <c r="B99" i="7"/>
  <c r="A100" i="7"/>
  <c r="A101" i="7" l="1"/>
  <c r="B100" i="7"/>
  <c r="D99" i="7"/>
  <c r="H99" i="7" s="1"/>
  <c r="I99" i="7" s="1"/>
  <c r="J98" i="7"/>
  <c r="B101" i="7" l="1"/>
  <c r="A102" i="7"/>
  <c r="J99" i="7"/>
  <c r="D100" i="7"/>
  <c r="H100" i="7" s="1"/>
  <c r="I100" i="7" s="1"/>
  <c r="B102" i="7" l="1"/>
  <c r="A103" i="7"/>
  <c r="J100" i="7"/>
  <c r="D101" i="7"/>
  <c r="H101" i="7" s="1"/>
  <c r="I101" i="7" s="1"/>
  <c r="D102" i="7" l="1"/>
  <c r="H102" i="7" s="1"/>
  <c r="I102" i="7" s="1"/>
  <c r="J101" i="7"/>
  <c r="B103" i="7"/>
  <c r="A104" i="7"/>
  <c r="A105" i="7" l="1"/>
  <c r="B104" i="7"/>
  <c r="D103" i="7"/>
  <c r="H103" i="7" s="1"/>
  <c r="I103" i="7" s="1"/>
  <c r="J102" i="7"/>
  <c r="J103" i="7" l="1"/>
  <c r="D104" i="7"/>
  <c r="H104" i="7" s="1"/>
  <c r="I104" i="7" s="1"/>
  <c r="A106" i="7"/>
  <c r="B105" i="7"/>
  <c r="B106" i="7" l="1"/>
  <c r="A107" i="7"/>
  <c r="J104" i="7"/>
  <c r="D105" i="7"/>
  <c r="H105" i="7" s="1"/>
  <c r="I105" i="7" s="1"/>
  <c r="J105" i="7" l="1"/>
  <c r="B107" i="7"/>
  <c r="A108" i="7"/>
  <c r="D106" i="7"/>
  <c r="H106" i="7" s="1"/>
  <c r="I106" i="7" s="1"/>
  <c r="J106" i="7" l="1"/>
  <c r="A109" i="7"/>
  <c r="B108" i="7"/>
  <c r="D107" i="7"/>
  <c r="H107" i="7" s="1"/>
  <c r="I107" i="7" s="1"/>
  <c r="D108" i="7" l="1"/>
  <c r="H108" i="7" s="1"/>
  <c r="I108" i="7" s="1"/>
  <c r="B109" i="7"/>
  <c r="A110" i="7"/>
  <c r="J107" i="7"/>
  <c r="D109" i="7" l="1"/>
  <c r="H109" i="7" s="1"/>
  <c r="I109" i="7" s="1"/>
  <c r="A111" i="7"/>
  <c r="B110" i="7"/>
  <c r="J108" i="7"/>
  <c r="D110" i="7" l="1"/>
  <c r="H110" i="7" s="1"/>
  <c r="I110" i="7" s="1"/>
  <c r="B111" i="7"/>
  <c r="A112" i="7"/>
  <c r="J109" i="7"/>
  <c r="B112" i="7" l="1"/>
  <c r="A113" i="7"/>
  <c r="D111" i="7"/>
  <c r="H111" i="7" s="1"/>
  <c r="I111" i="7" s="1"/>
  <c r="J110" i="7"/>
  <c r="J111" i="7" l="1"/>
  <c r="B113" i="7"/>
  <c r="A114" i="7"/>
  <c r="D112" i="7"/>
  <c r="H112" i="7" s="1"/>
  <c r="I112" i="7" s="1"/>
  <c r="J112" i="7" l="1"/>
  <c r="B114" i="7"/>
  <c r="A115" i="7"/>
  <c r="D113" i="7"/>
  <c r="H113" i="7" s="1"/>
  <c r="I113" i="7" s="1"/>
  <c r="J113" i="7" l="1"/>
  <c r="B115" i="7"/>
  <c r="A116" i="7"/>
  <c r="D114" i="7"/>
  <c r="H114" i="7" s="1"/>
  <c r="I114" i="7" s="1"/>
  <c r="J114" i="7" l="1"/>
  <c r="A117" i="7"/>
  <c r="B116" i="7"/>
  <c r="D115" i="7"/>
  <c r="H115" i="7" s="1"/>
  <c r="I115" i="7" s="1"/>
  <c r="J115" i="7" l="1"/>
  <c r="A118" i="7"/>
  <c r="B117" i="7"/>
  <c r="D116" i="7"/>
  <c r="H116" i="7" s="1"/>
  <c r="I116" i="7" s="1"/>
  <c r="J116" i="7" l="1"/>
  <c r="D117" i="7"/>
  <c r="H117" i="7" s="1"/>
  <c r="I117" i="7" s="1"/>
  <c r="A119" i="7"/>
  <c r="B118" i="7"/>
  <c r="D118" i="7" l="1"/>
  <c r="H118" i="7" s="1"/>
  <c r="I118" i="7" s="1"/>
  <c r="J117" i="7"/>
  <c r="A120" i="7"/>
  <c r="B119" i="7"/>
  <c r="D119" i="7" l="1"/>
  <c r="H119" i="7" s="1"/>
  <c r="I119" i="7" s="1"/>
  <c r="B120" i="7"/>
  <c r="A121" i="7"/>
  <c r="J118" i="7"/>
  <c r="D120" i="7" l="1"/>
  <c r="H120" i="7" s="1"/>
  <c r="I120" i="7" s="1"/>
  <c r="J119" i="7"/>
  <c r="B121" i="7"/>
  <c r="A122" i="7"/>
  <c r="A123" i="7" l="1"/>
  <c r="B122" i="7"/>
  <c r="J120" i="7"/>
  <c r="D121" i="7"/>
  <c r="H121" i="7" s="1"/>
  <c r="I121" i="7" s="1"/>
  <c r="D122" i="7" l="1"/>
  <c r="H122" i="7" s="1"/>
  <c r="I122" i="7" s="1"/>
  <c r="J122" i="7"/>
  <c r="J121" i="7"/>
  <c r="B123" i="7"/>
  <c r="A124" i="7"/>
  <c r="D123" i="7" l="1"/>
  <c r="H123" i="7" s="1"/>
  <c r="I123" i="7" s="1"/>
  <c r="J123" i="7"/>
  <c r="A125" i="7"/>
  <c r="B124" i="7"/>
  <c r="A126" i="7" l="1"/>
  <c r="B125" i="7"/>
  <c r="D124" i="7"/>
  <c r="H124" i="7" s="1"/>
  <c r="I124" i="7" s="1"/>
  <c r="D125" i="7" l="1"/>
  <c r="H125" i="7" s="1"/>
  <c r="I125" i="7" s="1"/>
  <c r="J125" i="7"/>
  <c r="J124" i="7"/>
  <c r="A127" i="7"/>
  <c r="B126" i="7"/>
  <c r="A128" i="7" l="1"/>
  <c r="B127" i="7"/>
  <c r="D126" i="7"/>
  <c r="H126" i="7" s="1"/>
  <c r="I126" i="7" s="1"/>
  <c r="D127" i="7" l="1"/>
  <c r="H127" i="7" s="1"/>
  <c r="I127" i="7" s="1"/>
  <c r="J126" i="7"/>
  <c r="B128" i="7"/>
  <c r="A129" i="7"/>
  <c r="J127" i="7" l="1"/>
  <c r="B129" i="7"/>
  <c r="A130" i="7"/>
  <c r="D128" i="7"/>
  <c r="H128" i="7" s="1"/>
  <c r="I128" i="7" s="1"/>
  <c r="J128" i="7" l="1"/>
  <c r="B130" i="7"/>
  <c r="A131" i="7"/>
  <c r="D129" i="7"/>
  <c r="H129" i="7" s="1"/>
  <c r="I129" i="7" s="1"/>
  <c r="J129" i="7" l="1"/>
  <c r="B131" i="7"/>
  <c r="A132" i="7"/>
  <c r="D130" i="7"/>
  <c r="H130" i="7" s="1"/>
  <c r="I130" i="7" s="1"/>
  <c r="J130" i="7" l="1"/>
  <c r="A133" i="7"/>
  <c r="B132" i="7"/>
  <c r="D131" i="7"/>
  <c r="H131" i="7" s="1"/>
  <c r="I131" i="7" s="1"/>
  <c r="J131" i="7" l="1"/>
  <c r="D132" i="7"/>
  <c r="H132" i="7" s="1"/>
  <c r="I132" i="7" s="1"/>
  <c r="B133" i="7"/>
  <c r="A134" i="7"/>
  <c r="J132" i="7" l="1"/>
  <c r="A135" i="7"/>
  <c r="B134" i="7"/>
  <c r="D133" i="7"/>
  <c r="H133" i="7" s="1"/>
  <c r="I133" i="7" s="1"/>
  <c r="B135" i="7" l="1"/>
  <c r="A136" i="7"/>
  <c r="J133" i="7"/>
  <c r="D134" i="7"/>
  <c r="H134" i="7" s="1"/>
  <c r="I134" i="7" s="1"/>
  <c r="J134" i="7" l="1"/>
  <c r="A137" i="7"/>
  <c r="B136" i="7"/>
  <c r="D135" i="7"/>
  <c r="H135" i="7" s="1"/>
  <c r="I135" i="7" s="1"/>
  <c r="J135" i="7" l="1"/>
  <c r="D136" i="7"/>
  <c r="H136" i="7" s="1"/>
  <c r="I136" i="7" s="1"/>
  <c r="B137" i="7"/>
  <c r="A138" i="7"/>
  <c r="J136" i="7" l="1"/>
  <c r="A139" i="7"/>
  <c r="B138" i="7"/>
  <c r="D137" i="7"/>
  <c r="H137" i="7" s="1"/>
  <c r="I137" i="7" s="1"/>
  <c r="J137" i="7" l="1"/>
  <c r="D138" i="7"/>
  <c r="H138" i="7" s="1"/>
  <c r="I138" i="7" s="1"/>
  <c r="A140" i="7"/>
  <c r="B139" i="7"/>
  <c r="J138" i="7" l="1"/>
  <c r="B140" i="7"/>
  <c r="A141" i="7"/>
  <c r="D139" i="7"/>
  <c r="H139" i="7" s="1"/>
  <c r="I139" i="7" s="1"/>
  <c r="J139" i="7" l="1"/>
  <c r="B141" i="7"/>
  <c r="A142" i="7"/>
  <c r="D140" i="7"/>
  <c r="H140" i="7" s="1"/>
  <c r="I140" i="7" s="1"/>
  <c r="J140" i="7" l="1"/>
  <c r="D141" i="7"/>
  <c r="H141" i="7" s="1"/>
  <c r="I141" i="7" s="1"/>
  <c r="B142" i="7"/>
  <c r="A143" i="7"/>
  <c r="J141" i="7" l="1"/>
  <c r="D142" i="7"/>
  <c r="H142" i="7" s="1"/>
  <c r="I142" i="7" s="1"/>
  <c r="A144" i="7"/>
  <c r="B143" i="7"/>
  <c r="D143" i="7" l="1"/>
  <c r="H143" i="7" s="1"/>
  <c r="I143" i="7" s="1"/>
  <c r="B144" i="7"/>
  <c r="A145" i="7"/>
  <c r="J142" i="7"/>
  <c r="B145" i="7" l="1"/>
  <c r="A146" i="7"/>
  <c r="D144" i="7"/>
  <c r="H144" i="7" s="1"/>
  <c r="I144" i="7" s="1"/>
  <c r="J143" i="7"/>
  <c r="J144" i="7" l="1"/>
  <c r="B146" i="7"/>
  <c r="A147" i="7"/>
  <c r="D145" i="7"/>
  <c r="H145" i="7" s="1"/>
  <c r="I145" i="7" s="1"/>
  <c r="J145" i="7" l="1"/>
  <c r="B147" i="7"/>
  <c r="A148" i="7"/>
  <c r="D146" i="7"/>
  <c r="H146" i="7" s="1"/>
  <c r="I146" i="7" s="1"/>
  <c r="J146" i="7" l="1"/>
  <c r="A149" i="7"/>
  <c r="B148" i="7"/>
  <c r="D147" i="7"/>
  <c r="H147" i="7" s="1"/>
  <c r="I147" i="7" s="1"/>
  <c r="J147" i="7" l="1"/>
  <c r="D148" i="7"/>
  <c r="H148" i="7" s="1"/>
  <c r="I148" i="7" s="1"/>
  <c r="A150" i="7"/>
  <c r="B149" i="7"/>
  <c r="J148" i="7" l="1"/>
  <c r="B150" i="7"/>
  <c r="A151" i="7"/>
  <c r="D149" i="7"/>
  <c r="H149" i="7" s="1"/>
  <c r="I149" i="7" s="1"/>
  <c r="B151" i="7" l="1"/>
  <c r="A152" i="7"/>
  <c r="J149" i="7"/>
  <c r="D150" i="7"/>
  <c r="H150" i="7" s="1"/>
  <c r="I150" i="7" s="1"/>
  <c r="J150" i="7" l="1"/>
  <c r="A153" i="7"/>
  <c r="B152" i="7"/>
  <c r="D151" i="7"/>
  <c r="H151" i="7" s="1"/>
  <c r="I151" i="7" s="1"/>
  <c r="D152" i="7" l="1"/>
  <c r="H152" i="7" s="1"/>
  <c r="I152" i="7" s="1"/>
  <c r="A154" i="7"/>
  <c r="B153" i="7"/>
  <c r="J151" i="7"/>
  <c r="D153" i="7" l="1"/>
  <c r="H153" i="7" s="1"/>
  <c r="I153" i="7" s="1"/>
  <c r="J153" i="7"/>
  <c r="J152" i="7"/>
  <c r="B154" i="7"/>
  <c r="A155" i="7"/>
  <c r="B155" i="7" l="1"/>
  <c r="A156" i="7"/>
  <c r="D154" i="7"/>
  <c r="H154" i="7" s="1"/>
  <c r="I154" i="7" s="1"/>
  <c r="J154" i="7" l="1"/>
  <c r="B156" i="7"/>
  <c r="A157" i="7"/>
  <c r="D155" i="7"/>
  <c r="H155" i="7" s="1"/>
  <c r="I155" i="7" s="1"/>
  <c r="A158" i="7" l="1"/>
  <c r="B157" i="7"/>
  <c r="D156" i="7"/>
  <c r="H156" i="7" s="1"/>
  <c r="I156" i="7" s="1"/>
  <c r="J155" i="7"/>
  <c r="J156" i="7" l="1"/>
  <c r="D157" i="7"/>
  <c r="H157" i="7" s="1"/>
  <c r="I157" i="7" s="1"/>
  <c r="A159" i="7"/>
  <c r="B158" i="7"/>
  <c r="D158" i="7" l="1"/>
  <c r="H158" i="7" s="1"/>
  <c r="I158" i="7" s="1"/>
  <c r="A160" i="7"/>
  <c r="B159" i="7"/>
  <c r="J157" i="7"/>
  <c r="D159" i="7" l="1"/>
  <c r="H159" i="7" s="1"/>
  <c r="I159" i="7" s="1"/>
  <c r="A161" i="7"/>
  <c r="B160" i="7"/>
  <c r="J158" i="7"/>
  <c r="D160" i="7" l="1"/>
  <c r="H160" i="7" s="1"/>
  <c r="I160" i="7" s="1"/>
  <c r="A162" i="7"/>
  <c r="B161" i="7"/>
  <c r="J159" i="7"/>
  <c r="D161" i="7" l="1"/>
  <c r="H161" i="7" s="1"/>
  <c r="I161" i="7" s="1"/>
  <c r="A163" i="7"/>
  <c r="B162" i="7"/>
  <c r="J160" i="7"/>
  <c r="D162" i="7" l="1"/>
  <c r="H162" i="7" s="1"/>
  <c r="I162" i="7" s="1"/>
  <c r="A164" i="7"/>
  <c r="B163" i="7"/>
  <c r="J161" i="7"/>
  <c r="J162" i="7" l="1"/>
  <c r="D163" i="7"/>
  <c r="H163" i="7" s="1"/>
  <c r="I163" i="7" s="1"/>
  <c r="A165" i="7"/>
  <c r="B164" i="7"/>
  <c r="D164" i="7" l="1"/>
  <c r="H164" i="7" s="1"/>
  <c r="I164" i="7" s="1"/>
  <c r="A166" i="7"/>
  <c r="B165" i="7"/>
  <c r="J163" i="7"/>
  <c r="D165" i="7" l="1"/>
  <c r="H165" i="7" s="1"/>
  <c r="I165" i="7" s="1"/>
  <c r="A167" i="7"/>
  <c r="B166" i="7"/>
  <c r="J164" i="7"/>
  <c r="D166" i="7" l="1"/>
  <c r="H166" i="7" s="1"/>
  <c r="I166" i="7" s="1"/>
  <c r="J165" i="7"/>
  <c r="B167" i="7"/>
  <c r="A168" i="7"/>
  <c r="A169" i="7" l="1"/>
  <c r="B168" i="7"/>
  <c r="D167" i="7"/>
  <c r="H167" i="7" s="1"/>
  <c r="I167" i="7" s="1"/>
  <c r="J166" i="7"/>
  <c r="D168" i="7" l="1"/>
  <c r="H168" i="7" s="1"/>
  <c r="I168" i="7" s="1"/>
  <c r="J167" i="7"/>
  <c r="B169" i="7"/>
  <c r="A170" i="7"/>
  <c r="J168" i="7" l="1"/>
  <c r="D169" i="7"/>
  <c r="H169" i="7" s="1"/>
  <c r="I169" i="7" s="1"/>
  <c r="B170" i="7"/>
  <c r="A171" i="7"/>
  <c r="J169" i="7" l="1"/>
  <c r="B171" i="7"/>
  <c r="A172" i="7"/>
  <c r="D170" i="7"/>
  <c r="H170" i="7" s="1"/>
  <c r="I170" i="7" s="1"/>
  <c r="B172" i="7" l="1"/>
  <c r="A173" i="7"/>
  <c r="J170" i="7"/>
  <c r="D171" i="7"/>
  <c r="H171" i="7" s="1"/>
  <c r="I171" i="7" s="1"/>
  <c r="J171" i="7" l="1"/>
  <c r="B173" i="7"/>
  <c r="A174" i="7"/>
  <c r="D172" i="7"/>
  <c r="H172" i="7" s="1"/>
  <c r="I172" i="7" s="1"/>
  <c r="J172" i="7" l="1"/>
  <c r="B174" i="7"/>
  <c r="A175" i="7"/>
  <c r="D173" i="7"/>
  <c r="H173" i="7" s="1"/>
  <c r="I173" i="7" s="1"/>
  <c r="J173" i="7" l="1"/>
  <c r="B175" i="7"/>
  <c r="A176" i="7"/>
  <c r="D174" i="7"/>
  <c r="H174" i="7" s="1"/>
  <c r="I174" i="7" s="1"/>
  <c r="J174" i="7" l="1"/>
  <c r="B176" i="7"/>
  <c r="A177" i="7"/>
  <c r="D175" i="7"/>
  <c r="H175" i="7" s="1"/>
  <c r="I175" i="7" s="1"/>
  <c r="A178" i="7" l="1"/>
  <c r="B177" i="7"/>
  <c r="D176" i="7"/>
  <c r="H176" i="7" s="1"/>
  <c r="I176" i="7" s="1"/>
  <c r="J175" i="7"/>
  <c r="J176" i="7" l="1"/>
  <c r="D177" i="7"/>
  <c r="H177" i="7" s="1"/>
  <c r="I177" i="7" s="1"/>
  <c r="A179" i="7"/>
  <c r="B178" i="7"/>
  <c r="D178" i="7" l="1"/>
  <c r="H178" i="7" s="1"/>
  <c r="I178" i="7" s="1"/>
  <c r="J178" i="7"/>
  <c r="B179" i="7"/>
  <c r="A180" i="7"/>
  <c r="J177" i="7"/>
  <c r="A181" i="7" l="1"/>
  <c r="B180" i="7"/>
  <c r="D179" i="7"/>
  <c r="H179" i="7" s="1"/>
  <c r="I179" i="7" s="1"/>
  <c r="J179" i="7" l="1"/>
  <c r="D180" i="7"/>
  <c r="H180" i="7" s="1"/>
  <c r="I180" i="7" s="1"/>
  <c r="B181" i="7"/>
  <c r="A182" i="7"/>
  <c r="J180" i="7" l="1"/>
  <c r="D181" i="7"/>
  <c r="H181" i="7" s="1"/>
  <c r="I181" i="7" s="1"/>
  <c r="A183" i="7"/>
  <c r="B182" i="7"/>
  <c r="J181" i="7" l="1"/>
  <c r="D182" i="7"/>
  <c r="H182" i="7" s="1"/>
  <c r="I182" i="7" s="1"/>
  <c r="A184" i="7"/>
  <c r="B183" i="7"/>
  <c r="A185" i="7" l="1"/>
  <c r="B184" i="7"/>
  <c r="J182" i="7"/>
  <c r="D183" i="7"/>
  <c r="H183" i="7" s="1"/>
  <c r="I183" i="7" s="1"/>
  <c r="D184" i="7" l="1"/>
  <c r="H184" i="7" s="1"/>
  <c r="I184" i="7" s="1"/>
  <c r="J183" i="7"/>
  <c r="A186" i="7"/>
  <c r="B185" i="7"/>
  <c r="D185" i="7" l="1"/>
  <c r="H185" i="7" s="1"/>
  <c r="I185" i="7" s="1"/>
  <c r="A187" i="7"/>
  <c r="B186" i="7"/>
  <c r="J184" i="7"/>
  <c r="D186" i="7" l="1"/>
  <c r="H186" i="7" s="1"/>
  <c r="I186" i="7" s="1"/>
  <c r="B187" i="7"/>
  <c r="A188" i="7"/>
  <c r="J185" i="7"/>
  <c r="J186" i="7" l="1"/>
  <c r="D187" i="7"/>
  <c r="H187" i="7" s="1"/>
  <c r="I187" i="7" s="1"/>
  <c r="B188" i="7"/>
  <c r="A189" i="7"/>
  <c r="A190" i="7" l="1"/>
  <c r="B189" i="7"/>
  <c r="J187" i="7"/>
  <c r="D188" i="7"/>
  <c r="H188" i="7" s="1"/>
  <c r="I188" i="7" s="1"/>
  <c r="J188" i="7" l="1"/>
  <c r="D189" i="7"/>
  <c r="H189" i="7" s="1"/>
  <c r="I189" i="7" s="1"/>
  <c r="A191" i="7"/>
  <c r="B190" i="7"/>
  <c r="A192" i="7" l="1"/>
  <c r="B191" i="7"/>
  <c r="D190" i="7"/>
  <c r="H190" i="7" s="1"/>
  <c r="I190" i="7" s="1"/>
  <c r="J189" i="7"/>
  <c r="J190" i="7" l="1"/>
  <c r="D191" i="7"/>
  <c r="H191" i="7" s="1"/>
  <c r="I191" i="7" s="1"/>
  <c r="B192" i="7"/>
  <c r="A193" i="7"/>
  <c r="B193" i="7" l="1"/>
  <c r="A194" i="7"/>
  <c r="D192" i="7"/>
  <c r="H192" i="7" s="1"/>
  <c r="I192" i="7" s="1"/>
  <c r="J191" i="7"/>
  <c r="J192" i="7" l="1"/>
  <c r="B194" i="7"/>
  <c r="A195" i="7"/>
  <c r="D193" i="7"/>
  <c r="H193" i="7" s="1"/>
  <c r="I193" i="7" s="1"/>
  <c r="J193" i="7" l="1"/>
  <c r="A196" i="7"/>
  <c r="B195" i="7"/>
  <c r="D194" i="7"/>
  <c r="H194" i="7" s="1"/>
  <c r="I194" i="7" s="1"/>
  <c r="D195" i="7" l="1"/>
  <c r="H195" i="7" s="1"/>
  <c r="I195" i="7" s="1"/>
  <c r="J194" i="7"/>
  <c r="A197" i="7"/>
  <c r="B196" i="7"/>
  <c r="A198" i="7" l="1"/>
  <c r="B197" i="7"/>
  <c r="J195" i="7"/>
  <c r="D196" i="7"/>
  <c r="H196" i="7" s="1"/>
  <c r="I196" i="7" s="1"/>
  <c r="J196" i="7" l="1"/>
  <c r="D197" i="7"/>
  <c r="H197" i="7" s="1"/>
  <c r="I197" i="7" s="1"/>
  <c r="B198" i="7"/>
  <c r="A199" i="7"/>
  <c r="J197" i="7" l="1"/>
  <c r="B199" i="7"/>
  <c r="A200" i="7"/>
  <c r="D198" i="7"/>
  <c r="H198" i="7" s="1"/>
  <c r="I198" i="7" s="1"/>
  <c r="B200" i="7" l="1"/>
  <c r="A201" i="7"/>
  <c r="D199" i="7"/>
  <c r="H199" i="7" s="1"/>
  <c r="I199" i="7" s="1"/>
  <c r="J198" i="7"/>
  <c r="J199" i="7" l="1"/>
  <c r="A202" i="7"/>
  <c r="B201" i="7"/>
  <c r="D200" i="7"/>
  <c r="H200" i="7" s="1"/>
  <c r="I200" i="7" s="1"/>
  <c r="J200" i="7" l="1"/>
  <c r="D201" i="7"/>
  <c r="H201" i="7" s="1"/>
  <c r="I201" i="7" s="1"/>
  <c r="A203" i="7"/>
  <c r="B202" i="7"/>
  <c r="J201" i="7" l="1"/>
  <c r="B203" i="7"/>
  <c r="A204" i="7"/>
  <c r="D202" i="7"/>
  <c r="H202" i="7" s="1"/>
  <c r="I202" i="7" s="1"/>
  <c r="A205" i="7" l="1"/>
  <c r="B204" i="7"/>
  <c r="J202" i="7"/>
  <c r="D203" i="7"/>
  <c r="H203" i="7" s="1"/>
  <c r="I203" i="7" s="1"/>
  <c r="J203" i="7" l="1"/>
  <c r="D204" i="7"/>
  <c r="H204" i="7" s="1"/>
  <c r="I204" i="7" s="1"/>
  <c r="B205" i="7"/>
  <c r="A206" i="7"/>
  <c r="D205" i="7" l="1"/>
  <c r="H205" i="7" s="1"/>
  <c r="I205" i="7" s="1"/>
  <c r="B206" i="7"/>
  <c r="A207" i="7"/>
  <c r="J204" i="7"/>
  <c r="D206" i="7" l="1"/>
  <c r="H206" i="7" s="1"/>
  <c r="I206" i="7" s="1"/>
  <c r="J205" i="7"/>
  <c r="A208" i="7"/>
  <c r="B207" i="7"/>
  <c r="J206" i="7" l="1"/>
  <c r="D207" i="7"/>
  <c r="H207" i="7" s="1"/>
  <c r="I207" i="7" s="1"/>
  <c r="B208" i="7"/>
  <c r="A209" i="7"/>
  <c r="A210" i="7" l="1"/>
  <c r="B209" i="7"/>
  <c r="D208" i="7"/>
  <c r="H208" i="7" s="1"/>
  <c r="I208" i="7" s="1"/>
  <c r="J207" i="7"/>
  <c r="D209" i="7" l="1"/>
  <c r="H209" i="7" s="1"/>
  <c r="I209" i="7" s="1"/>
  <c r="J208" i="7"/>
  <c r="B210" i="7"/>
  <c r="A211" i="7"/>
  <c r="D210" i="7" l="1"/>
  <c r="H210" i="7" s="1"/>
  <c r="I210" i="7" s="1"/>
  <c r="B211" i="7"/>
  <c r="A212" i="7"/>
  <c r="J209" i="7"/>
  <c r="B212" i="7" l="1"/>
  <c r="A213" i="7"/>
  <c r="D211" i="7"/>
  <c r="H211" i="7" s="1"/>
  <c r="I211" i="7" s="1"/>
  <c r="J210" i="7"/>
  <c r="J211" i="7" l="1"/>
  <c r="B213" i="7"/>
  <c r="A214" i="7"/>
  <c r="D212" i="7"/>
  <c r="H212" i="7" s="1"/>
  <c r="I212" i="7" s="1"/>
  <c r="B214" i="7" l="1"/>
  <c r="A215" i="7"/>
  <c r="J212" i="7"/>
  <c r="D213" i="7"/>
  <c r="H213" i="7" s="1"/>
  <c r="I213" i="7" s="1"/>
  <c r="J213" i="7" l="1"/>
  <c r="A216" i="7"/>
  <c r="B215" i="7"/>
  <c r="D214" i="7"/>
  <c r="H214" i="7" s="1"/>
  <c r="I214" i="7" s="1"/>
  <c r="J214" i="7" l="1"/>
  <c r="D215" i="7"/>
  <c r="H215" i="7" s="1"/>
  <c r="I215" i="7" s="1"/>
  <c r="A217" i="7"/>
  <c r="B216" i="7"/>
  <c r="D216" i="7" l="1"/>
  <c r="H216" i="7" s="1"/>
  <c r="I216" i="7" s="1"/>
  <c r="B217" i="7"/>
  <c r="A218" i="7"/>
  <c r="J215" i="7"/>
  <c r="A219" i="7" l="1"/>
  <c r="B218" i="7"/>
  <c r="D217" i="7"/>
  <c r="H217" i="7" s="1"/>
  <c r="I217" i="7" s="1"/>
  <c r="J216" i="7"/>
  <c r="J217" i="7" l="1"/>
  <c r="D218" i="7"/>
  <c r="H218" i="7" s="1"/>
  <c r="I218" i="7" s="1"/>
  <c r="B219" i="7"/>
  <c r="A220" i="7"/>
  <c r="A221" i="7" l="1"/>
  <c r="B220" i="7"/>
  <c r="D219" i="7"/>
  <c r="H219" i="7" s="1"/>
  <c r="I219" i="7" s="1"/>
  <c r="J219" i="7"/>
  <c r="J218" i="7"/>
  <c r="D220" i="7" l="1"/>
  <c r="H220" i="7" s="1"/>
  <c r="I220" i="7" s="1"/>
  <c r="J220" i="7"/>
  <c r="A222" i="7"/>
  <c r="B221" i="7"/>
  <c r="D221" i="7" l="1"/>
  <c r="H221" i="7" s="1"/>
  <c r="I221" i="7" s="1"/>
  <c r="B222" i="7"/>
  <c r="A223" i="7"/>
  <c r="A224" i="7" l="1"/>
  <c r="B223" i="7"/>
  <c r="D222" i="7"/>
  <c r="H222" i="7" s="1"/>
  <c r="I222" i="7" s="1"/>
  <c r="J221" i="7"/>
  <c r="J222" i="7" l="1"/>
  <c r="D223" i="7"/>
  <c r="H223" i="7" s="1"/>
  <c r="I223" i="7" s="1"/>
  <c r="A225" i="7"/>
  <c r="B224" i="7"/>
  <c r="D224" i="7" l="1"/>
  <c r="H224" i="7" s="1"/>
  <c r="I224" i="7" s="1"/>
  <c r="B225" i="7"/>
  <c r="A226" i="7"/>
  <c r="J223" i="7"/>
  <c r="A227" i="7" l="1"/>
  <c r="B226" i="7"/>
  <c r="D225" i="7"/>
  <c r="H225" i="7" s="1"/>
  <c r="I225" i="7" s="1"/>
  <c r="J224" i="7"/>
  <c r="J225" i="7" l="1"/>
  <c r="D226" i="7"/>
  <c r="H226" i="7" s="1"/>
  <c r="I226" i="7" s="1"/>
  <c r="J226" i="7"/>
  <c r="A228" i="7"/>
  <c r="B227" i="7"/>
  <c r="A229" i="7" l="1"/>
  <c r="B228" i="7"/>
  <c r="D227" i="7"/>
  <c r="H227" i="7" s="1"/>
  <c r="I227" i="7" s="1"/>
  <c r="J227" i="7" l="1"/>
  <c r="D228" i="7"/>
  <c r="H228" i="7" s="1"/>
  <c r="I228" i="7" s="1"/>
  <c r="A230" i="7"/>
  <c r="B229" i="7"/>
  <c r="D229" i="7" l="1"/>
  <c r="H229" i="7" s="1"/>
  <c r="I229" i="7" s="1"/>
  <c r="B230" i="7"/>
  <c r="A231" i="7"/>
  <c r="J228" i="7"/>
  <c r="B231" i="7" l="1"/>
  <c r="A232" i="7"/>
  <c r="D230" i="7"/>
  <c r="H230" i="7" s="1"/>
  <c r="I230" i="7" s="1"/>
  <c r="J229" i="7"/>
  <c r="J230" i="7" l="1"/>
  <c r="B232" i="7"/>
  <c r="A233" i="7"/>
  <c r="D231" i="7"/>
  <c r="H231" i="7" s="1"/>
  <c r="I231" i="7" s="1"/>
  <c r="B233" i="7" l="1"/>
  <c r="A234" i="7"/>
  <c r="J231" i="7"/>
  <c r="D232" i="7"/>
  <c r="H232" i="7" s="1"/>
  <c r="I232" i="7" s="1"/>
  <c r="J232" i="7" l="1"/>
  <c r="B234" i="7"/>
  <c r="A235" i="7"/>
  <c r="D233" i="7"/>
  <c r="H233" i="7" s="1"/>
  <c r="I233" i="7" s="1"/>
  <c r="J233" i="7" l="1"/>
  <c r="B235" i="7"/>
  <c r="A236" i="7"/>
  <c r="D234" i="7"/>
  <c r="H234" i="7" s="1"/>
  <c r="I234" i="7" s="1"/>
  <c r="J234" i="7" l="1"/>
  <c r="B236" i="7"/>
  <c r="A237" i="7"/>
  <c r="D235" i="7"/>
  <c r="H235" i="7" s="1"/>
  <c r="I235" i="7" s="1"/>
  <c r="J235" i="7" l="1"/>
  <c r="D236" i="7"/>
  <c r="H236" i="7" s="1"/>
  <c r="I236" i="7" s="1"/>
  <c r="B237" i="7"/>
  <c r="A238" i="7"/>
  <c r="B238" i="7" l="1"/>
  <c r="A239" i="7"/>
  <c r="D237" i="7"/>
  <c r="H237" i="7" s="1"/>
  <c r="I237" i="7" s="1"/>
  <c r="J237" i="7"/>
  <c r="J236" i="7"/>
  <c r="B239" i="7" l="1"/>
  <c r="A240" i="7"/>
  <c r="D238" i="7"/>
  <c r="H238" i="7" s="1"/>
  <c r="I238" i="7" s="1"/>
  <c r="J238" i="7" l="1"/>
  <c r="A241" i="7"/>
  <c r="B240" i="7"/>
  <c r="D239" i="7"/>
  <c r="H239" i="7" s="1"/>
  <c r="I239" i="7" s="1"/>
  <c r="J239" i="7" l="1"/>
  <c r="A242" i="7"/>
  <c r="B241" i="7"/>
  <c r="D240" i="7"/>
  <c r="H240" i="7" s="1"/>
  <c r="I240" i="7" s="1"/>
  <c r="J240" i="7" l="1"/>
  <c r="D241" i="7"/>
  <c r="H241" i="7" s="1"/>
  <c r="I241" i="7" s="1"/>
  <c r="B242" i="7"/>
  <c r="A243" i="7"/>
  <c r="B243" i="7" l="1"/>
  <c r="A244" i="7"/>
  <c r="D242" i="7"/>
  <c r="H242" i="7" s="1"/>
  <c r="I242" i="7" s="1"/>
  <c r="J241" i="7"/>
  <c r="B244" i="7" l="1"/>
  <c r="A245" i="7"/>
  <c r="J242" i="7"/>
  <c r="D243" i="7"/>
  <c r="H243" i="7" s="1"/>
  <c r="I243" i="7" s="1"/>
  <c r="J243" i="7" l="1"/>
  <c r="A246" i="7"/>
  <c r="B245" i="7"/>
  <c r="D244" i="7"/>
  <c r="H244" i="7" s="1"/>
  <c r="I244" i="7" s="1"/>
  <c r="J244" i="7" l="1"/>
  <c r="B246" i="7"/>
  <c r="A247" i="7"/>
  <c r="D245" i="7"/>
  <c r="H245" i="7" s="1"/>
  <c r="I245" i="7" s="1"/>
  <c r="B247" i="7" l="1"/>
  <c r="A248" i="7"/>
  <c r="J245" i="7"/>
  <c r="D246" i="7"/>
  <c r="H246" i="7" s="1"/>
  <c r="I246" i="7" s="1"/>
  <c r="J246" i="7" l="1"/>
  <c r="A249" i="7"/>
  <c r="B248" i="7"/>
  <c r="D247" i="7"/>
  <c r="H247" i="7" s="1"/>
  <c r="I247" i="7" s="1"/>
  <c r="J247" i="7" l="1"/>
  <c r="D248" i="7"/>
  <c r="H248" i="7" s="1"/>
  <c r="I248" i="7" s="1"/>
  <c r="B249" i="7"/>
  <c r="A250" i="7"/>
  <c r="D249" i="7" l="1"/>
  <c r="H249" i="7" s="1"/>
  <c r="I249" i="7" s="1"/>
  <c r="A251" i="7"/>
  <c r="B250" i="7"/>
  <c r="J248" i="7"/>
  <c r="D250" i="7" l="1"/>
  <c r="H250" i="7" s="1"/>
  <c r="I250" i="7" s="1"/>
  <c r="A252" i="7"/>
  <c r="B251" i="7"/>
  <c r="J249" i="7"/>
  <c r="D251" i="7" l="1"/>
  <c r="H251" i="7" s="1"/>
  <c r="I251" i="7" s="1"/>
  <c r="J250" i="7"/>
  <c r="A253" i="7"/>
  <c r="B252" i="7"/>
  <c r="J251" i="7" l="1"/>
  <c r="D252" i="7"/>
  <c r="H252" i="7" s="1"/>
  <c r="I252" i="7" s="1"/>
  <c r="B253" i="7"/>
  <c r="A254" i="7"/>
  <c r="A255" i="7" l="1"/>
  <c r="B254" i="7"/>
  <c r="J252" i="7"/>
  <c r="D253" i="7"/>
  <c r="H253" i="7" s="1"/>
  <c r="I253" i="7" s="1"/>
  <c r="D254" i="7" l="1"/>
  <c r="H254" i="7" s="1"/>
  <c r="I254" i="7" s="1"/>
  <c r="J253" i="7"/>
  <c r="A256" i="7"/>
  <c r="B255" i="7"/>
  <c r="D255" i="7" l="1"/>
  <c r="H255" i="7" s="1"/>
  <c r="I255" i="7" s="1"/>
  <c r="A257" i="7"/>
  <c r="B256" i="7"/>
  <c r="J254" i="7"/>
  <c r="D256" i="7" l="1"/>
  <c r="H256" i="7" s="1"/>
  <c r="I256" i="7" s="1"/>
  <c r="B257" i="7"/>
  <c r="A258" i="7"/>
  <c r="J255" i="7"/>
  <c r="D257" i="7" l="1"/>
  <c r="H257" i="7" s="1"/>
  <c r="I257" i="7" s="1"/>
  <c r="B258" i="7"/>
  <c r="A259" i="7"/>
  <c r="J256" i="7"/>
  <c r="A260" i="7" l="1"/>
  <c r="B259" i="7"/>
  <c r="D258" i="7"/>
  <c r="H258" i="7" s="1"/>
  <c r="I258" i="7" s="1"/>
  <c r="J257" i="7"/>
  <c r="J258" i="7" l="1"/>
  <c r="D259" i="7"/>
  <c r="H259" i="7" s="1"/>
  <c r="I259" i="7" s="1"/>
  <c r="B260" i="7"/>
  <c r="A261" i="7"/>
  <c r="J259" i="7" l="1"/>
  <c r="D260" i="7"/>
  <c r="H260" i="7" s="1"/>
  <c r="I260" i="7" s="1"/>
  <c r="B261" i="7"/>
  <c r="A262" i="7"/>
  <c r="B262" i="7" l="1"/>
  <c r="A263" i="7"/>
  <c r="D261" i="7"/>
  <c r="H261" i="7" s="1"/>
  <c r="I261" i="7" s="1"/>
  <c r="J260" i="7"/>
  <c r="J261" i="7" l="1"/>
  <c r="B263" i="7"/>
  <c r="A264" i="7"/>
  <c r="D262" i="7"/>
  <c r="H262" i="7" s="1"/>
  <c r="I262" i="7" s="1"/>
  <c r="J262" i="7" l="1"/>
  <c r="B264" i="7"/>
  <c r="A265" i="7"/>
  <c r="D263" i="7"/>
  <c r="H263" i="7" s="1"/>
  <c r="I263" i="7" s="1"/>
  <c r="A266" i="7" l="1"/>
  <c r="B265" i="7"/>
  <c r="J263" i="7"/>
  <c r="D264" i="7"/>
  <c r="H264" i="7" s="1"/>
  <c r="I264" i="7" s="1"/>
  <c r="J264" i="7" l="1"/>
  <c r="D265" i="7"/>
  <c r="H265" i="7" s="1"/>
  <c r="I265" i="7" s="1"/>
  <c r="B266" i="7"/>
  <c r="A267" i="7"/>
  <c r="D266" i="7" l="1"/>
  <c r="H266" i="7" s="1"/>
  <c r="I266" i="7" s="1"/>
  <c r="J265" i="7"/>
  <c r="B267" i="7"/>
  <c r="A268" i="7"/>
  <c r="A269" i="7" l="1"/>
  <c r="B268" i="7"/>
  <c r="D267" i="7"/>
  <c r="H267" i="7" s="1"/>
  <c r="I267" i="7" s="1"/>
  <c r="J266" i="7"/>
  <c r="D268" i="7" l="1"/>
  <c r="H268" i="7" s="1"/>
  <c r="I268" i="7" s="1"/>
  <c r="J267" i="7"/>
  <c r="A270" i="7"/>
  <c r="B269" i="7"/>
  <c r="J268" i="7" l="1"/>
  <c r="A271" i="7"/>
  <c r="B270" i="7"/>
  <c r="D269" i="7"/>
  <c r="H269" i="7" s="1"/>
  <c r="I269" i="7" s="1"/>
  <c r="D270" i="7" l="1"/>
  <c r="H270" i="7" s="1"/>
  <c r="I270" i="7" s="1"/>
  <c r="J269" i="7"/>
  <c r="B271" i="7"/>
  <c r="A272" i="7"/>
  <c r="B272" i="7" l="1"/>
  <c r="A273" i="7"/>
  <c r="J270" i="7"/>
  <c r="D271" i="7"/>
  <c r="H271" i="7" s="1"/>
  <c r="I271" i="7" s="1"/>
  <c r="J271" i="7" l="1"/>
  <c r="B273" i="7"/>
  <c r="A274" i="7"/>
  <c r="D272" i="7"/>
  <c r="H272" i="7" s="1"/>
  <c r="I272" i="7" s="1"/>
  <c r="J272" i="7" l="1"/>
  <c r="A275" i="7"/>
  <c r="B274" i="7"/>
  <c r="D273" i="7"/>
  <c r="H273" i="7" s="1"/>
  <c r="I273" i="7" s="1"/>
  <c r="J273" i="7" l="1"/>
  <c r="D274" i="7"/>
  <c r="H274" i="7" s="1"/>
  <c r="I274" i="7" s="1"/>
  <c r="A276" i="7"/>
  <c r="B275" i="7"/>
  <c r="D275" i="7" l="1"/>
  <c r="H275" i="7" s="1"/>
  <c r="I275" i="7" s="1"/>
  <c r="A277" i="7"/>
  <c r="B276" i="7"/>
  <c r="J274" i="7"/>
  <c r="J275" i="7" l="1"/>
  <c r="D276" i="7"/>
  <c r="H276" i="7" s="1"/>
  <c r="I276" i="7" s="1"/>
  <c r="B277" i="7"/>
  <c r="A278" i="7"/>
  <c r="D277" i="7" l="1"/>
  <c r="H277" i="7" s="1"/>
  <c r="I277" i="7" s="1"/>
  <c r="A279" i="7"/>
  <c r="B278" i="7"/>
  <c r="J276" i="7"/>
  <c r="D278" i="7" l="1"/>
  <c r="H278" i="7" s="1"/>
  <c r="I278" i="7" s="1"/>
  <c r="B279" i="7"/>
  <c r="A280" i="7"/>
  <c r="J277" i="7"/>
  <c r="A281" i="7" l="1"/>
  <c r="B280" i="7"/>
  <c r="D279" i="7"/>
  <c r="H279" i="7" s="1"/>
  <c r="I279" i="7" s="1"/>
  <c r="J278" i="7"/>
  <c r="J279" i="7" l="1"/>
  <c r="D280" i="7"/>
  <c r="H280" i="7" s="1"/>
  <c r="I280" i="7" s="1"/>
  <c r="A282" i="7"/>
  <c r="B281" i="7"/>
  <c r="D281" i="7" l="1"/>
  <c r="H281" i="7" s="1"/>
  <c r="I281" i="7" s="1"/>
  <c r="B282" i="7"/>
  <c r="A283" i="7"/>
  <c r="J280" i="7"/>
  <c r="A284" i="7" l="1"/>
  <c r="B283" i="7"/>
  <c r="D282" i="7"/>
  <c r="H282" i="7" s="1"/>
  <c r="I282" i="7" s="1"/>
  <c r="J281" i="7"/>
  <c r="J282" i="7" l="1"/>
  <c r="D283" i="7"/>
  <c r="H283" i="7" s="1"/>
  <c r="I283" i="7" s="1"/>
  <c r="A285" i="7"/>
  <c r="B284" i="7"/>
  <c r="D284" i="7" l="1"/>
  <c r="H284" i="7" s="1"/>
  <c r="I284" i="7" s="1"/>
  <c r="A286" i="7"/>
  <c r="B285" i="7"/>
  <c r="J283" i="7"/>
  <c r="D285" i="7" l="1"/>
  <c r="H285" i="7" s="1"/>
  <c r="I285" i="7" s="1"/>
  <c r="B286" i="7"/>
  <c r="A287" i="7"/>
  <c r="J284" i="7"/>
  <c r="D286" i="7" l="1"/>
  <c r="H286" i="7" s="1"/>
  <c r="I286" i="7" s="1"/>
  <c r="B287" i="7"/>
  <c r="A288" i="7"/>
  <c r="J285" i="7"/>
  <c r="A289" i="7" l="1"/>
  <c r="B288" i="7"/>
  <c r="D287" i="7"/>
  <c r="H287" i="7" s="1"/>
  <c r="I287" i="7" s="1"/>
  <c r="J286" i="7"/>
  <c r="D288" i="7" l="1"/>
  <c r="H288" i="7" s="1"/>
  <c r="I288" i="7" s="1"/>
  <c r="J287" i="7"/>
  <c r="B289" i="7"/>
  <c r="A290" i="7"/>
  <c r="D289" i="7" l="1"/>
  <c r="H289" i="7" s="1"/>
  <c r="I289" i="7" s="1"/>
  <c r="A291" i="7"/>
  <c r="B290" i="7"/>
  <c r="J288" i="7"/>
  <c r="J289" i="7" l="1"/>
  <c r="D290" i="7"/>
  <c r="H290" i="7" s="1"/>
  <c r="I290" i="7" s="1"/>
  <c r="B291" i="7"/>
  <c r="A292" i="7"/>
  <c r="D291" i="7" l="1"/>
  <c r="H291" i="7" s="1"/>
  <c r="I291" i="7" s="1"/>
  <c r="B292" i="7"/>
  <c r="A293" i="7"/>
  <c r="J290" i="7"/>
  <c r="J291" i="7" l="1"/>
  <c r="B293" i="7"/>
  <c r="A294" i="7"/>
  <c r="D292" i="7"/>
  <c r="H292" i="7" s="1"/>
  <c r="I292" i="7" s="1"/>
  <c r="J292" i="7" l="1"/>
  <c r="A295" i="7"/>
  <c r="B294" i="7"/>
  <c r="D293" i="7"/>
  <c r="H293" i="7" s="1"/>
  <c r="I293" i="7" s="1"/>
  <c r="J293" i="7" l="1"/>
  <c r="D294" i="7"/>
  <c r="H294" i="7" s="1"/>
  <c r="I294" i="7" s="1"/>
  <c r="B295" i="7"/>
  <c r="A296" i="7"/>
  <c r="A297" i="7" l="1"/>
  <c r="B297" i="7" s="1"/>
  <c r="B296" i="7"/>
  <c r="D295" i="7"/>
  <c r="H295" i="7" s="1"/>
  <c r="I295" i="7" s="1"/>
  <c r="J294" i="7"/>
  <c r="D296" i="7" l="1"/>
  <c r="H296" i="7" s="1"/>
  <c r="I296" i="7" s="1"/>
  <c r="J295" i="7"/>
  <c r="D297" i="7"/>
  <c r="H297" i="7" s="1"/>
  <c r="I297" i="7" s="1"/>
  <c r="J297" i="7" l="1"/>
  <c r="J29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parents</author>
  </authors>
  <commentList>
    <comment ref="A2" authorId="0" shapeId="0" xr:uid="{CCF3E925-F418-4BD1-95E9-01E9020D4C4B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Don't cut down to 0.01"
--&gt; too thin &amp; model breaks down?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parents</author>
  </authors>
  <commentList>
    <comment ref="D41" authorId="0" shapeId="0" xr:uid="{B54187DD-F30D-4A21-BED3-CA829C216E65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
</t>
        </r>
      </text>
    </comment>
    <comment ref="F41" authorId="0" shapeId="0" xr:uid="{81C4D25A-0D4E-4290-B235-B2E55D9CEAA4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  <comment ref="I41" authorId="0" shapeId="0" xr:uid="{E6434AC1-A4D2-4227-8206-90067C4E2A2A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Modeled output of the linearized "virtual thickness" after applying the correction
</t>
        </r>
      </text>
    </comment>
    <comment ref="J41" authorId="0" shapeId="0" xr:uid="{B21AEC20-9DDA-4CA8-A7DE-A631DE3DE763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parents</author>
  </authors>
  <commentList>
    <comment ref="C41" authorId="0" shapeId="0" xr:uid="{EF88AC37-E752-4031-A18A-F7AB8756714F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
</t>
        </r>
      </text>
    </comment>
    <comment ref="E41" authorId="0" shapeId="0" xr:uid="{238F3419-AD52-4DA4-BEC2-DF552775ECBE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  <comment ref="H41" authorId="0" shapeId="0" xr:uid="{AA2B42A8-E485-4505-A037-CB8102BE6058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Modeled output of the linearized "virtual thickness" after applying the correction
</t>
        </r>
      </text>
    </comment>
    <comment ref="I41" authorId="0" shapeId="0" xr:uid="{B5562690-E6DF-4EFA-8F3F-BD975BF4D482}">
      <text>
        <r>
          <rPr>
            <b/>
            <sz val="9"/>
            <color indexed="81"/>
            <rFont val="Tahoma"/>
            <family val="2"/>
          </rPr>
          <t>parents:</t>
        </r>
        <r>
          <rPr>
            <sz val="9"/>
            <color indexed="81"/>
            <rFont val="Tahoma"/>
            <family val="2"/>
          </rPr>
          <t xml:space="preserve">
Set maximum depth of cut = 0.25 - D30</t>
        </r>
      </text>
    </comment>
  </commentList>
</comments>
</file>

<file path=xl/sharedStrings.xml><?xml version="1.0" encoding="utf-8"?>
<sst xmlns="http://schemas.openxmlformats.org/spreadsheetml/2006/main" count="68" uniqueCount="35">
  <si>
    <t>Thickness</t>
  </si>
  <si>
    <t>Reading</t>
  </si>
  <si>
    <t>Cut</t>
  </si>
  <si>
    <t>Input</t>
  </si>
  <si>
    <t>Output</t>
  </si>
  <si>
    <t>b</t>
  </si>
  <si>
    <t>Model</t>
  </si>
  <si>
    <t>Error</t>
  </si>
  <si>
    <t>lux</t>
  </si>
  <si>
    <t>step</t>
  </si>
  <si>
    <t>scale</t>
  </si>
  <si>
    <t>Ideal</t>
  </si>
  <si>
    <t>Desired
Thickness</t>
  </si>
  <si>
    <t>Min Thickness</t>
  </si>
  <si>
    <t>Max Thickness</t>
  </si>
  <si>
    <t>Material Thickness</t>
  </si>
  <si>
    <t>Greyscale Factor</t>
  </si>
  <si>
    <t>RMS</t>
  </si>
  <si>
    <t>Optical Thickness</t>
  </si>
  <si>
    <t>Equivelent
Output</t>
  </si>
  <si>
    <t>m</t>
  </si>
  <si>
    <t>log_e Scale</t>
  </si>
  <si>
    <t>log_e Offset</t>
  </si>
  <si>
    <t>Error^2</t>
  </si>
  <si>
    <t>Corrected Model</t>
  </si>
  <si>
    <t>offset</t>
  </si>
  <si>
    <t>Model Error^2</t>
  </si>
  <si>
    <t>Corrected Thickness</t>
  </si>
  <si>
    <t>Max unbounded correction</t>
  </si>
  <si>
    <t>Raw Corrected
Thickness</t>
  </si>
  <si>
    <t>Final Corrected Thickness</t>
  </si>
  <si>
    <t>Max Grey</t>
  </si>
  <si>
    <t>Max Grey Fudge</t>
  </si>
  <si>
    <t>Constrained GreyScale Factor</t>
  </si>
  <si>
    <t>Optical Corrected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</si>
</sst>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"/>
    <numFmt numFmtId="168" formatCode="0.00000"/>
    <numFmt numFmtId="183" formatCode="0.000E+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6" fontId="0" fillId="0" borderId="0" xfId="0" applyNumberFormat="1"/>
    <xf numFmtId="168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Reading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515686789151356"/>
                  <c:y val="-0.56336213181685624"/>
                </c:manualLayout>
              </c:layout>
              <c:numFmt formatCode="General" sourceLinked="0"/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'Raw Data'!$C$2:$C$26</c:f>
              <c:numCache>
                <c:formatCode>General</c:formatCode>
                <c:ptCount val="25"/>
                <c:pt idx="0">
                  <c:v>1508</c:v>
                </c:pt>
                <c:pt idx="1">
                  <c:v>1467</c:v>
                </c:pt>
                <c:pt idx="2">
                  <c:v>1312</c:v>
                </c:pt>
                <c:pt idx="3">
                  <c:v>1014</c:v>
                </c:pt>
                <c:pt idx="4">
                  <c:v>929</c:v>
                </c:pt>
                <c:pt idx="5">
                  <c:v>842</c:v>
                </c:pt>
                <c:pt idx="6">
                  <c:v>803</c:v>
                </c:pt>
                <c:pt idx="7">
                  <c:v>727</c:v>
                </c:pt>
                <c:pt idx="8">
                  <c:v>611</c:v>
                </c:pt>
                <c:pt idx="9">
                  <c:v>532</c:v>
                </c:pt>
                <c:pt idx="10">
                  <c:v>477</c:v>
                </c:pt>
                <c:pt idx="11">
                  <c:v>445</c:v>
                </c:pt>
                <c:pt idx="12">
                  <c:v>423</c:v>
                </c:pt>
                <c:pt idx="13">
                  <c:v>368</c:v>
                </c:pt>
                <c:pt idx="14">
                  <c:v>338</c:v>
                </c:pt>
                <c:pt idx="15">
                  <c:v>310</c:v>
                </c:pt>
                <c:pt idx="16">
                  <c:v>279</c:v>
                </c:pt>
                <c:pt idx="17">
                  <c:v>246</c:v>
                </c:pt>
                <c:pt idx="18">
                  <c:v>227</c:v>
                </c:pt>
                <c:pt idx="19">
                  <c:v>206</c:v>
                </c:pt>
                <c:pt idx="20">
                  <c:v>184</c:v>
                </c:pt>
                <c:pt idx="21">
                  <c:v>158</c:v>
                </c:pt>
                <c:pt idx="22">
                  <c:v>141</c:v>
                </c:pt>
                <c:pt idx="23">
                  <c:v>130</c:v>
                </c:pt>
                <c:pt idx="24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2-46CE-ADA2-E46A26F8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5088"/>
        <c:axId val="144586624"/>
      </c:scatterChart>
      <c:valAx>
        <c:axId val="144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86624"/>
        <c:crosses val="autoZero"/>
        <c:crossBetween val="midCat"/>
      </c:valAx>
      <c:valAx>
        <c:axId val="144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Thickness vs Reading</a:t>
            </a:r>
          </a:p>
          <a:p>
            <a:pPr>
              <a:defRPr/>
            </a:pPr>
            <a:r>
              <a:rPr lang="en-US"/>
              <a:t>(excl</a:t>
            </a:r>
            <a:r>
              <a:rPr lang="en-US" baseline="0"/>
              <a:t> 0.01)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Reading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36717979002624673"/>
                  <c:y val="-0.51703703703703707"/>
                </c:manualLayout>
              </c:layout>
              <c:numFmt formatCode="General" sourceLinked="0"/>
            </c:trendlineLbl>
          </c:trendline>
          <c:xVal>
            <c:numRef>
              <c:f>'Raw Data'!$A$3:$A$26</c:f>
              <c:numCache>
                <c:formatCode>General</c:formatCode>
                <c:ptCount val="2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  <c:pt idx="10">
                  <c:v>0.11999999999999998</c:v>
                </c:pt>
                <c:pt idx="11">
                  <c:v>0.12999999999999998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0.18000000000000002</c:v>
                </c:pt>
                <c:pt idx="17">
                  <c:v>0.19000000000000003</c:v>
                </c:pt>
                <c:pt idx="18">
                  <c:v>0.20000000000000004</c:v>
                </c:pt>
                <c:pt idx="19">
                  <c:v>0.21000000000000005</c:v>
                </c:pt>
                <c:pt idx="20">
                  <c:v>0.22000000000000006</c:v>
                </c:pt>
                <c:pt idx="21">
                  <c:v>0.23000000000000007</c:v>
                </c:pt>
                <c:pt idx="22">
                  <c:v>0.24000000000000007</c:v>
                </c:pt>
                <c:pt idx="23">
                  <c:v>0.25000000000000006</c:v>
                </c:pt>
              </c:numCache>
            </c:numRef>
          </c:xVal>
          <c:yVal>
            <c:numRef>
              <c:f>'Raw Data'!$C$3:$C$26</c:f>
              <c:numCache>
                <c:formatCode>General</c:formatCode>
                <c:ptCount val="24"/>
                <c:pt idx="0">
                  <c:v>1467</c:v>
                </c:pt>
                <c:pt idx="1">
                  <c:v>1312</c:v>
                </c:pt>
                <c:pt idx="2">
                  <c:v>1014</c:v>
                </c:pt>
                <c:pt idx="3">
                  <c:v>929</c:v>
                </c:pt>
                <c:pt idx="4">
                  <c:v>842</c:v>
                </c:pt>
                <c:pt idx="5">
                  <c:v>803</c:v>
                </c:pt>
                <c:pt idx="6">
                  <c:v>727</c:v>
                </c:pt>
                <c:pt idx="7">
                  <c:v>611</c:v>
                </c:pt>
                <c:pt idx="8">
                  <c:v>532</c:v>
                </c:pt>
                <c:pt idx="9">
                  <c:v>477</c:v>
                </c:pt>
                <c:pt idx="10">
                  <c:v>445</c:v>
                </c:pt>
                <c:pt idx="11">
                  <c:v>423</c:v>
                </c:pt>
                <c:pt idx="12">
                  <c:v>368</c:v>
                </c:pt>
                <c:pt idx="13">
                  <c:v>338</c:v>
                </c:pt>
                <c:pt idx="14">
                  <c:v>310</c:v>
                </c:pt>
                <c:pt idx="15">
                  <c:v>279</c:v>
                </c:pt>
                <c:pt idx="16">
                  <c:v>246</c:v>
                </c:pt>
                <c:pt idx="17">
                  <c:v>227</c:v>
                </c:pt>
                <c:pt idx="18">
                  <c:v>206</c:v>
                </c:pt>
                <c:pt idx="19">
                  <c:v>184</c:v>
                </c:pt>
                <c:pt idx="20">
                  <c:v>158</c:v>
                </c:pt>
                <c:pt idx="21">
                  <c:v>141</c:v>
                </c:pt>
                <c:pt idx="22">
                  <c:v>130</c:v>
                </c:pt>
                <c:pt idx="2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F-4A5A-BE28-3E202C48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4544"/>
        <c:axId val="144606336"/>
      </c:scatterChart>
      <c:valAx>
        <c:axId val="1446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06336"/>
        <c:crosses val="autoZero"/>
        <c:crossBetween val="midCat"/>
      </c:valAx>
      <c:valAx>
        <c:axId val="1446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0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Optical Thickness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3305774278215223E-2"/>
                  <c:y val="0.2018234179060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Data'!$A$2:$A$26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</c:numCache>
            </c:numRef>
          </c:xVal>
          <c:yVal>
            <c:numRef>
              <c:f>'Raw Data'!$D$2:$D$26</c:f>
              <c:numCache>
                <c:formatCode>0.00</c:formatCode>
                <c:ptCount val="25"/>
                <c:pt idx="0">
                  <c:v>1.3081438004402091E-2</c:v>
                </c:pt>
                <c:pt idx="1">
                  <c:v>2.0000000000000018E-2</c:v>
                </c:pt>
                <c:pt idx="2">
                  <c:v>4.6155539251650807E-2</c:v>
                </c:pt>
                <c:pt idx="3">
                  <c:v>9.644167278063101E-2</c:v>
                </c:pt>
                <c:pt idx="4">
                  <c:v>0.11078503301540724</c:v>
                </c:pt>
                <c:pt idx="5">
                  <c:v>0.12546588407923703</c:v>
                </c:pt>
                <c:pt idx="6">
                  <c:v>0.13204695524578142</c:v>
                </c:pt>
                <c:pt idx="7">
                  <c:v>0.14487160674981664</c:v>
                </c:pt>
                <c:pt idx="8">
                  <c:v>0.16444607483492302</c:v>
                </c:pt>
                <c:pt idx="9">
                  <c:v>0.17777696258253858</c:v>
                </c:pt>
                <c:pt idx="10">
                  <c:v>0.18705796038151143</c:v>
                </c:pt>
                <c:pt idx="11">
                  <c:v>0.19245781364636838</c:v>
                </c:pt>
                <c:pt idx="12">
                  <c:v>0.19617021276595753</c:v>
                </c:pt>
                <c:pt idx="13">
                  <c:v>0.20545121056493038</c:v>
                </c:pt>
                <c:pt idx="14">
                  <c:v>0.21051357300073376</c:v>
                </c:pt>
                <c:pt idx="15">
                  <c:v>0.21523844460748356</c:v>
                </c:pt>
                <c:pt idx="16">
                  <c:v>0.22046955245781372</c:v>
                </c:pt>
                <c:pt idx="17">
                  <c:v>0.22603815113719744</c:v>
                </c:pt>
                <c:pt idx="18">
                  <c:v>0.22924431401320622</c:v>
                </c:pt>
                <c:pt idx="19">
                  <c:v>0.2327879677182686</c:v>
                </c:pt>
                <c:pt idx="20">
                  <c:v>0.23650036683785775</c:v>
                </c:pt>
                <c:pt idx="21">
                  <c:v>0.24088774761555401</c:v>
                </c:pt>
                <c:pt idx="22">
                  <c:v>0.24375641966250924</c:v>
                </c:pt>
                <c:pt idx="23">
                  <c:v>0.24561261922230382</c:v>
                </c:pt>
                <c:pt idx="24">
                  <c:v>0.25000000000000006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D-46FD-BDA9-2603A0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74527"/>
        <c:axId val="1883674111"/>
      </c:scatterChart>
      <c:valAx>
        <c:axId val="188367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74111"/>
        <c:crosses val="autoZero"/>
        <c:crossBetween val="midCat"/>
      </c:valAx>
      <c:valAx>
        <c:axId val="18836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7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6.2992125984251968E-2"/>
          <c:w val="0.87119685039370076"/>
          <c:h val="0.865361150722301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analysis!$J$41</c:f>
              <c:strCache>
                <c:ptCount val="1"/>
                <c:pt idx="0">
                  <c:v>Equivelent
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7668416447944E-2"/>
                  <c:y val="0.34882323764647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analysis!$B$42:$B$73</c:f>
              <c:numCache>
                <c:formatCode>0</c:formatCode>
                <c:ptCount val="32"/>
                <c:pt idx="0">
                  <c:v>0</c:v>
                </c:pt>
                <c:pt idx="1">
                  <c:v>8.2258064516129039</c:v>
                </c:pt>
                <c:pt idx="2">
                  <c:v>16.451612903225808</c:v>
                </c:pt>
                <c:pt idx="3">
                  <c:v>24.677419354838708</c:v>
                </c:pt>
                <c:pt idx="4">
                  <c:v>32.903225806451616</c:v>
                </c:pt>
                <c:pt idx="5">
                  <c:v>41.12903225806452</c:v>
                </c:pt>
                <c:pt idx="6">
                  <c:v>49.354838709677416</c:v>
                </c:pt>
                <c:pt idx="7">
                  <c:v>57.58064516129032</c:v>
                </c:pt>
                <c:pt idx="8">
                  <c:v>65.806451612903231</c:v>
                </c:pt>
                <c:pt idx="9">
                  <c:v>74.032258064516128</c:v>
                </c:pt>
                <c:pt idx="10">
                  <c:v>82.258064516129039</c:v>
                </c:pt>
                <c:pt idx="11">
                  <c:v>90.483870967741936</c:v>
                </c:pt>
                <c:pt idx="12">
                  <c:v>98.709677419354833</c:v>
                </c:pt>
                <c:pt idx="13">
                  <c:v>106.93548387096774</c:v>
                </c:pt>
                <c:pt idx="14">
                  <c:v>115.16129032258064</c:v>
                </c:pt>
                <c:pt idx="15">
                  <c:v>123.38709677419355</c:v>
                </c:pt>
                <c:pt idx="16">
                  <c:v>131.61290322580646</c:v>
                </c:pt>
                <c:pt idx="17">
                  <c:v>139.83870967741936</c:v>
                </c:pt>
                <c:pt idx="18">
                  <c:v>148.06451612903226</c:v>
                </c:pt>
                <c:pt idx="19">
                  <c:v>156.29032258064515</c:v>
                </c:pt>
                <c:pt idx="20">
                  <c:v>164.51612903225808</c:v>
                </c:pt>
                <c:pt idx="21">
                  <c:v>172.74193548387098</c:v>
                </c:pt>
                <c:pt idx="22">
                  <c:v>180.96774193548387</c:v>
                </c:pt>
                <c:pt idx="23">
                  <c:v>189.19354838709677</c:v>
                </c:pt>
                <c:pt idx="24">
                  <c:v>197.41935483870967</c:v>
                </c:pt>
                <c:pt idx="25">
                  <c:v>205.64516129032259</c:v>
                </c:pt>
                <c:pt idx="26">
                  <c:v>213.87096774193549</c:v>
                </c:pt>
                <c:pt idx="27">
                  <c:v>222.09677419354838</c:v>
                </c:pt>
                <c:pt idx="28">
                  <c:v>230.32258064516128</c:v>
                </c:pt>
                <c:pt idx="29">
                  <c:v>238.54838709677421</c:v>
                </c:pt>
                <c:pt idx="30">
                  <c:v>246.7741935483871</c:v>
                </c:pt>
                <c:pt idx="31">
                  <c:v>255</c:v>
                </c:pt>
              </c:numCache>
            </c:numRef>
          </c:xVal>
          <c:yVal>
            <c:numRef>
              <c:f>analysis!$J$42:$J$73</c:f>
              <c:numCache>
                <c:formatCode>0</c:formatCode>
                <c:ptCount val="32"/>
                <c:pt idx="0">
                  <c:v>10.928648197205112</c:v>
                </c:pt>
                <c:pt idx="1">
                  <c:v>18.476654811905803</c:v>
                </c:pt>
                <c:pt idx="2">
                  <c:v>26.236774916062483</c:v>
                </c:pt>
                <c:pt idx="3">
                  <c:v>34.208364406199806</c:v>
                </c:pt>
                <c:pt idx="4">
                  <c:v>41.854466988143066</c:v>
                </c:pt>
                <c:pt idx="5">
                  <c:v>49.602607142362181</c:v>
                </c:pt>
                <c:pt idx="6">
                  <c:v>56.79612546891908</c:v>
                </c:pt>
                <c:pt idx="7">
                  <c:v>64.589046250091343</c:v>
                </c:pt>
                <c:pt idx="8">
                  <c:v>72.351712322628828</c:v>
                </c:pt>
                <c:pt idx="9">
                  <c:v>80.015067361848722</c:v>
                </c:pt>
                <c:pt idx="10">
                  <c:v>87.493403677306276</c:v>
                </c:pt>
                <c:pt idx="11">
                  <c:v>94.682914992243909</c:v>
                </c:pt>
                <c:pt idx="12">
                  <c:v>102.47113298620197</c:v>
                </c:pt>
                <c:pt idx="13">
                  <c:v>109.86178308144763</c:v>
                </c:pt>
                <c:pt idx="14">
                  <c:v>116.69720192972945</c:v>
                </c:pt>
                <c:pt idx="15">
                  <c:v>124.0715641580906</c:v>
                </c:pt>
                <c:pt idx="16">
                  <c:v>132.0771871692842</c:v>
                </c:pt>
                <c:pt idx="17">
                  <c:v>139.31507938201642</c:v>
                </c:pt>
                <c:pt idx="18">
                  <c:v>147.16010839042954</c:v>
                </c:pt>
                <c:pt idx="19">
                  <c:v>153.94700642380889</c:v>
                </c:pt>
                <c:pt idx="20">
                  <c:v>161.26492243810532</c:v>
                </c:pt>
                <c:pt idx="21">
                  <c:v>169.20405932738169</c:v>
                </c:pt>
                <c:pt idx="22">
                  <c:v>175.63426396072916</c:v>
                </c:pt>
                <c:pt idx="23">
                  <c:v>182.53915916299439</c:v>
                </c:pt>
                <c:pt idx="24">
                  <c:v>189.99445639296226</c:v>
                </c:pt>
                <c:pt idx="25">
                  <c:v>195.31653336988688</c:v>
                </c:pt>
                <c:pt idx="26">
                  <c:v>203.91419356674055</c:v>
                </c:pt>
                <c:pt idx="27">
                  <c:v>210.11877128622103</c:v>
                </c:pt>
                <c:pt idx="28">
                  <c:v>216.7641554613414</c:v>
                </c:pt>
                <c:pt idx="29">
                  <c:v>223.9178036496059</c:v>
                </c:pt>
                <c:pt idx="30">
                  <c:v>227.71074579510579</c:v>
                </c:pt>
                <c:pt idx="31">
                  <c:v>235.79156140358504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E-4703-B500-D2355EC9CE82}"/>
            </c:ext>
          </c:extLst>
        </c:ser>
        <c:ser>
          <c:idx val="1"/>
          <c:order val="1"/>
          <c:tx>
            <c:strRef>
              <c:f>analysis!$D$41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analysis!$B$42:$B$73</c:f>
              <c:numCache>
                <c:formatCode>0</c:formatCode>
                <c:ptCount val="32"/>
                <c:pt idx="0">
                  <c:v>0</c:v>
                </c:pt>
                <c:pt idx="1">
                  <c:v>8.2258064516129039</c:v>
                </c:pt>
                <c:pt idx="2">
                  <c:v>16.451612903225808</c:v>
                </c:pt>
                <c:pt idx="3">
                  <c:v>24.677419354838708</c:v>
                </c:pt>
                <c:pt idx="4">
                  <c:v>32.903225806451616</c:v>
                </c:pt>
                <c:pt idx="5">
                  <c:v>41.12903225806452</c:v>
                </c:pt>
                <c:pt idx="6">
                  <c:v>49.354838709677416</c:v>
                </c:pt>
                <c:pt idx="7">
                  <c:v>57.58064516129032</c:v>
                </c:pt>
                <c:pt idx="8">
                  <c:v>65.806451612903231</c:v>
                </c:pt>
                <c:pt idx="9">
                  <c:v>74.032258064516128</c:v>
                </c:pt>
                <c:pt idx="10">
                  <c:v>82.258064516129039</c:v>
                </c:pt>
                <c:pt idx="11">
                  <c:v>90.483870967741936</c:v>
                </c:pt>
                <c:pt idx="12">
                  <c:v>98.709677419354833</c:v>
                </c:pt>
                <c:pt idx="13">
                  <c:v>106.93548387096774</c:v>
                </c:pt>
                <c:pt idx="14">
                  <c:v>115.16129032258064</c:v>
                </c:pt>
                <c:pt idx="15">
                  <c:v>123.38709677419355</c:v>
                </c:pt>
                <c:pt idx="16">
                  <c:v>131.61290322580646</c:v>
                </c:pt>
                <c:pt idx="17">
                  <c:v>139.83870967741936</c:v>
                </c:pt>
                <c:pt idx="18">
                  <c:v>148.06451612903226</c:v>
                </c:pt>
                <c:pt idx="19">
                  <c:v>156.29032258064515</c:v>
                </c:pt>
                <c:pt idx="20">
                  <c:v>164.51612903225808</c:v>
                </c:pt>
                <c:pt idx="21">
                  <c:v>172.74193548387098</c:v>
                </c:pt>
                <c:pt idx="22">
                  <c:v>180.96774193548387</c:v>
                </c:pt>
                <c:pt idx="23">
                  <c:v>189.19354838709677</c:v>
                </c:pt>
                <c:pt idx="24">
                  <c:v>197.41935483870967</c:v>
                </c:pt>
                <c:pt idx="25">
                  <c:v>205.64516129032259</c:v>
                </c:pt>
                <c:pt idx="26">
                  <c:v>213.87096774193549</c:v>
                </c:pt>
                <c:pt idx="27">
                  <c:v>222.09677419354838</c:v>
                </c:pt>
                <c:pt idx="28">
                  <c:v>230.32258064516128</c:v>
                </c:pt>
                <c:pt idx="29">
                  <c:v>238.54838709677421</c:v>
                </c:pt>
                <c:pt idx="30">
                  <c:v>246.7741935483871</c:v>
                </c:pt>
                <c:pt idx="31">
                  <c:v>255</c:v>
                </c:pt>
              </c:numCache>
            </c:numRef>
          </c:xVal>
          <c:yVal>
            <c:numRef>
              <c:f>analysis!$D$42:$D$73</c:f>
              <c:numCache>
                <c:formatCode>0</c:formatCode>
                <c:ptCount val="32"/>
                <c:pt idx="0">
                  <c:v>11</c:v>
                </c:pt>
                <c:pt idx="1">
                  <c:v>19</c:v>
                </c:pt>
                <c:pt idx="2">
                  <c:v>27</c:v>
                </c:pt>
                <c:pt idx="3">
                  <c:v>35</c:v>
                </c:pt>
                <c:pt idx="4">
                  <c:v>43</c:v>
                </c:pt>
                <c:pt idx="5">
                  <c:v>50</c:v>
                </c:pt>
                <c:pt idx="6">
                  <c:v>58</c:v>
                </c:pt>
                <c:pt idx="7">
                  <c:v>66</c:v>
                </c:pt>
                <c:pt idx="8">
                  <c:v>74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121</c:v>
                </c:pt>
                <c:pt idx="15">
                  <c:v>129</c:v>
                </c:pt>
                <c:pt idx="16">
                  <c:v>137</c:v>
                </c:pt>
                <c:pt idx="17">
                  <c:v>145</c:v>
                </c:pt>
                <c:pt idx="18">
                  <c:v>153</c:v>
                </c:pt>
                <c:pt idx="19">
                  <c:v>161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FE-4703-B500-D2355EC9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27424"/>
        <c:axId val="1901419936"/>
      </c:scatterChart>
      <c:valAx>
        <c:axId val="19014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19936"/>
        <c:crosses val="autoZero"/>
        <c:crossBetween val="midCat"/>
      </c:valAx>
      <c:valAx>
        <c:axId val="19014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38100</xdr:rowOff>
    </xdr:from>
    <xdr:to>
      <xdr:col>20</xdr:col>
      <xdr:colOff>333375</xdr:colOff>
      <xdr:row>16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727075</xdr:colOff>
      <xdr:row>17</xdr:row>
      <xdr:rowOff>114300</xdr:rowOff>
    </xdr:from>
    <xdr:to>
      <xdr:col>20</xdr:col>
      <xdr:colOff>295275</xdr:colOff>
      <xdr:row>34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107950</xdr:colOff>
      <xdr:row>32</xdr:row>
      <xdr:rowOff>76200</xdr:rowOff>
    </xdr:from>
    <xdr:to>
      <xdr:col>12</xdr:col>
      <xdr:colOff>0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E579C-1815-41AF-BA0D-B8319891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45</xdr:row>
      <xdr:rowOff>101600</xdr:rowOff>
    </xdr:from>
    <xdr:to>
      <xdr:col>19</xdr:col>
      <xdr:colOff>488950</xdr:colOff>
      <xdr:row>63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F5565-EDBE-49AF-93CA-E13179944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workbookViewId="0">
      <selection activeCell="F3" sqref="F3"/>
    </sheetView>
  </sheetViews>
  <sheetFormatPr defaultRowHeight="14.5" x14ac:dyDescent="0.35"/>
  <cols>
    <col min="8" max="8" width="10.453125" customWidth="1"/>
    <col min="9" max="9" width="9.6328125" customWidth="1"/>
    <col min="11" max="11" width="10.453125" customWidth="1"/>
    <col min="12" max="13" width="10.54296875" customWidth="1"/>
  </cols>
  <sheetData>
    <row r="1" spans="1:12" s="2" customFormat="1" ht="43.5" x14ac:dyDescent="0.35">
      <c r="A1" s="2" t="s">
        <v>0</v>
      </c>
      <c r="B1" s="2" t="s">
        <v>2</v>
      </c>
      <c r="C1" s="2" t="s">
        <v>1</v>
      </c>
      <c r="D1" s="2" t="s">
        <v>18</v>
      </c>
      <c r="F1" s="2" t="s">
        <v>6</v>
      </c>
      <c r="G1" s="2" t="s">
        <v>26</v>
      </c>
      <c r="H1" s="2" t="s">
        <v>24</v>
      </c>
      <c r="I1" s="2" t="s">
        <v>23</v>
      </c>
      <c r="K1" s="2" t="s">
        <v>27</v>
      </c>
      <c r="L1" s="2" t="s">
        <v>23</v>
      </c>
    </row>
    <row r="2" spans="1:12" x14ac:dyDescent="0.35">
      <c r="A2" s="12">
        <v>0.01</v>
      </c>
      <c r="B2" s="12">
        <f>0.25-A2</f>
        <v>0.24</v>
      </c>
      <c r="C2" s="12">
        <v>1508</v>
      </c>
      <c r="D2" s="13">
        <f>B$35*C2+B$36</f>
        <v>1.3081438004402091E-2</v>
      </c>
      <c r="E2" s="12"/>
      <c r="F2" s="14">
        <f>B$39*LN(A2)+B$40</f>
        <v>-2.1176363697394895E-2</v>
      </c>
      <c r="G2" s="14">
        <f>(D2-F2)*(D2-F2)</f>
        <v>1.1735969774396445E-3</v>
      </c>
      <c r="H2" s="13">
        <f>EXP((F2-B$40)/B$39)</f>
        <v>1.0000000000000004E-2</v>
      </c>
      <c r="I2" s="14">
        <f>($A2-H2)*($A2-H2)</f>
        <v>1.2037062152420224E-35</v>
      </c>
      <c r="J2" s="15"/>
      <c r="K2" s="13">
        <f>EXP((D2-B$40)/B$39)</f>
        <v>1.5006496651287157E-2</v>
      </c>
      <c r="L2" s="14">
        <f>($A2-K2)*($A2-K2)</f>
        <v>2.5065008719349517E-5</v>
      </c>
    </row>
    <row r="3" spans="1:12" x14ac:dyDescent="0.35">
      <c r="A3">
        <f>A2+0.01</f>
        <v>0.02</v>
      </c>
      <c r="B3">
        <f t="shared" ref="B3:B26" si="0">0.25-A3</f>
        <v>0.23</v>
      </c>
      <c r="C3">
        <v>1467</v>
      </c>
      <c r="D3" s="3">
        <f t="shared" ref="D3:D26" si="1">B$35*C3+B$36</f>
        <v>2.0000000000000018E-2</v>
      </c>
      <c r="F3" s="4">
        <f t="shared" ref="F3:F26" si="2">B$39*LN(A3)+B$40</f>
        <v>3.7325258341864453E-2</v>
      </c>
      <c r="G3" s="4">
        <f>(D3-F3)*(D3-F3)</f>
        <v>3.0016457661234322E-4</v>
      </c>
      <c r="H3" s="3">
        <f t="shared" ref="H3:H26" si="3">EXP((F3-B$40)/B$39)</f>
        <v>0.02</v>
      </c>
      <c r="I3" s="4">
        <f t="shared" ref="I3:I26" si="4">($A3-H3)*($A3-H3)</f>
        <v>0</v>
      </c>
      <c r="J3" s="1"/>
      <c r="K3" s="3">
        <f>EXP((D3-B$40)/B$39)</f>
        <v>1.6288457054451616E-2</v>
      </c>
      <c r="L3" s="4">
        <f>($A3-K3)*($A3-K3)</f>
        <v>1.3775551036649977E-5</v>
      </c>
    </row>
    <row r="4" spans="1:12" x14ac:dyDescent="0.35">
      <c r="A4">
        <f t="shared" ref="A4:A26" si="5">A3+0.01</f>
        <v>0.03</v>
      </c>
      <c r="B4">
        <f t="shared" si="0"/>
        <v>0.22</v>
      </c>
      <c r="C4">
        <v>1312</v>
      </c>
      <c r="D4" s="3">
        <f t="shared" si="1"/>
        <v>4.6155539251650807E-2</v>
      </c>
      <c r="F4" s="4">
        <f t="shared" si="2"/>
        <v>7.1546513466193506E-2</v>
      </c>
      <c r="G4" s="4">
        <f t="shared" ref="G3:G26" si="6">(D4-F4)*(D4-F4)</f>
        <v>6.4470157156357232E-4</v>
      </c>
      <c r="H4" s="3">
        <f t="shared" si="3"/>
        <v>2.9999999999999995E-2</v>
      </c>
      <c r="I4" s="4">
        <f t="shared" si="4"/>
        <v>1.2037062152420224E-35</v>
      </c>
      <c r="J4" s="1"/>
      <c r="K4" s="3">
        <f>EXP((D4-B$40)/B$39)</f>
        <v>2.2205865261450953E-2</v>
      </c>
      <c r="L4" s="4">
        <f>($A4-K4)*($A4-K4)</f>
        <v>6.0748536322657003E-5</v>
      </c>
    </row>
    <row r="5" spans="1:12" x14ac:dyDescent="0.35">
      <c r="A5">
        <f t="shared" si="5"/>
        <v>0.04</v>
      </c>
      <c r="B5">
        <f t="shared" si="0"/>
        <v>0.21</v>
      </c>
      <c r="C5">
        <v>1014</v>
      </c>
      <c r="D5" s="3">
        <f t="shared" si="1"/>
        <v>9.644167278063101E-2</v>
      </c>
      <c r="F5" s="4">
        <f t="shared" si="2"/>
        <v>9.5826880381123858E-2</v>
      </c>
      <c r="G5" s="4">
        <f t="shared" si="6"/>
        <v>3.7796969449176217E-7</v>
      </c>
      <c r="H5" s="3">
        <f t="shared" si="3"/>
        <v>4.0000000000000008E-2</v>
      </c>
      <c r="I5" s="4">
        <f t="shared" si="4"/>
        <v>4.8148248609680896E-35</v>
      </c>
      <c r="J5" s="1"/>
      <c r="K5" s="3">
        <f>EXP((D5-B$40)/B$39)</f>
        <v>4.0292434598699134E-2</v>
      </c>
      <c r="L5" s="4">
        <f>($A5-K5)*($A5-K5)</f>
        <v>8.5517994516323005E-8</v>
      </c>
    </row>
    <row r="6" spans="1:12" x14ac:dyDescent="0.35">
      <c r="A6">
        <f t="shared" si="5"/>
        <v>0.05</v>
      </c>
      <c r="B6">
        <f t="shared" si="0"/>
        <v>0.2</v>
      </c>
      <c r="C6">
        <v>929</v>
      </c>
      <c r="D6" s="3">
        <f t="shared" si="1"/>
        <v>0.11078503301540724</v>
      </c>
      <c r="F6" s="4">
        <f t="shared" si="2"/>
        <v>0.11466019611204314</v>
      </c>
      <c r="G6" s="4">
        <f t="shared" si="6"/>
        <v>1.5016889025528804E-5</v>
      </c>
      <c r="H6" s="3">
        <f t="shared" si="3"/>
        <v>5.000000000000001E-2</v>
      </c>
      <c r="I6" s="4">
        <f t="shared" si="4"/>
        <v>4.8148248609680896E-35</v>
      </c>
      <c r="J6" s="1"/>
      <c r="K6" s="3">
        <f>EXP((D6-B$40)/B$39)</f>
        <v>4.7756192803086586E-2</v>
      </c>
      <c r="L6" s="4">
        <f>($A6-K6)*($A6-K6)</f>
        <v>5.0346707369204436E-6</v>
      </c>
    </row>
    <row r="7" spans="1:12" x14ac:dyDescent="0.35">
      <c r="A7">
        <f t="shared" si="5"/>
        <v>6.0000000000000005E-2</v>
      </c>
      <c r="B7">
        <f t="shared" si="0"/>
        <v>0.19</v>
      </c>
      <c r="C7">
        <v>842</v>
      </c>
      <c r="D7" s="3">
        <f t="shared" si="1"/>
        <v>0.12546588407923703</v>
      </c>
      <c r="F7" s="4">
        <f t="shared" si="2"/>
        <v>0.13004813550545291</v>
      </c>
      <c r="G7" s="4">
        <f t="shared" si="6"/>
        <v>2.0997028133057443E-5</v>
      </c>
      <c r="H7" s="3">
        <f t="shared" si="3"/>
        <v>0.06</v>
      </c>
      <c r="I7" s="4">
        <f t="shared" si="4"/>
        <v>4.8148248609680896E-35</v>
      </c>
      <c r="J7" s="1"/>
      <c r="K7" s="3">
        <f>EXP((D7-B$40)/B$39)</f>
        <v>5.6829325341170071E-2</v>
      </c>
      <c r="L7" s="4">
        <f>($A7-K7)*($A7-K7)</f>
        <v>1.0053177792146314E-5</v>
      </c>
    </row>
    <row r="8" spans="1:12" x14ac:dyDescent="0.35">
      <c r="A8">
        <f t="shared" si="5"/>
        <v>7.0000000000000007E-2</v>
      </c>
      <c r="B8">
        <f t="shared" si="0"/>
        <v>0.18</v>
      </c>
      <c r="C8">
        <v>803</v>
      </c>
      <c r="D8" s="3">
        <f t="shared" si="1"/>
        <v>0.13204695524578142</v>
      </c>
      <c r="F8" s="4">
        <f t="shared" si="2"/>
        <v>0.14305845288287353</v>
      </c>
      <c r="G8" s="4">
        <f t="shared" si="6"/>
        <v>1.2125308021168513E-4</v>
      </c>
      <c r="H8" s="3">
        <f t="shared" si="3"/>
        <v>7.0000000000000007E-2</v>
      </c>
      <c r="I8" s="4">
        <f t="shared" si="4"/>
        <v>0</v>
      </c>
      <c r="J8" s="1"/>
      <c r="K8" s="3">
        <f>EXP((D8-B$40)/B$39)</f>
        <v>6.1437921626110642E-2</v>
      </c>
      <c r="L8" s="4">
        <f>($A8-K8)*($A8-K8)</f>
        <v>7.3309186080623945E-5</v>
      </c>
    </row>
    <row r="9" spans="1:12" x14ac:dyDescent="0.35">
      <c r="A9">
        <f t="shared" si="5"/>
        <v>0.08</v>
      </c>
      <c r="B9">
        <f t="shared" si="0"/>
        <v>0.16999999999999998</v>
      </c>
      <c r="C9">
        <v>727</v>
      </c>
      <c r="D9" s="3">
        <f t="shared" si="1"/>
        <v>0.14487160674981664</v>
      </c>
      <c r="F9" s="4">
        <f t="shared" si="2"/>
        <v>0.15432850242038321</v>
      </c>
      <c r="G9" s="4">
        <f t="shared" si="6"/>
        <v>8.9432875723980684E-5</v>
      </c>
      <c r="H9" s="3">
        <f t="shared" si="3"/>
        <v>7.9999999999999988E-2</v>
      </c>
      <c r="I9" s="4">
        <f t="shared" si="4"/>
        <v>1.9259299443872359E-34</v>
      </c>
      <c r="J9" s="1"/>
      <c r="K9" s="3">
        <f>EXP((D9-B$40)/B$39)</f>
        <v>7.1520069868363775E-2</v>
      </c>
      <c r="L9" s="4">
        <f>($A9-K9)*($A9-K9)</f>
        <v>7.1909215037431985E-5</v>
      </c>
    </row>
    <row r="10" spans="1:12" x14ac:dyDescent="0.35">
      <c r="A10">
        <f t="shared" si="5"/>
        <v>0.09</v>
      </c>
      <c r="B10">
        <f t="shared" si="0"/>
        <v>0.16</v>
      </c>
      <c r="C10">
        <v>611</v>
      </c>
      <c r="D10" s="3">
        <f t="shared" si="1"/>
        <v>0.16444607483492302</v>
      </c>
      <c r="F10" s="4">
        <f t="shared" si="2"/>
        <v>0.16426939062978196</v>
      </c>
      <c r="G10" s="4">
        <f t="shared" si="6"/>
        <v>3.1217308346325812E-8</v>
      </c>
      <c r="H10" s="3">
        <f t="shared" si="3"/>
        <v>8.9999999999999983E-2</v>
      </c>
      <c r="I10" s="4">
        <f t="shared" si="4"/>
        <v>1.9259299443872359E-34</v>
      </c>
      <c r="J10" s="1"/>
      <c r="K10" s="3">
        <f>EXP((D10-B$40)/B$39)</f>
        <v>9.0188604672781045E-2</v>
      </c>
      <c r="L10" s="4">
        <f>($A10-K10)*($A10-K10)</f>
        <v>3.5571722594846225E-8</v>
      </c>
    </row>
    <row r="11" spans="1:12" x14ac:dyDescent="0.35">
      <c r="A11">
        <f t="shared" si="5"/>
        <v>9.9999999999999992E-2</v>
      </c>
      <c r="B11">
        <f t="shared" si="0"/>
        <v>0.15000000000000002</v>
      </c>
      <c r="C11">
        <v>532</v>
      </c>
      <c r="D11" s="3">
        <f t="shared" si="1"/>
        <v>0.17777696258253858</v>
      </c>
      <c r="F11" s="4">
        <f t="shared" si="2"/>
        <v>0.17316181815130252</v>
      </c>
      <c r="G11" s="4">
        <f t="shared" si="6"/>
        <v>2.1299558121169236E-5</v>
      </c>
      <c r="H11" s="3">
        <f t="shared" si="3"/>
        <v>9.9999999999999978E-2</v>
      </c>
      <c r="I11" s="4">
        <f t="shared" si="4"/>
        <v>1.9259299443872359E-34</v>
      </c>
      <c r="J11" s="1"/>
      <c r="K11" s="3">
        <f>EXP((D11-B$40)/B$39)</f>
        <v>0.10562044833320021</v>
      </c>
      <c r="L11" s="4">
        <f>($A11-K11)*($A11-K11)</f>
        <v>3.1589439466173107E-5</v>
      </c>
    </row>
    <row r="12" spans="1:12" x14ac:dyDescent="0.35">
      <c r="A12">
        <f t="shared" si="5"/>
        <v>0.10999999999999999</v>
      </c>
      <c r="B12">
        <f t="shared" si="0"/>
        <v>0.14000000000000001</v>
      </c>
      <c r="C12">
        <v>477</v>
      </c>
      <c r="D12" s="3">
        <f t="shared" si="1"/>
        <v>0.18705796038151143</v>
      </c>
      <c r="F12" s="4">
        <f t="shared" si="2"/>
        <v>0.18120599732678752</v>
      </c>
      <c r="G12" s="4">
        <f t="shared" si="6"/>
        <v>3.4245471593853569E-5</v>
      </c>
      <c r="H12" s="3">
        <f t="shared" si="3"/>
        <v>0.10999999999999997</v>
      </c>
      <c r="I12" s="4">
        <f t="shared" si="4"/>
        <v>1.9259299443872359E-34</v>
      </c>
      <c r="J12" s="1"/>
      <c r="K12" s="3">
        <f>EXP((D12-B$40)/B$39)</f>
        <v>0.11789759644434231</v>
      </c>
      <c r="L12" s="4">
        <f>($A12-K12)*($A12-K12)</f>
        <v>6.2372029597688455E-5</v>
      </c>
    </row>
    <row r="13" spans="1:12" x14ac:dyDescent="0.35">
      <c r="A13">
        <f t="shared" si="5"/>
        <v>0.11999999999999998</v>
      </c>
      <c r="B13">
        <f t="shared" si="0"/>
        <v>0.13</v>
      </c>
      <c r="C13">
        <v>445</v>
      </c>
      <c r="D13" s="3">
        <f t="shared" si="1"/>
        <v>0.19245781364636838</v>
      </c>
      <c r="F13" s="4">
        <f t="shared" si="2"/>
        <v>0.18854975754471232</v>
      </c>
      <c r="G13" s="4">
        <f t="shared" si="6"/>
        <v>1.5272902493691205E-5</v>
      </c>
      <c r="H13" s="3">
        <f t="shared" si="3"/>
        <v>0.12000000000000001</v>
      </c>
      <c r="I13" s="4">
        <f t="shared" si="4"/>
        <v>7.7037197775489434E-34</v>
      </c>
      <c r="J13" s="1"/>
      <c r="K13" s="3">
        <f>EXP((D13-B$40)/B$39)</f>
        <v>0.12568713016460845</v>
      </c>
      <c r="L13" s="4">
        <f>($A13-K13)*($A13-K13)</f>
        <v>3.2343449509199501E-5</v>
      </c>
    </row>
    <row r="14" spans="1:12" x14ac:dyDescent="0.35">
      <c r="A14">
        <f t="shared" si="5"/>
        <v>0.12999999999999998</v>
      </c>
      <c r="B14">
        <f t="shared" si="0"/>
        <v>0.12000000000000002</v>
      </c>
      <c r="C14">
        <v>423</v>
      </c>
      <c r="D14" s="3">
        <f t="shared" si="1"/>
        <v>0.19617021276595753</v>
      </c>
      <c r="F14" s="4">
        <f t="shared" si="2"/>
        <v>0.19530536207235877</v>
      </c>
      <c r="G14" s="4">
        <f t="shared" si="6"/>
        <v>7.4796672221825992E-7</v>
      </c>
      <c r="H14" s="3">
        <f t="shared" si="3"/>
        <v>0.13</v>
      </c>
      <c r="I14" s="4">
        <f t="shared" si="4"/>
        <v>7.7037197775489434E-34</v>
      </c>
      <c r="J14" s="1"/>
      <c r="K14" s="3">
        <f>EXP((D14-B$40)/B$39)</f>
        <v>0.13133896449659568</v>
      </c>
      <c r="L14" s="4">
        <f>($A14-K14)*($A14-K14)</f>
        <v>1.7928259231437952E-6</v>
      </c>
    </row>
    <row r="15" spans="1:12" x14ac:dyDescent="0.35">
      <c r="A15">
        <f t="shared" si="5"/>
        <v>0.13999999999999999</v>
      </c>
      <c r="B15">
        <f t="shared" si="0"/>
        <v>0.11000000000000001</v>
      </c>
      <c r="C15">
        <v>368</v>
      </c>
      <c r="D15" s="3">
        <f t="shared" si="1"/>
        <v>0.20545121056493038</v>
      </c>
      <c r="F15" s="4">
        <f t="shared" si="2"/>
        <v>0.20156007492213288</v>
      </c>
      <c r="G15" s="4">
        <f t="shared" si="6"/>
        <v>1.5140936590649111E-5</v>
      </c>
      <c r="H15" s="3">
        <f t="shared" si="3"/>
        <v>0.13999999999999993</v>
      </c>
      <c r="I15" s="4">
        <f t="shared" si="4"/>
        <v>3.0814879110195774E-33</v>
      </c>
      <c r="J15" s="1"/>
      <c r="K15" s="3">
        <f>EXP((D15-B$40)/B$39)</f>
        <v>0.14660559084911692</v>
      </c>
      <c r="L15" s="4">
        <f>($A15-K15)*($A15-K15)</f>
        <v>4.3633830465937426E-5</v>
      </c>
    </row>
    <row r="16" spans="1:12" x14ac:dyDescent="0.35">
      <c r="A16">
        <f t="shared" si="5"/>
        <v>0.15</v>
      </c>
      <c r="B16">
        <f t="shared" si="0"/>
        <v>0.1</v>
      </c>
      <c r="C16">
        <v>338</v>
      </c>
      <c r="D16" s="3">
        <f t="shared" si="1"/>
        <v>0.21051357300073376</v>
      </c>
      <c r="F16" s="4">
        <f t="shared" si="2"/>
        <v>0.2073830732756316</v>
      </c>
      <c r="G16" s="4">
        <f t="shared" si="6"/>
        <v>9.8000285288646609E-6</v>
      </c>
      <c r="H16" s="3">
        <f t="shared" si="3"/>
        <v>0.15</v>
      </c>
      <c r="I16" s="4">
        <f t="shared" si="4"/>
        <v>0</v>
      </c>
      <c r="J16" s="1"/>
      <c r="K16" s="3">
        <f>EXP((D16-B$40)/B$39)</f>
        <v>0.15566815392335887</v>
      </c>
      <c r="L16" s="4">
        <f>($A16-K16)*($A16-K16)</f>
        <v>3.2127968898888556E-5</v>
      </c>
    </row>
    <row r="17" spans="1:12" x14ac:dyDescent="0.35">
      <c r="A17">
        <f t="shared" si="5"/>
        <v>0.16</v>
      </c>
      <c r="B17">
        <f t="shared" si="0"/>
        <v>0.09</v>
      </c>
      <c r="C17">
        <v>310</v>
      </c>
      <c r="D17" s="3">
        <f t="shared" si="1"/>
        <v>0.21523844460748356</v>
      </c>
      <c r="F17" s="4">
        <f t="shared" si="2"/>
        <v>0.21283012445964261</v>
      </c>
      <c r="G17" s="4">
        <f t="shared" si="6"/>
        <v>5.8000059344966714E-6</v>
      </c>
      <c r="H17" s="3">
        <f t="shared" si="3"/>
        <v>0.15999999999999998</v>
      </c>
      <c r="I17" s="4">
        <f t="shared" si="4"/>
        <v>7.7037197775489434E-34</v>
      </c>
      <c r="J17" s="1"/>
      <c r="K17" s="3">
        <f>EXP((D17-B$40)/B$39)</f>
        <v>0.16463129769812038</v>
      </c>
      <c r="L17" s="4">
        <f>($A17-K17)*($A17-K17)</f>
        <v>2.1448918368615071E-5</v>
      </c>
    </row>
    <row r="18" spans="1:12" x14ac:dyDescent="0.35">
      <c r="A18">
        <f t="shared" si="5"/>
        <v>0.17</v>
      </c>
      <c r="B18">
        <f t="shared" si="0"/>
        <v>7.9999999999999988E-2</v>
      </c>
      <c r="C18">
        <v>279</v>
      </c>
      <c r="D18" s="3">
        <f t="shared" si="1"/>
        <v>0.22046955245781372</v>
      </c>
      <c r="F18" s="4">
        <f t="shared" si="2"/>
        <v>0.21794684254094973</v>
      </c>
      <c r="G18" s="4">
        <f t="shared" si="6"/>
        <v>6.3640653246438964E-6</v>
      </c>
      <c r="H18" s="3">
        <f t="shared" si="3"/>
        <v>0.17</v>
      </c>
      <c r="I18" s="4">
        <f t="shared" si="4"/>
        <v>0</v>
      </c>
      <c r="J18" s="1"/>
      <c r="K18" s="3">
        <f>EXP((D18-B$40)/B$39)</f>
        <v>0.17515798970757157</v>
      </c>
      <c r="L18" s="4">
        <f>($A18-K18)*($A18-K18)</f>
        <v>2.6604857823414134E-5</v>
      </c>
    </row>
    <row r="19" spans="1:12" x14ac:dyDescent="0.35">
      <c r="A19">
        <f t="shared" si="5"/>
        <v>0.18000000000000002</v>
      </c>
      <c r="B19">
        <f t="shared" si="0"/>
        <v>6.9999999999999979E-2</v>
      </c>
      <c r="C19">
        <v>246</v>
      </c>
      <c r="D19" s="3">
        <f t="shared" si="1"/>
        <v>0.22603815113719744</v>
      </c>
      <c r="F19" s="4">
        <f t="shared" si="2"/>
        <v>0.22277101266904137</v>
      </c>
      <c r="G19" s="4">
        <f t="shared" si="6"/>
        <v>1.0674193770105206E-5</v>
      </c>
      <c r="H19" s="3">
        <f t="shared" si="3"/>
        <v>0.17999999999999997</v>
      </c>
      <c r="I19" s="4">
        <f t="shared" si="4"/>
        <v>3.0814879110195774E-33</v>
      </c>
      <c r="J19" s="1"/>
      <c r="K19" s="3">
        <f>EXP((D19-B$40)/B$39)</f>
        <v>0.18710445098116912</v>
      </c>
      <c r="L19" s="4">
        <f>($A19-K19)*($A19-K19)</f>
        <v>5.0473223743834627E-5</v>
      </c>
    </row>
    <row r="20" spans="1:12" x14ac:dyDescent="0.35">
      <c r="A20">
        <f t="shared" si="5"/>
        <v>0.19000000000000003</v>
      </c>
      <c r="B20">
        <f t="shared" si="0"/>
        <v>5.999999999999997E-2</v>
      </c>
      <c r="C20">
        <v>227</v>
      </c>
      <c r="D20" s="3">
        <f t="shared" si="1"/>
        <v>0.22924431401320622</v>
      </c>
      <c r="F20" s="4">
        <f t="shared" si="2"/>
        <v>0.22733428614425266</v>
      </c>
      <c r="G20" s="4">
        <f t="shared" si="6"/>
        <v>3.6482064601792646E-6</v>
      </c>
      <c r="H20" s="3">
        <f t="shared" si="3"/>
        <v>0.19</v>
      </c>
      <c r="I20" s="4">
        <f t="shared" si="4"/>
        <v>7.7037197775489434E-34</v>
      </c>
      <c r="J20" s="1"/>
      <c r="K20" s="3">
        <f>EXP((D20-B$40)/B$39)</f>
        <v>0.19434884883273107</v>
      </c>
      <c r="L20" s="4">
        <f>($A20-K20)*($A20-K20)</f>
        <v>1.8912486169946123E-5</v>
      </c>
    </row>
    <row r="21" spans="1:12" x14ac:dyDescent="0.35">
      <c r="A21">
        <f t="shared" si="5"/>
        <v>0.20000000000000004</v>
      </c>
      <c r="B21">
        <f t="shared" si="0"/>
        <v>4.9999999999999961E-2</v>
      </c>
      <c r="C21">
        <v>206</v>
      </c>
      <c r="D21" s="3">
        <f t="shared" si="1"/>
        <v>0.2327879677182686</v>
      </c>
      <c r="F21" s="4">
        <f t="shared" si="2"/>
        <v>0.23166344019056193</v>
      </c>
      <c r="G21" s="4">
        <f t="shared" si="6"/>
        <v>1.2645621605700759E-6</v>
      </c>
      <c r="H21" s="3">
        <f t="shared" si="3"/>
        <v>0.2</v>
      </c>
      <c r="I21" s="4">
        <f t="shared" si="4"/>
        <v>7.7037197775489434E-34</v>
      </c>
      <c r="J21" s="1"/>
      <c r="K21" s="3">
        <f>EXP((D21-B$40)/B$39)</f>
        <v>0.20268258860771701</v>
      </c>
      <c r="L21" s="4">
        <f>($A21-K21)*($A21-K21)</f>
        <v>7.1962816382528907E-6</v>
      </c>
    </row>
    <row r="22" spans="1:12" x14ac:dyDescent="0.35">
      <c r="A22">
        <f t="shared" si="5"/>
        <v>0.21000000000000005</v>
      </c>
      <c r="B22">
        <f t="shared" si="0"/>
        <v>3.9999999999999952E-2</v>
      </c>
      <c r="C22">
        <v>184</v>
      </c>
      <c r="D22" s="3">
        <f t="shared" si="1"/>
        <v>0.23650036683785775</v>
      </c>
      <c r="F22" s="4">
        <f t="shared" si="2"/>
        <v>0.23578133004646201</v>
      </c>
      <c r="G22" s="4">
        <f t="shared" si="6"/>
        <v>5.1701390738067083E-7</v>
      </c>
      <c r="H22" s="3">
        <f t="shared" si="3"/>
        <v>0.2100000000000001</v>
      </c>
      <c r="I22" s="4">
        <f t="shared" si="4"/>
        <v>3.0814879110195774E-33</v>
      </c>
      <c r="J22" s="1"/>
      <c r="K22" s="3">
        <f>EXP((D22-B$40)/B$39)</f>
        <v>0.21179671517969675</v>
      </c>
      <c r="L22" s="4">
        <f>($A22-K22)*($A22-K22)</f>
        <v>3.2281854369525673E-6</v>
      </c>
    </row>
    <row r="23" spans="1:12" x14ac:dyDescent="0.35">
      <c r="A23">
        <f t="shared" si="5"/>
        <v>0.22000000000000006</v>
      </c>
      <c r="B23">
        <f t="shared" si="0"/>
        <v>2.9999999999999943E-2</v>
      </c>
      <c r="C23">
        <v>158</v>
      </c>
      <c r="D23" s="3">
        <f t="shared" si="1"/>
        <v>0.24088774761555401</v>
      </c>
      <c r="F23" s="4">
        <f t="shared" si="2"/>
        <v>0.23970761936604695</v>
      </c>
      <c r="G23" s="4">
        <f t="shared" si="6"/>
        <v>1.3927026852845892E-6</v>
      </c>
      <c r="H23" s="3">
        <f t="shared" si="3"/>
        <v>0.22000000000000006</v>
      </c>
      <c r="I23" s="4">
        <f t="shared" si="4"/>
        <v>0</v>
      </c>
      <c r="J23" s="1"/>
      <c r="K23" s="3">
        <f>EXP((D23-B$40)/B$39)</f>
        <v>0.22309777059778743</v>
      </c>
      <c r="L23" s="4">
        <f>($A23-K23)*($A23-K23)</f>
        <v>9.5961826765159489E-6</v>
      </c>
    </row>
    <row r="24" spans="1:12" x14ac:dyDescent="0.35">
      <c r="A24">
        <f t="shared" si="5"/>
        <v>0.23000000000000007</v>
      </c>
      <c r="B24">
        <f t="shared" si="0"/>
        <v>1.9999999999999934E-2</v>
      </c>
      <c r="C24">
        <v>141</v>
      </c>
      <c r="D24" s="3">
        <f t="shared" si="1"/>
        <v>0.24375641966250924</v>
      </c>
      <c r="F24" s="4">
        <f t="shared" si="2"/>
        <v>0.24345934812702533</v>
      </c>
      <c r="G24" s="4">
        <f t="shared" si="6"/>
        <v>8.8251497194772199E-8</v>
      </c>
      <c r="H24" s="3">
        <f t="shared" si="3"/>
        <v>0.23000000000000004</v>
      </c>
      <c r="I24" s="4">
        <f t="shared" si="4"/>
        <v>7.7037197775489434E-34</v>
      </c>
      <c r="J24" s="1"/>
      <c r="K24" s="3">
        <f>EXP((D24-B$40)/B$39)</f>
        <v>0.23081098154338478</v>
      </c>
      <c r="L24" s="4">
        <f>($A24-K24)*($A24-K24)</f>
        <v>6.576910637106536E-7</v>
      </c>
    </row>
    <row r="25" spans="1:12" x14ac:dyDescent="0.35">
      <c r="A25">
        <f t="shared" si="5"/>
        <v>0.24000000000000007</v>
      </c>
      <c r="B25">
        <f t="shared" si="0"/>
        <v>9.9999999999999256E-3</v>
      </c>
      <c r="C25">
        <v>130</v>
      </c>
      <c r="D25" s="3">
        <f t="shared" si="1"/>
        <v>0.24561261922230382</v>
      </c>
      <c r="F25" s="4">
        <f t="shared" si="2"/>
        <v>0.24705137958397172</v>
      </c>
      <c r="G25" s="4">
        <f t="shared" si="6"/>
        <v>2.0700313783067498E-6</v>
      </c>
      <c r="H25" s="3">
        <f t="shared" si="3"/>
        <v>0.24000000000000007</v>
      </c>
      <c r="I25" s="4">
        <f t="shared" si="4"/>
        <v>0</v>
      </c>
      <c r="J25" s="1"/>
      <c r="K25" s="3">
        <f>EXP((D25-B$40)/B$39)</f>
        <v>0.23594341271082514</v>
      </c>
      <c r="L25" s="4">
        <f>($A25-K25)*($A25-K25)</f>
        <v>1.6455900434695644E-5</v>
      </c>
    </row>
    <row r="26" spans="1:12" x14ac:dyDescent="0.35">
      <c r="A26">
        <f t="shared" si="5"/>
        <v>0.25000000000000006</v>
      </c>
      <c r="B26">
        <f t="shared" si="0"/>
        <v>0</v>
      </c>
      <c r="C26">
        <v>104</v>
      </c>
      <c r="D26" s="3">
        <f t="shared" si="1"/>
        <v>0.25000000000000006</v>
      </c>
      <c r="F26" s="4">
        <f t="shared" si="2"/>
        <v>0.25049675592148124</v>
      </c>
      <c r="G26" s="4">
        <f t="shared" si="6"/>
        <v>2.4676644552662077E-7</v>
      </c>
      <c r="H26" s="3">
        <f t="shared" si="3"/>
        <v>0.25000000000000006</v>
      </c>
      <c r="I26" s="4">
        <f t="shared" si="4"/>
        <v>0</v>
      </c>
      <c r="J26" s="1"/>
      <c r="K26" s="3">
        <f>EXP((D26-B$40)/B$39)</f>
        <v>0.24853288833284398</v>
      </c>
      <c r="L26" s="4">
        <f>($A26-K26)*($A26-K26)</f>
        <v>2.1524166439054734E-6</v>
      </c>
    </row>
    <row r="28" spans="1:12" x14ac:dyDescent="0.35">
      <c r="F28" s="11" t="s">
        <v>17</v>
      </c>
      <c r="G28" s="4">
        <f>SQRT(AVERAGE(G3:G26))</f>
        <v>7.4177373905590319E-3</v>
      </c>
      <c r="H28" s="11" t="s">
        <v>17</v>
      </c>
      <c r="I28" s="4">
        <f>SQRT(AVERAGE(I3:I26))</f>
        <v>2.4827361741739408E-17</v>
      </c>
      <c r="K28" s="11" t="s">
        <v>17</v>
      </c>
      <c r="L28" s="4">
        <f>SQRT(AVERAGE(L3:L26))</f>
        <v>4.9813699361739112E-3</v>
      </c>
    </row>
    <row r="35" spans="1:2" x14ac:dyDescent="0.35">
      <c r="A35" t="s">
        <v>20</v>
      </c>
      <c r="B35">
        <f>(A26-A3)/(C26-C3)</f>
        <v>-1.6874541452677921E-4</v>
      </c>
    </row>
    <row r="36" spans="1:2" x14ac:dyDescent="0.35">
      <c r="A36" t="s">
        <v>5</v>
      </c>
      <c r="B36">
        <f>A26-B35*C26</f>
        <v>0.26754952311078511</v>
      </c>
    </row>
    <row r="39" spans="1:2" x14ac:dyDescent="0.35">
      <c r="A39" t="s">
        <v>10</v>
      </c>
      <c r="B39">
        <v>8.4400000000000003E-2</v>
      </c>
    </row>
    <row r="40" spans="1:2" x14ac:dyDescent="0.35">
      <c r="A40" t="s">
        <v>25</v>
      </c>
      <c r="B40">
        <v>0.36749999999999999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81EA-AB81-4268-AA88-58A50CC5DAAC}">
  <dimension ref="A1:O74"/>
  <sheetViews>
    <sheetView topLeftCell="A28" workbookViewId="0">
      <selection activeCell="D42" sqref="D42:D73"/>
    </sheetView>
  </sheetViews>
  <sheetFormatPr defaultRowHeight="14.5" x14ac:dyDescent="0.35"/>
  <cols>
    <col min="2" max="2" width="10.08984375" customWidth="1"/>
    <col min="3" max="3" width="10.6328125" customWidth="1"/>
    <col min="4" max="4" width="9.90625" customWidth="1"/>
    <col min="5" max="10" width="11" customWidth="1"/>
    <col min="11" max="11" width="12.26953125" customWidth="1"/>
    <col min="12" max="12" width="10.36328125" customWidth="1"/>
    <col min="13" max="13" width="9.90625" customWidth="1"/>
    <col min="14" max="14" width="11.1796875" customWidth="1"/>
    <col min="15" max="15" width="10.54296875" customWidth="1"/>
    <col min="16" max="16" width="10.7265625" customWidth="1"/>
  </cols>
  <sheetData>
    <row r="1" spans="1:6" x14ac:dyDescent="0.35">
      <c r="A1" t="s">
        <v>0</v>
      </c>
      <c r="B1" t="s">
        <v>2</v>
      </c>
      <c r="C1" t="s">
        <v>1</v>
      </c>
      <c r="E1" t="s">
        <v>8</v>
      </c>
      <c r="F1" s="6" t="s">
        <v>10</v>
      </c>
    </row>
    <row r="2" spans="1:6" x14ac:dyDescent="0.35">
      <c r="A2" s="3">
        <v>0.01</v>
      </c>
      <c r="B2">
        <f>0.25-A2</f>
        <v>0.24</v>
      </c>
      <c r="C2">
        <v>1508</v>
      </c>
      <c r="E2" s="1">
        <f>1666.6 * EXP(-10.71*A2)</f>
        <v>1497.3331458041475</v>
      </c>
      <c r="F2" s="5">
        <f>0.267 * EXP(-10.7*A2)</f>
        <v>0.23990635468841159</v>
      </c>
    </row>
    <row r="3" spans="1:6" x14ac:dyDescent="0.35">
      <c r="A3" s="3">
        <f>A2+0.01</f>
        <v>0.02</v>
      </c>
      <c r="B3">
        <f t="shared" ref="B3:B26" si="0">0.25-A3</f>
        <v>0.23</v>
      </c>
      <c r="C3">
        <v>1467</v>
      </c>
      <c r="E3" s="1">
        <f t="shared" ref="E3:E26" si="1">1666.6 * EXP(-10.71*A3)</f>
        <v>1345.2577400238474</v>
      </c>
      <c r="F3" s="5">
        <f t="shared" ref="F3:F26" si="2">0.267 * EXP(-10.7*A3)</f>
        <v>0.21556201880105597</v>
      </c>
    </row>
    <row r="4" spans="1:6" x14ac:dyDescent="0.35">
      <c r="A4" s="3">
        <f t="shared" ref="A4:A26" si="3">A3+0.01</f>
        <v>0.03</v>
      </c>
      <c r="B4">
        <f t="shared" si="0"/>
        <v>0.22</v>
      </c>
      <c r="C4">
        <v>1312</v>
      </c>
      <c r="E4" s="1">
        <f t="shared" si="1"/>
        <v>1208.6277473822668</v>
      </c>
      <c r="F4" s="5">
        <f t="shared" si="2"/>
        <v>0.19368800801436772</v>
      </c>
    </row>
    <row r="5" spans="1:6" x14ac:dyDescent="0.35">
      <c r="A5" s="3">
        <f t="shared" si="3"/>
        <v>0.04</v>
      </c>
      <c r="B5">
        <f t="shared" si="0"/>
        <v>0.21</v>
      </c>
      <c r="C5">
        <v>1014</v>
      </c>
      <c r="E5" s="1">
        <f t="shared" si="1"/>
        <v>1085.8744672351313</v>
      </c>
      <c r="F5" s="5">
        <f t="shared" si="2"/>
        <v>0.17403364775126143</v>
      </c>
    </row>
    <row r="6" spans="1:6" x14ac:dyDescent="0.35">
      <c r="A6" s="3">
        <f t="shared" si="3"/>
        <v>0.05</v>
      </c>
      <c r="B6">
        <f t="shared" si="0"/>
        <v>0.2</v>
      </c>
      <c r="C6">
        <v>929</v>
      </c>
      <c r="E6" s="1">
        <f t="shared" si="1"/>
        <v>975.58852272505806</v>
      </c>
      <c r="F6" s="5">
        <f t="shared" si="2"/>
        <v>0.15637370046865995</v>
      </c>
    </row>
    <row r="7" spans="1:6" x14ac:dyDescent="0.35">
      <c r="A7" s="3">
        <f t="shared" si="3"/>
        <v>6.0000000000000005E-2</v>
      </c>
      <c r="B7">
        <f t="shared" si="0"/>
        <v>0.19</v>
      </c>
      <c r="C7">
        <v>842</v>
      </c>
      <c r="E7" s="1">
        <f t="shared" si="1"/>
        <v>876.50367919256701</v>
      </c>
      <c r="F7" s="5">
        <f t="shared" si="2"/>
        <v>0.14050578445158715</v>
      </c>
    </row>
    <row r="8" spans="1:6" x14ac:dyDescent="0.35">
      <c r="A8" s="3">
        <f t="shared" si="3"/>
        <v>7.0000000000000007E-2</v>
      </c>
      <c r="B8">
        <f t="shared" si="0"/>
        <v>0.18</v>
      </c>
      <c r="C8">
        <v>803</v>
      </c>
      <c r="E8" s="1">
        <f t="shared" si="1"/>
        <v>787.48230605683159</v>
      </c>
      <c r="F8" s="5">
        <f t="shared" si="2"/>
        <v>0.12624805453339313</v>
      </c>
    </row>
    <row r="9" spans="1:6" x14ac:dyDescent="0.35">
      <c r="A9" s="3">
        <f t="shared" si="3"/>
        <v>0.08</v>
      </c>
      <c r="B9">
        <f t="shared" si="0"/>
        <v>0.16999999999999998</v>
      </c>
      <c r="C9">
        <v>727</v>
      </c>
      <c r="E9" s="1">
        <f t="shared" si="1"/>
        <v>707.50231524851813</v>
      </c>
      <c r="F9" s="5">
        <f t="shared" si="2"/>
        <v>0.11343711816333386</v>
      </c>
    </row>
    <row r="10" spans="1:6" x14ac:dyDescent="0.35">
      <c r="A10" s="3">
        <f t="shared" si="3"/>
        <v>0.09</v>
      </c>
      <c r="B10">
        <f t="shared" si="0"/>
        <v>0.16</v>
      </c>
      <c r="C10">
        <v>611</v>
      </c>
      <c r="E10" s="1">
        <f t="shared" si="1"/>
        <v>635.64542622991792</v>
      </c>
      <c r="F10" s="5">
        <f t="shared" si="2"/>
        <v>0.10192616293979039</v>
      </c>
    </row>
    <row r="11" spans="1:6" x14ac:dyDescent="0.35">
      <c r="A11" s="3">
        <f t="shared" si="3"/>
        <v>9.9999999999999992E-2</v>
      </c>
      <c r="B11">
        <f t="shared" si="0"/>
        <v>0.15000000000000002</v>
      </c>
      <c r="C11">
        <v>532</v>
      </c>
      <c r="E11" s="1">
        <f t="shared" si="1"/>
        <v>571.08662286863159</v>
      </c>
      <c r="F11" s="5">
        <f t="shared" si="2"/>
        <v>9.1583274150794702E-2</v>
      </c>
    </row>
    <row r="12" spans="1:6" x14ac:dyDescent="0.35">
      <c r="A12" s="3">
        <f t="shared" si="3"/>
        <v>0.10999999999999999</v>
      </c>
      <c r="B12">
        <f t="shared" si="0"/>
        <v>0.14000000000000001</v>
      </c>
      <c r="C12">
        <v>477</v>
      </c>
      <c r="E12" s="1">
        <f t="shared" si="1"/>
        <v>513.08468111517755</v>
      </c>
      <c r="F12" s="5">
        <f t="shared" si="2"/>
        <v>8.2289923040998469E-2</v>
      </c>
    </row>
    <row r="13" spans="1:6" x14ac:dyDescent="0.35">
      <c r="A13" s="3">
        <f t="shared" si="3"/>
        <v>0.11999999999999998</v>
      </c>
      <c r="B13">
        <f t="shared" si="0"/>
        <v>0.13</v>
      </c>
      <c r="C13">
        <v>445</v>
      </c>
      <c r="E13" s="1">
        <f t="shared" si="1"/>
        <v>460.97365872921318</v>
      </c>
      <c r="F13" s="5">
        <f t="shared" si="2"/>
        <v>7.3939608480733582E-2</v>
      </c>
    </row>
    <row r="14" spans="1:6" x14ac:dyDescent="0.35">
      <c r="A14" s="3">
        <f t="shared" si="3"/>
        <v>0.12999999999999998</v>
      </c>
      <c r="B14">
        <f t="shared" si="0"/>
        <v>0.12000000000000002</v>
      </c>
      <c r="C14">
        <v>423</v>
      </c>
      <c r="E14" s="1">
        <f t="shared" si="1"/>
        <v>414.15524934468999</v>
      </c>
      <c r="F14" s="5">
        <f t="shared" si="2"/>
        <v>6.6436636470790872E-2</v>
      </c>
    </row>
    <row r="15" spans="1:6" x14ac:dyDescent="0.35">
      <c r="A15" s="3">
        <f t="shared" si="3"/>
        <v>0.13999999999999999</v>
      </c>
      <c r="B15">
        <f t="shared" si="0"/>
        <v>0.11000000000000001</v>
      </c>
      <c r="C15">
        <v>368</v>
      </c>
      <c r="E15" s="1">
        <f t="shared" si="1"/>
        <v>372.09191308807488</v>
      </c>
      <c r="F15" s="5">
        <f t="shared" si="2"/>
        <v>5.9695023496129637E-2</v>
      </c>
    </row>
    <row r="16" spans="1:6" x14ac:dyDescent="0.35">
      <c r="A16" s="3">
        <f t="shared" si="3"/>
        <v>0.15</v>
      </c>
      <c r="B16">
        <f t="shared" si="0"/>
        <v>0.1</v>
      </c>
      <c r="C16">
        <v>338</v>
      </c>
      <c r="E16" s="1">
        <f t="shared" si="1"/>
        <v>334.3007048796656</v>
      </c>
      <c r="F16" s="5">
        <f t="shared" si="2"/>
        <v>5.3637511161031978E-2</v>
      </c>
    </row>
    <row r="17" spans="1:15" x14ac:dyDescent="0.35">
      <c r="A17" s="3">
        <f t="shared" si="3"/>
        <v>0.16</v>
      </c>
      <c r="B17">
        <f t="shared" si="0"/>
        <v>0.09</v>
      </c>
      <c r="C17">
        <v>310</v>
      </c>
      <c r="E17" s="1">
        <f t="shared" si="1"/>
        <v>300.34772955839043</v>
      </c>
      <c r="F17" s="5">
        <f t="shared" si="2"/>
        <v>4.8194680813491278E-2</v>
      </c>
    </row>
    <row r="18" spans="1:15" x14ac:dyDescent="0.35">
      <c r="A18" s="3">
        <f t="shared" si="3"/>
        <v>0.17</v>
      </c>
      <c r="B18">
        <f t="shared" si="0"/>
        <v>7.9999999999999988E-2</v>
      </c>
      <c r="C18">
        <v>279</v>
      </c>
      <c r="E18" s="1">
        <f t="shared" si="1"/>
        <v>269.84316016728553</v>
      </c>
      <c r="F18" s="5">
        <f t="shared" si="2"/>
        <v>4.3304158012495216E-2</v>
      </c>
    </row>
    <row r="19" spans="1:15" x14ac:dyDescent="0.35">
      <c r="A19" s="3">
        <f t="shared" si="3"/>
        <v>0.18000000000000002</v>
      </c>
      <c r="B19">
        <f t="shared" si="0"/>
        <v>6.9999999999999979E-2</v>
      </c>
      <c r="C19">
        <v>246</v>
      </c>
      <c r="E19" s="1">
        <f t="shared" si="1"/>
        <v>242.43676220269654</v>
      </c>
      <c r="F19" s="5">
        <f t="shared" si="2"/>
        <v>3.8909897721455783E-2</v>
      </c>
    </row>
    <row r="20" spans="1:15" x14ac:dyDescent="0.35">
      <c r="A20" s="3">
        <f t="shared" si="3"/>
        <v>0.19000000000000003</v>
      </c>
      <c r="B20">
        <f t="shared" si="0"/>
        <v>5.999999999999997E-2</v>
      </c>
      <c r="C20">
        <v>227</v>
      </c>
      <c r="E20" s="1">
        <f t="shared" si="1"/>
        <v>217.81387243941896</v>
      </c>
      <c r="F20" s="5">
        <f t="shared" si="2"/>
        <v>3.4961542036155008E-2</v>
      </c>
    </row>
    <row r="21" spans="1:15" x14ac:dyDescent="0.35">
      <c r="A21" s="3">
        <f t="shared" si="3"/>
        <v>0.20000000000000004</v>
      </c>
      <c r="B21">
        <f t="shared" si="0"/>
        <v>4.9999999999999961E-2</v>
      </c>
      <c r="C21">
        <v>206</v>
      </c>
      <c r="E21" s="1">
        <f t="shared" si="1"/>
        <v>195.69178616314554</v>
      </c>
      <c r="F21" s="5">
        <f t="shared" si="2"/>
        <v>3.1413843086815045E-2</v>
      </c>
    </row>
    <row r="22" spans="1:15" x14ac:dyDescent="0.35">
      <c r="A22" s="3">
        <f t="shared" si="3"/>
        <v>0.21000000000000005</v>
      </c>
      <c r="B22">
        <f t="shared" si="0"/>
        <v>3.9999999999999952E-2</v>
      </c>
      <c r="C22">
        <v>184</v>
      </c>
      <c r="E22" s="1">
        <f t="shared" si="1"/>
        <v>175.81651133067038</v>
      </c>
      <c r="F22" s="5">
        <f t="shared" si="2"/>
        <v>2.8226144500792336E-2</v>
      </c>
    </row>
    <row r="23" spans="1:15" x14ac:dyDescent="0.35">
      <c r="A23" s="3">
        <f t="shared" si="3"/>
        <v>0.22000000000000006</v>
      </c>
      <c r="B23">
        <f t="shared" si="0"/>
        <v>2.9999999999999943E-2</v>
      </c>
      <c r="C23">
        <v>158</v>
      </c>
      <c r="E23" s="1">
        <f t="shared" si="1"/>
        <v>157.95985239113358</v>
      </c>
      <c r="F23" s="5">
        <f t="shared" si="2"/>
        <v>2.5361915483496044E-2</v>
      </c>
    </row>
    <row r="24" spans="1:15" x14ac:dyDescent="0.35">
      <c r="A24" s="3">
        <f t="shared" si="3"/>
        <v>0.23000000000000007</v>
      </c>
      <c r="B24">
        <f t="shared" si="0"/>
        <v>1.9999999999999934E-2</v>
      </c>
      <c r="C24">
        <v>141</v>
      </c>
      <c r="E24" s="1">
        <f t="shared" si="1"/>
        <v>141.91679028655636</v>
      </c>
      <c r="F24" s="5">
        <f t="shared" si="2"/>
        <v>2.2788332178131525E-2</v>
      </c>
    </row>
    <row r="25" spans="1:15" x14ac:dyDescent="0.35">
      <c r="A25" s="3">
        <f t="shared" si="3"/>
        <v>0.24000000000000007</v>
      </c>
      <c r="B25">
        <f t="shared" si="0"/>
        <v>9.9999999999999256E-3</v>
      </c>
      <c r="C25">
        <v>130</v>
      </c>
      <c r="E25" s="1">
        <f t="shared" si="1"/>
        <v>127.50312855046012</v>
      </c>
      <c r="F25" s="5">
        <f t="shared" si="2"/>
        <v>2.047590150668227E-2</v>
      </c>
      <c r="O25">
        <f>248/0.24</f>
        <v>1033.3333333333335</v>
      </c>
    </row>
    <row r="26" spans="1:15" x14ac:dyDescent="0.35">
      <c r="A26" s="3">
        <f t="shared" si="3"/>
        <v>0.25000000000000006</v>
      </c>
      <c r="B26">
        <f t="shared" si="0"/>
        <v>0</v>
      </c>
      <c r="C26">
        <v>104</v>
      </c>
      <c r="E26" s="1">
        <f t="shared" si="1"/>
        <v>114.55337847853782</v>
      </c>
      <c r="F26" s="5">
        <f t="shared" si="2"/>
        <v>1.8398123181374904E-2</v>
      </c>
    </row>
    <row r="27" spans="1:15" x14ac:dyDescent="0.35">
      <c r="E27" s="1"/>
      <c r="F27" s="1"/>
    </row>
    <row r="28" spans="1:15" x14ac:dyDescent="0.35">
      <c r="B28" t="s">
        <v>21</v>
      </c>
      <c r="E28">
        <f>'Raw Data'!B39</f>
        <v>8.4400000000000003E-2</v>
      </c>
      <c r="F28" s="1"/>
    </row>
    <row r="29" spans="1:15" x14ac:dyDescent="0.35">
      <c r="B29" t="s">
        <v>22</v>
      </c>
      <c r="E29">
        <f>'Raw Data'!B40</f>
        <v>0.36749999999999999</v>
      </c>
      <c r="F29" s="1"/>
    </row>
    <row r="30" spans="1:15" x14ac:dyDescent="0.35">
      <c r="F30" s="1"/>
    </row>
    <row r="31" spans="1:15" x14ac:dyDescent="0.35">
      <c r="B31" t="s">
        <v>31</v>
      </c>
      <c r="E31">
        <v>255</v>
      </c>
      <c r="F31" s="1"/>
    </row>
    <row r="32" spans="1:15" x14ac:dyDescent="0.35">
      <c r="B32" t="s">
        <v>32</v>
      </c>
      <c r="E32" s="1">
        <f>F38-E31</f>
        <v>4.1149715265862596</v>
      </c>
      <c r="F32" s="1"/>
    </row>
    <row r="33" spans="1:12" x14ac:dyDescent="0.35">
      <c r="B33" t="s">
        <v>13</v>
      </c>
      <c r="E33" s="4">
        <v>0.02</v>
      </c>
      <c r="F33" s="1"/>
    </row>
    <row r="34" spans="1:12" x14ac:dyDescent="0.35">
      <c r="B34" t="s">
        <v>14</v>
      </c>
      <c r="E34" s="4">
        <v>0.24</v>
      </c>
    </row>
    <row r="35" spans="1:12" x14ac:dyDescent="0.35">
      <c r="B35" t="s">
        <v>15</v>
      </c>
      <c r="E35" s="4">
        <v>0.25</v>
      </c>
    </row>
    <row r="36" spans="1:12" x14ac:dyDescent="0.35">
      <c r="B36" t="s">
        <v>16</v>
      </c>
      <c r="E36" s="4">
        <f>(E35-E33)/E31</f>
        <v>9.0196078431372556E-4</v>
      </c>
    </row>
    <row r="37" spans="1:12" x14ac:dyDescent="0.35">
      <c r="E37" s="4"/>
    </row>
    <row r="38" spans="1:12" x14ac:dyDescent="0.35">
      <c r="B38" t="s">
        <v>28</v>
      </c>
      <c r="E38" s="4">
        <f>EXP((E33-E$29)/E$28)</f>
        <v>1.6288457054451616E-2</v>
      </c>
      <c r="F38" s="1">
        <f>(E$35-E38)/E$36</f>
        <v>259.11497152658626</v>
      </c>
    </row>
    <row r="39" spans="1:12" x14ac:dyDescent="0.35">
      <c r="B39" t="s">
        <v>33</v>
      </c>
      <c r="E39" s="4">
        <f>(E35-E33)/(E31-E32)</f>
        <v>9.1675458435883941E-4</v>
      </c>
    </row>
    <row r="41" spans="1:12" ht="43.5" x14ac:dyDescent="0.35">
      <c r="A41" t="s">
        <v>9</v>
      </c>
      <c r="B41" t="s">
        <v>3</v>
      </c>
      <c r="C41" s="2" t="s">
        <v>12</v>
      </c>
      <c r="D41" s="6" t="s">
        <v>11</v>
      </c>
      <c r="E41" s="2" t="s">
        <v>29</v>
      </c>
      <c r="F41" s="2" t="s">
        <v>4</v>
      </c>
      <c r="G41" s="2" t="s">
        <v>30</v>
      </c>
      <c r="H41" s="2"/>
      <c r="I41" s="2" t="s">
        <v>18</v>
      </c>
      <c r="J41" s="7" t="s">
        <v>19</v>
      </c>
      <c r="K41" t="s">
        <v>7</v>
      </c>
      <c r="L41" s="2" t="s">
        <v>23</v>
      </c>
    </row>
    <row r="42" spans="1:12" ht="15" customHeight="1" x14ac:dyDescent="0.35">
      <c r="A42">
        <v>0</v>
      </c>
      <c r="B42" s="1">
        <f>E$31 * A42/A$73</f>
        <v>0</v>
      </c>
      <c r="C42" s="4">
        <f>E$34-(B42/E$31)*(E$34-E$33)</f>
        <v>0.24</v>
      </c>
      <c r="D42" s="1">
        <f>ROUND((E$35-C42)/E$36, 0)</f>
        <v>11</v>
      </c>
      <c r="E42" s="4">
        <f>EXP((C42-E$29)/E$28)</f>
        <v>0.22076345123468943</v>
      </c>
      <c r="F42" s="1">
        <f>ROUND((E$35-E42)/E$39, 0)</f>
        <v>32</v>
      </c>
      <c r="G42" s="4">
        <f>E$35-F42*E$36</f>
        <v>0.22113725490196079</v>
      </c>
      <c r="H42" s="1"/>
      <c r="I42" s="4">
        <f>E$28*LN(G42)+E$29</f>
        <v>0.2401427879005601</v>
      </c>
      <c r="J42" s="1">
        <f>(E$35-I42)/E$36</f>
        <v>10.928648197205112</v>
      </c>
      <c r="K42" s="8">
        <f>C42-I42</f>
        <v>-1.4278790056010404E-4</v>
      </c>
      <c r="L42" s="10">
        <f>K42*K42</f>
        <v>2.0388384546362159E-8</v>
      </c>
    </row>
    <row r="43" spans="1:12" x14ac:dyDescent="0.35">
      <c r="A43">
        <f>A42+1</f>
        <v>1</v>
      </c>
      <c r="B43" s="1">
        <f>E$31 * A43/A$73</f>
        <v>8.2258064516129039</v>
      </c>
      <c r="C43" s="4">
        <f>E$34-(B43/E$31)*(E$34-E$33)</f>
        <v>0.23290322580645159</v>
      </c>
      <c r="D43" s="1">
        <f t="shared" ref="D43:D73" si="4">ROUND((E$35-C43)/E$36, 0)</f>
        <v>19</v>
      </c>
      <c r="E43" s="4">
        <f>EXP((C43-E$29)/E$28)</f>
        <v>0.20295956450693797</v>
      </c>
      <c r="F43" s="1">
        <f t="shared" ref="F43:F73" si="5">ROUND((E$35-E43)/E$39, 0)</f>
        <v>51</v>
      </c>
      <c r="G43" s="4">
        <f t="shared" ref="G43:G73" si="6">E$35-F43*E$36</f>
        <v>0.20399999999999999</v>
      </c>
      <c r="H43" s="1"/>
      <c r="I43" s="4">
        <f t="shared" ref="I43:I72" si="7">E$28*LN(G43)+E$29</f>
        <v>0.23333478193435947</v>
      </c>
      <c r="J43" s="1">
        <f t="shared" ref="J43:J73" si="8">(E$35-I43)/E$36</f>
        <v>18.476654811905803</v>
      </c>
      <c r="K43" s="8">
        <f t="shared" ref="K43:K73" si="9">C43-I43</f>
        <v>-4.3155612790787834E-4</v>
      </c>
      <c r="L43" s="10">
        <f t="shared" ref="L43:L73" si="10">K43*K43</f>
        <v>1.8624069153484106E-7</v>
      </c>
    </row>
    <row r="44" spans="1:12" x14ac:dyDescent="0.35">
      <c r="A44">
        <f t="shared" ref="A44:A73" si="11">A43+1</f>
        <v>2</v>
      </c>
      <c r="B44" s="1">
        <f>E$31 * A44/A$73</f>
        <v>16.451612903225808</v>
      </c>
      <c r="C44" s="4">
        <f>E$34-(B44/E$31)*(E$34-E$33)</f>
        <v>0.22580645161290322</v>
      </c>
      <c r="D44" s="1">
        <f t="shared" si="4"/>
        <v>27</v>
      </c>
      <c r="E44" s="4">
        <f>EXP((C44-E$29)/E$28)</f>
        <v>0.18659150595111362</v>
      </c>
      <c r="F44" s="1">
        <f t="shared" si="5"/>
        <v>69</v>
      </c>
      <c r="G44" s="4">
        <f t="shared" si="6"/>
        <v>0.18776470588235294</v>
      </c>
      <c r="H44" s="1"/>
      <c r="I44" s="4">
        <f t="shared" si="7"/>
        <v>0.2263354579188456</v>
      </c>
      <c r="J44" s="1">
        <f t="shared" si="8"/>
        <v>26.236774916062483</v>
      </c>
      <c r="K44" s="8">
        <f t="shared" si="9"/>
        <v>-5.2900630594238107E-4</v>
      </c>
      <c r="L44" s="10">
        <f t="shared" si="10"/>
        <v>2.7984767172680406E-7</v>
      </c>
    </row>
    <row r="45" spans="1:12" x14ac:dyDescent="0.35">
      <c r="A45">
        <f t="shared" si="11"/>
        <v>3</v>
      </c>
      <c r="B45" s="1">
        <f>E$31 * A45/A$73</f>
        <v>24.677419354838708</v>
      </c>
      <c r="C45" s="4">
        <f>E$34-(B45/E$31)*(E$34-E$33)</f>
        <v>0.21870967741935482</v>
      </c>
      <c r="D45" s="1">
        <f t="shared" si="4"/>
        <v>35</v>
      </c>
      <c r="E45" s="4">
        <f>EXP((C45-E$29)/E$28)</f>
        <v>0.1715434804843321</v>
      </c>
      <c r="F45" s="1">
        <f t="shared" si="5"/>
        <v>86</v>
      </c>
      <c r="G45" s="4">
        <f t="shared" si="6"/>
        <v>0.17243137254901961</v>
      </c>
      <c r="H45" s="1"/>
      <c r="I45" s="4">
        <f t="shared" si="7"/>
        <v>0.21914539681009429</v>
      </c>
      <c r="J45" s="1">
        <f t="shared" si="8"/>
        <v>34.208364406199806</v>
      </c>
      <c r="K45" s="8">
        <f t="shared" si="9"/>
        <v>-4.3571939073946964E-4</v>
      </c>
      <c r="L45" s="10">
        <f t="shared" si="10"/>
        <v>1.8985138746637462E-7</v>
      </c>
    </row>
    <row r="46" spans="1:12" x14ac:dyDescent="0.35">
      <c r="A46">
        <f t="shared" si="11"/>
        <v>4</v>
      </c>
      <c r="B46" s="1">
        <f>E$31 * A46/A$73</f>
        <v>32.903225806451616</v>
      </c>
      <c r="C46" s="4">
        <f>E$34-(B46/E$31)*(E$34-E$33)</f>
        <v>0.21161290322580645</v>
      </c>
      <c r="D46" s="1">
        <f t="shared" si="4"/>
        <v>43</v>
      </c>
      <c r="E46" s="4">
        <f>EXP((C46-E$29)/E$28)</f>
        <v>0.15770903153752489</v>
      </c>
      <c r="F46" s="1">
        <f t="shared" si="5"/>
        <v>101</v>
      </c>
      <c r="G46" s="4">
        <f t="shared" si="6"/>
        <v>0.15890196078431373</v>
      </c>
      <c r="H46" s="1"/>
      <c r="I46" s="4">
        <f t="shared" si="7"/>
        <v>0.21224891212834154</v>
      </c>
      <c r="J46" s="1">
        <f t="shared" si="8"/>
        <v>41.854466988143066</v>
      </c>
      <c r="K46" s="8">
        <f t="shared" si="9"/>
        <v>-6.3600890253509568E-4</v>
      </c>
      <c r="L46" s="10">
        <f t="shared" si="10"/>
        <v>4.0450732410389684E-7</v>
      </c>
    </row>
    <row r="47" spans="1:12" x14ac:dyDescent="0.35">
      <c r="A47">
        <f t="shared" si="11"/>
        <v>5</v>
      </c>
      <c r="B47" s="1">
        <f>E$31 * A47/A$73</f>
        <v>41.12903225806452</v>
      </c>
      <c r="C47" s="4">
        <f>E$34-(B47/E$31)*(E$34-E$33)</f>
        <v>0.20451612903225805</v>
      </c>
      <c r="D47" s="1">
        <f t="shared" si="4"/>
        <v>50</v>
      </c>
      <c r="E47" s="4">
        <f>EXP((C47-E$29)/E$28)</f>
        <v>0.1449902879333016</v>
      </c>
      <c r="F47" s="1">
        <f t="shared" si="5"/>
        <v>115</v>
      </c>
      <c r="G47" s="4">
        <f t="shared" si="6"/>
        <v>0.14627450980392157</v>
      </c>
      <c r="H47" s="1"/>
      <c r="I47" s="4">
        <f t="shared" si="7"/>
        <v>0.2052603935578694</v>
      </c>
      <c r="J47" s="1">
        <f t="shared" si="8"/>
        <v>49.602607142362181</v>
      </c>
      <c r="K47" s="8">
        <f t="shared" si="9"/>
        <v>-7.4426452561135448E-4</v>
      </c>
      <c r="L47" s="10">
        <f t="shared" si="10"/>
        <v>5.5392968408349448E-7</v>
      </c>
    </row>
    <row r="48" spans="1:12" x14ac:dyDescent="0.35">
      <c r="A48">
        <f t="shared" si="11"/>
        <v>6</v>
      </c>
      <c r="B48" s="1">
        <f>E$31 * A48/A$73</f>
        <v>49.354838709677416</v>
      </c>
      <c r="C48" s="4">
        <f>E$34-(B48/E$31)*(E$34-E$33)</f>
        <v>0.19741935483870968</v>
      </c>
      <c r="D48" s="1">
        <f t="shared" si="4"/>
        <v>58</v>
      </c>
      <c r="E48" s="4">
        <f>EXP((C48-E$29)/E$28)</f>
        <v>0.13329727150077475</v>
      </c>
      <c r="F48" s="1">
        <f t="shared" si="5"/>
        <v>127</v>
      </c>
      <c r="G48" s="4">
        <f t="shared" si="6"/>
        <v>0.13545098039215686</v>
      </c>
      <c r="H48" s="1"/>
      <c r="I48" s="4">
        <f t="shared" si="7"/>
        <v>0.19877212212607298</v>
      </c>
      <c r="J48" s="1">
        <f t="shared" si="8"/>
        <v>56.79612546891908</v>
      </c>
      <c r="K48" s="8">
        <f t="shared" si="9"/>
        <v>-1.3527672873633045E-3</v>
      </c>
      <c r="L48" s="10">
        <f t="shared" si="10"/>
        <v>1.8299793337602734E-6</v>
      </c>
    </row>
    <row r="49" spans="1:12" x14ac:dyDescent="0.35">
      <c r="A49">
        <f t="shared" si="11"/>
        <v>7</v>
      </c>
      <c r="B49" s="1">
        <f>E$31 * A49/A$73</f>
        <v>57.58064516129032</v>
      </c>
      <c r="C49" s="4">
        <f>E$34-(B49/E$31)*(E$34-E$33)</f>
        <v>0.19032258064516128</v>
      </c>
      <c r="D49" s="1">
        <f t="shared" si="4"/>
        <v>66</v>
      </c>
      <c r="E49" s="4">
        <f>EXP((C49-E$29)/E$28)</f>
        <v>0.12254726052909809</v>
      </c>
      <c r="F49" s="1">
        <f t="shared" si="5"/>
        <v>139</v>
      </c>
      <c r="G49" s="4">
        <f t="shared" si="6"/>
        <v>0.12462745098039216</v>
      </c>
      <c r="H49" s="1"/>
      <c r="I49" s="4">
        <f t="shared" si="7"/>
        <v>0.19174321318619211</v>
      </c>
      <c r="J49" s="1">
        <f t="shared" si="8"/>
        <v>64.589046250091343</v>
      </c>
      <c r="K49" s="8">
        <f t="shared" si="9"/>
        <v>-1.4206325410308362E-3</v>
      </c>
      <c r="L49" s="10">
        <f t="shared" si="10"/>
        <v>2.0181968166357307E-6</v>
      </c>
    </row>
    <row r="50" spans="1:12" x14ac:dyDescent="0.35">
      <c r="A50">
        <f t="shared" si="11"/>
        <v>8</v>
      </c>
      <c r="B50" s="1">
        <f>E$31 * A50/A$73</f>
        <v>65.806451612903231</v>
      </c>
      <c r="C50" s="4">
        <f>E$34-(B50/E$31)*(E$34-E$33)</f>
        <v>0.18322580645161288</v>
      </c>
      <c r="D50" s="1">
        <f t="shared" si="4"/>
        <v>74</v>
      </c>
      <c r="E50" s="4">
        <f>EXP((C50-E$29)/E$28)</f>
        <v>0.11266420455650027</v>
      </c>
      <c r="F50" s="1">
        <f t="shared" si="5"/>
        <v>150</v>
      </c>
      <c r="G50" s="4">
        <f t="shared" si="6"/>
        <v>0.11470588235294116</v>
      </c>
      <c r="H50" s="1"/>
      <c r="I50" s="4">
        <f t="shared" si="7"/>
        <v>0.18474159280704067</v>
      </c>
      <c r="J50" s="1">
        <f t="shared" si="8"/>
        <v>72.351712322628828</v>
      </c>
      <c r="K50" s="8">
        <f t="shared" si="9"/>
        <v>-1.5157863554277895E-3</v>
      </c>
      <c r="L50" s="10">
        <f t="shared" si="10"/>
        <v>2.2976082753010608E-6</v>
      </c>
    </row>
    <row r="51" spans="1:12" x14ac:dyDescent="0.35">
      <c r="A51">
        <f t="shared" si="11"/>
        <v>9</v>
      </c>
      <c r="B51" s="1">
        <f>E$31 * A51/A$73</f>
        <v>74.032258064516128</v>
      </c>
      <c r="C51" s="4">
        <f>E$34-(B51/E$31)*(E$34-E$33)</f>
        <v>0.17612903225806451</v>
      </c>
      <c r="D51" s="1">
        <f t="shared" si="4"/>
        <v>82</v>
      </c>
      <c r="E51" s="4">
        <f>EXP((C51-E$29)/E$28)</f>
        <v>0.10357818635476564</v>
      </c>
      <c r="F51" s="1">
        <f t="shared" si="5"/>
        <v>160</v>
      </c>
      <c r="G51" s="4">
        <f t="shared" si="6"/>
        <v>0.10568627450980392</v>
      </c>
      <c r="H51" s="1"/>
      <c r="I51" s="4">
        <f t="shared" si="7"/>
        <v>0.17782954708539134</v>
      </c>
      <c r="J51" s="1">
        <f t="shared" si="8"/>
        <v>80.015067361848722</v>
      </c>
      <c r="K51" s="8">
        <f t="shared" si="9"/>
        <v>-1.7005148273268322E-3</v>
      </c>
      <c r="L51" s="10">
        <f t="shared" si="10"/>
        <v>2.891750677958406E-6</v>
      </c>
    </row>
    <row r="52" spans="1:12" x14ac:dyDescent="0.35">
      <c r="A52">
        <f t="shared" si="11"/>
        <v>10</v>
      </c>
      <c r="B52" s="1">
        <f>E$31 * A52/A$73</f>
        <v>82.258064516129039</v>
      </c>
      <c r="C52" s="4">
        <f>E$34-(B52/E$31)*(E$34-E$33)</f>
        <v>0.16903225806451611</v>
      </c>
      <c r="D52" s="1">
        <f t="shared" si="4"/>
        <v>90</v>
      </c>
      <c r="E52" s="4">
        <f>EXP((C52-E$29)/E$28)</f>
        <v>9.5224927302995546E-2</v>
      </c>
      <c r="F52" s="1">
        <f t="shared" si="5"/>
        <v>169</v>
      </c>
      <c r="G52" s="4">
        <f t="shared" si="6"/>
        <v>9.7568627450980383E-2</v>
      </c>
      <c r="H52" s="1"/>
      <c r="I52" s="4">
        <f t="shared" si="7"/>
        <v>0.17108438099693943</v>
      </c>
      <c r="J52" s="1">
        <f t="shared" si="8"/>
        <v>87.493403677306276</v>
      </c>
      <c r="K52" s="8">
        <f t="shared" si="9"/>
        <v>-2.0521229324233226E-3</v>
      </c>
      <c r="L52" s="10">
        <f t="shared" si="10"/>
        <v>4.2112085297776969E-6</v>
      </c>
    </row>
    <row r="53" spans="1:12" x14ac:dyDescent="0.35">
      <c r="A53">
        <f t="shared" si="11"/>
        <v>11</v>
      </c>
      <c r="B53" s="1">
        <f>E$31 * A53/A$73</f>
        <v>90.483870967741936</v>
      </c>
      <c r="C53" s="4">
        <f>E$34-(B53/E$31)*(E$34-E$33)</f>
        <v>0.16193548387096773</v>
      </c>
      <c r="D53" s="1">
        <f t="shared" si="4"/>
        <v>98</v>
      </c>
      <c r="E53" s="4">
        <f>EXP((C53-E$29)/E$28)</f>
        <v>8.7545332651439864E-2</v>
      </c>
      <c r="F53" s="1">
        <f t="shared" si="5"/>
        <v>177</v>
      </c>
      <c r="G53" s="4">
        <f t="shared" si="6"/>
        <v>9.035294117647058E-2</v>
      </c>
      <c r="H53" s="1"/>
      <c r="I53" s="4">
        <f t="shared" si="7"/>
        <v>0.16459972373248588</v>
      </c>
      <c r="J53" s="1">
        <f t="shared" si="8"/>
        <v>94.682914992243909</v>
      </c>
      <c r="K53" s="8">
        <f t="shared" si="9"/>
        <v>-2.6642398615181473E-3</v>
      </c>
      <c r="L53" s="10">
        <f t="shared" si="10"/>
        <v>7.0981740397022365E-6</v>
      </c>
    </row>
    <row r="54" spans="1:12" x14ac:dyDescent="0.35">
      <c r="A54">
        <f t="shared" si="11"/>
        <v>12</v>
      </c>
      <c r="B54" s="1">
        <f>E$31 * A54/A$73</f>
        <v>98.709677419354833</v>
      </c>
      <c r="C54" s="4">
        <f>E$34-(B54/E$31)*(E$34-E$33)</f>
        <v>0.15483870967741936</v>
      </c>
      <c r="D54" s="1">
        <f t="shared" si="4"/>
        <v>106</v>
      </c>
      <c r="E54" s="4">
        <f>EXP((C54-E$29)/E$28)</f>
        <v>8.0485073458388137E-2</v>
      </c>
      <c r="F54" s="1">
        <f t="shared" si="5"/>
        <v>185</v>
      </c>
      <c r="G54" s="4">
        <f t="shared" si="6"/>
        <v>8.3137254901960778E-2</v>
      </c>
      <c r="H54" s="1"/>
      <c r="I54" s="4">
        <f t="shared" si="7"/>
        <v>0.15757505652224921</v>
      </c>
      <c r="J54" s="1">
        <f t="shared" si="8"/>
        <v>102.47113298620197</v>
      </c>
      <c r="K54" s="8">
        <f t="shared" si="9"/>
        <v>-2.7363468448298456E-3</v>
      </c>
      <c r="L54" s="10">
        <f t="shared" si="10"/>
        <v>7.4875940552102508E-6</v>
      </c>
    </row>
    <row r="55" spans="1:12" x14ac:dyDescent="0.35">
      <c r="A55">
        <f t="shared" si="11"/>
        <v>13</v>
      </c>
      <c r="B55" s="1">
        <f>E$31 * A55/A$73</f>
        <v>106.93548387096774</v>
      </c>
      <c r="C55" s="4">
        <f>E$34-(B55/E$31)*(E$34-E$33)</f>
        <v>0.14774193548387093</v>
      </c>
      <c r="D55" s="1">
        <f t="shared" si="4"/>
        <v>113</v>
      </c>
      <c r="E55" s="4">
        <f>EXP((C55-E$29)/E$28)</f>
        <v>7.3994202242551946E-2</v>
      </c>
      <c r="F55" s="1">
        <f t="shared" si="5"/>
        <v>192</v>
      </c>
      <c r="G55" s="4">
        <f t="shared" si="6"/>
        <v>7.6823529411764679E-2</v>
      </c>
      <c r="H55" s="1"/>
      <c r="I55" s="4">
        <f t="shared" si="7"/>
        <v>0.15090897996575312</v>
      </c>
      <c r="J55" s="1">
        <f t="shared" si="8"/>
        <v>109.86178308144763</v>
      </c>
      <c r="K55" s="8">
        <f t="shared" si="9"/>
        <v>-3.1670444818821808E-3</v>
      </c>
      <c r="L55" s="10">
        <f t="shared" si="10"/>
        <v>1.0030170750220372E-5</v>
      </c>
    </row>
    <row r="56" spans="1:12" x14ac:dyDescent="0.35">
      <c r="A56">
        <f t="shared" si="11"/>
        <v>14</v>
      </c>
      <c r="B56" s="1">
        <f>E$31 * A56/A$73</f>
        <v>115.16129032258064</v>
      </c>
      <c r="C56" s="4">
        <f>E$34-(B56/E$31)*(E$34-E$33)</f>
        <v>0.14064516129032256</v>
      </c>
      <c r="D56" s="1">
        <f t="shared" si="4"/>
        <v>121</v>
      </c>
      <c r="E56" s="4">
        <f>EXP((C56-E$29)/E$28)</f>
        <v>6.8026799631889567E-2</v>
      </c>
      <c r="F56" s="1">
        <f t="shared" si="5"/>
        <v>198</v>
      </c>
      <c r="G56" s="4">
        <f t="shared" si="6"/>
        <v>7.1411764705882341E-2</v>
      </c>
      <c r="H56" s="1"/>
      <c r="I56" s="4">
        <f t="shared" si="7"/>
        <v>0.14474370022024402</v>
      </c>
      <c r="J56" s="1">
        <f t="shared" si="8"/>
        <v>116.69720192972945</v>
      </c>
      <c r="K56" s="8">
        <f t="shared" si="9"/>
        <v>-4.0985389299214581E-3</v>
      </c>
      <c r="L56" s="10">
        <f t="shared" si="10"/>
        <v>1.6798021360081731E-5</v>
      </c>
    </row>
    <row r="57" spans="1:12" x14ac:dyDescent="0.35">
      <c r="A57">
        <f t="shared" si="11"/>
        <v>15</v>
      </c>
      <c r="B57" s="1">
        <f>E$31 * A57/A$73</f>
        <v>123.38709677419355</v>
      </c>
      <c r="C57" s="4">
        <f>E$34-(B57/E$31)*(E$34-E$33)</f>
        <v>0.13354838709677419</v>
      </c>
      <c r="D57" s="1">
        <f t="shared" si="4"/>
        <v>129</v>
      </c>
      <c r="E57" s="4">
        <f>EXP((C57-E$29)/E$28)</f>
        <v>6.254064950910472E-2</v>
      </c>
      <c r="F57" s="1">
        <f t="shared" si="5"/>
        <v>204</v>
      </c>
      <c r="G57" s="4">
        <f t="shared" si="6"/>
        <v>6.5999999999999975E-2</v>
      </c>
      <c r="H57" s="1"/>
      <c r="I57" s="4">
        <f t="shared" si="7"/>
        <v>0.13809231468093788</v>
      </c>
      <c r="J57" s="1">
        <f t="shared" si="8"/>
        <v>124.0715641580906</v>
      </c>
      <c r="K57" s="8">
        <f t="shared" si="9"/>
        <v>-4.5439275841636928E-3</v>
      </c>
      <c r="L57" s="10">
        <f t="shared" si="10"/>
        <v>2.0647277890123694E-5</v>
      </c>
    </row>
    <row r="58" spans="1:12" x14ac:dyDescent="0.35">
      <c r="A58">
        <f t="shared" si="11"/>
        <v>16</v>
      </c>
      <c r="B58" s="1">
        <f>E$31 * A58/A$73</f>
        <v>131.61290322580646</v>
      </c>
      <c r="C58" s="4">
        <f>E$34-(B58/E$31)*(E$34-E$33)</f>
        <v>0.12645161290322576</v>
      </c>
      <c r="D58" s="1">
        <f t="shared" si="4"/>
        <v>137</v>
      </c>
      <c r="E58" s="4">
        <f>EXP((C58-E$29)/E$28)</f>
        <v>5.7496940355652497E-2</v>
      </c>
      <c r="F58" s="1">
        <f t="shared" si="5"/>
        <v>210</v>
      </c>
      <c r="G58" s="4">
        <f t="shared" si="6"/>
        <v>6.0588235294117637E-2</v>
      </c>
      <c r="H58" s="1"/>
      <c r="I58" s="4">
        <f t="shared" si="7"/>
        <v>0.13087155667084169</v>
      </c>
      <c r="J58" s="1">
        <f t="shared" si="8"/>
        <v>132.0771871692842</v>
      </c>
      <c r="K58" s="8">
        <f t="shared" si="9"/>
        <v>-4.4199437676159248E-3</v>
      </c>
      <c r="L58" s="10">
        <f t="shared" si="10"/>
        <v>1.9535902908886857E-5</v>
      </c>
    </row>
    <row r="59" spans="1:12" x14ac:dyDescent="0.35">
      <c r="A59">
        <f t="shared" si="11"/>
        <v>17</v>
      </c>
      <c r="B59" s="1">
        <f>E$31 * A59/A$73</f>
        <v>139.83870967741936</v>
      </c>
      <c r="C59" s="4">
        <f>E$34-(B59/E$31)*(E$34-E$33)</f>
        <v>0.11935483870967739</v>
      </c>
      <c r="D59" s="1">
        <f t="shared" si="4"/>
        <v>145</v>
      </c>
      <c r="E59" s="4">
        <f>EXP((C59-E$29)/E$28)</f>
        <v>5.2859990681423712E-2</v>
      </c>
      <c r="F59" s="1">
        <f t="shared" si="5"/>
        <v>215</v>
      </c>
      <c r="G59" s="4">
        <f t="shared" si="6"/>
        <v>5.6078431372549004E-2</v>
      </c>
      <c r="H59" s="1"/>
      <c r="I59" s="4">
        <f t="shared" si="7"/>
        <v>0.12434326173386753</v>
      </c>
      <c r="J59" s="1">
        <f t="shared" si="8"/>
        <v>139.31507938201642</v>
      </c>
      <c r="K59" s="8">
        <f t="shared" si="9"/>
        <v>-4.9884230241901417E-3</v>
      </c>
      <c r="L59" s="10">
        <f t="shared" si="10"/>
        <v>2.488436426827032E-5</v>
      </c>
    </row>
    <row r="60" spans="1:12" x14ac:dyDescent="0.35">
      <c r="A60">
        <f t="shared" si="11"/>
        <v>18</v>
      </c>
      <c r="B60" s="1">
        <f>E$31 * A60/A$73</f>
        <v>148.06451612903226</v>
      </c>
      <c r="C60" s="4">
        <f>E$34-(B60/E$31)*(E$34-E$33)</f>
        <v>0.11225806451612902</v>
      </c>
      <c r="D60" s="1">
        <f t="shared" si="4"/>
        <v>153</v>
      </c>
      <c r="E60" s="4">
        <f>EXP((C60-E$29)/E$28)</f>
        <v>4.8596996597672151E-2</v>
      </c>
      <c r="F60" s="1">
        <f t="shared" si="5"/>
        <v>220</v>
      </c>
      <c r="G60" s="4">
        <f t="shared" si="6"/>
        <v>5.156862745098037E-2</v>
      </c>
      <c r="H60" s="1"/>
      <c r="I60" s="4">
        <f t="shared" si="7"/>
        <v>0.1172673532164753</v>
      </c>
      <c r="J60" s="1">
        <f t="shared" si="8"/>
        <v>147.16010839042954</v>
      </c>
      <c r="K60" s="8">
        <f t="shared" si="9"/>
        <v>-5.0092887003462816E-3</v>
      </c>
      <c r="L60" s="10">
        <f t="shared" si="10"/>
        <v>2.5092973283416937E-5</v>
      </c>
    </row>
    <row r="61" spans="1:12" x14ac:dyDescent="0.35">
      <c r="A61">
        <f t="shared" si="11"/>
        <v>19</v>
      </c>
      <c r="B61" s="1">
        <f>E$31 * A61/A$73</f>
        <v>156.29032258064515</v>
      </c>
      <c r="C61" s="4">
        <f>E$34-(B61/E$31)*(E$34-E$33)</f>
        <v>0.10516129032258062</v>
      </c>
      <c r="D61" s="1">
        <f t="shared" si="4"/>
        <v>161</v>
      </c>
      <c r="E61" s="4">
        <f>EXP((C61-E$29)/E$28)</f>
        <v>4.4677799747401485E-2</v>
      </c>
      <c r="F61" s="1">
        <f t="shared" si="5"/>
        <v>224</v>
      </c>
      <c r="G61" s="4">
        <f t="shared" si="6"/>
        <v>4.7960784313725469E-2</v>
      </c>
      <c r="H61" s="1"/>
      <c r="I61" s="4">
        <f t="shared" si="7"/>
        <v>0.11114583734323119</v>
      </c>
      <c r="J61" s="1">
        <f t="shared" si="8"/>
        <v>153.94700642380889</v>
      </c>
      <c r="K61" s="8">
        <f t="shared" si="9"/>
        <v>-5.9845470206505713E-3</v>
      </c>
      <c r="L61" s="10">
        <f t="shared" si="10"/>
        <v>3.5814803042377631E-5</v>
      </c>
    </row>
    <row r="62" spans="1:12" x14ac:dyDescent="0.35">
      <c r="A62">
        <f t="shared" si="11"/>
        <v>20</v>
      </c>
      <c r="B62" s="1">
        <f>E$31 * A62/A$73</f>
        <v>164.51612903225808</v>
      </c>
      <c r="C62" s="4">
        <f>E$34-(B62/E$31)*(E$34-E$33)</f>
        <v>9.806451612903222E-2</v>
      </c>
      <c r="D62" s="1">
        <f t="shared" si="4"/>
        <v>168</v>
      </c>
      <c r="E62" s="4">
        <f>EXP((C62-E$29)/E$28)</f>
        <v>4.1074673951445866E-2</v>
      </c>
      <c r="F62" s="1">
        <f t="shared" si="5"/>
        <v>228</v>
      </c>
      <c r="G62" s="4">
        <f t="shared" si="6"/>
        <v>4.4352941176470567E-2</v>
      </c>
      <c r="H62" s="1"/>
      <c r="I62" s="4">
        <f t="shared" si="7"/>
        <v>0.10454536407543441</v>
      </c>
      <c r="J62" s="1">
        <f t="shared" si="8"/>
        <v>161.26492243810532</v>
      </c>
      <c r="K62" s="8">
        <f t="shared" si="9"/>
        <v>-6.4808479464021906E-3</v>
      </c>
      <c r="L62" s="10">
        <f t="shared" si="10"/>
        <v>4.2001390104385494E-5</v>
      </c>
    </row>
    <row r="63" spans="1:12" x14ac:dyDescent="0.35">
      <c r="A63">
        <f t="shared" si="11"/>
        <v>21</v>
      </c>
      <c r="B63" s="1">
        <f>E$31 * A63/A$73</f>
        <v>172.74193548387098</v>
      </c>
      <c r="C63" s="4">
        <f>E$34-(B63/E$31)*(E$34-E$33)</f>
        <v>9.0967741935483848E-2</v>
      </c>
      <c r="D63" s="1">
        <f t="shared" si="4"/>
        <v>176</v>
      </c>
      <c r="E63" s="4">
        <f>EXP((C63-E$29)/E$28)</f>
        <v>3.7762129060881333E-2</v>
      </c>
      <c r="F63" s="1">
        <f t="shared" si="5"/>
        <v>232</v>
      </c>
      <c r="G63" s="4">
        <f t="shared" si="6"/>
        <v>4.0745098039215666E-2</v>
      </c>
      <c r="H63" s="1"/>
      <c r="I63" s="4">
        <f t="shared" si="7"/>
        <v>9.7384573940008656E-2</v>
      </c>
      <c r="J63" s="1">
        <f t="shared" si="8"/>
        <v>169.20405932738169</v>
      </c>
      <c r="K63" s="8">
        <f t="shared" si="9"/>
        <v>-6.4168320045248084E-3</v>
      </c>
      <c r="L63" s="10">
        <f t="shared" si="10"/>
        <v>4.1175732974293868E-5</v>
      </c>
    </row>
    <row r="64" spans="1:12" x14ac:dyDescent="0.35">
      <c r="A64">
        <f t="shared" si="11"/>
        <v>22</v>
      </c>
      <c r="B64" s="1">
        <f>E$31 * A64/A$73</f>
        <v>180.96774193548387</v>
      </c>
      <c r="C64" s="4">
        <f>E$34-(B64/E$31)*(E$34-E$33)</f>
        <v>8.3870967741935476E-2</v>
      </c>
      <c r="D64" s="1">
        <f t="shared" si="4"/>
        <v>184</v>
      </c>
      <c r="E64" s="4">
        <f>EXP((C64-E$29)/E$28)</f>
        <v>3.471673062813109E-2</v>
      </c>
      <c r="F64" s="1">
        <f t="shared" si="5"/>
        <v>235</v>
      </c>
      <c r="G64" s="4">
        <f t="shared" si="6"/>
        <v>3.8039215686274497E-2</v>
      </c>
      <c r="H64" s="1"/>
      <c r="I64" s="4">
        <f t="shared" si="7"/>
        <v>9.1584781525616832E-2</v>
      </c>
      <c r="J64" s="1">
        <f t="shared" si="8"/>
        <v>175.63426396072916</v>
      </c>
      <c r="K64" s="8">
        <f t="shared" si="9"/>
        <v>-7.7138137836813558E-3</v>
      </c>
      <c r="L64" s="10">
        <f t="shared" si="10"/>
        <v>5.9502923089312474E-5</v>
      </c>
    </row>
    <row r="65" spans="1:12" x14ac:dyDescent="0.35">
      <c r="A65">
        <f t="shared" si="11"/>
        <v>23</v>
      </c>
      <c r="B65" s="1">
        <f>E$31 * A65/A$73</f>
        <v>189.19354838709677</v>
      </c>
      <c r="C65" s="4">
        <f>E$34-(B65/E$31)*(E$34-E$33)</f>
        <v>7.6774193548387076E-2</v>
      </c>
      <c r="D65" s="1">
        <f t="shared" si="4"/>
        <v>192</v>
      </c>
      <c r="E65" s="4">
        <f>EXP((C65-E$29)/E$28)</f>
        <v>3.1916934121036154E-2</v>
      </c>
      <c r="F65" s="1">
        <f t="shared" si="5"/>
        <v>238</v>
      </c>
      <c r="G65" s="4">
        <f t="shared" si="6"/>
        <v>3.5333333333333328E-2</v>
      </c>
      <c r="H65" s="1"/>
      <c r="I65" s="4">
        <f t="shared" si="7"/>
        <v>8.5356836833377581E-2</v>
      </c>
      <c r="J65" s="1">
        <f t="shared" si="8"/>
        <v>182.53915916299439</v>
      </c>
      <c r="K65" s="8">
        <f t="shared" si="9"/>
        <v>-8.5826432849905043E-3</v>
      </c>
      <c r="L65" s="10">
        <f t="shared" si="10"/>
        <v>7.3661765757392593E-5</v>
      </c>
    </row>
    <row r="66" spans="1:12" x14ac:dyDescent="0.35">
      <c r="A66">
        <f t="shared" si="11"/>
        <v>24</v>
      </c>
      <c r="B66" s="1">
        <f>E$31 * A66/A$73</f>
        <v>197.41935483870967</v>
      </c>
      <c r="C66" s="4">
        <f>E$34-(B66/E$31)*(E$34-E$33)</f>
        <v>6.9677419354838704E-2</v>
      </c>
      <c r="D66" s="1">
        <f t="shared" si="4"/>
        <v>200</v>
      </c>
      <c r="E66" s="4">
        <f>EXP((C66-E$29)/E$28)</f>
        <v>2.9342932507046435E-2</v>
      </c>
      <c r="F66" s="1">
        <f t="shared" si="5"/>
        <v>241</v>
      </c>
      <c r="G66" s="4">
        <f t="shared" si="6"/>
        <v>3.2627450980392131E-2</v>
      </c>
      <c r="H66" s="1"/>
      <c r="I66" s="4">
        <f t="shared" si="7"/>
        <v>7.8632451096543821E-2</v>
      </c>
      <c r="J66" s="1">
        <f t="shared" si="8"/>
        <v>189.99445639296226</v>
      </c>
      <c r="K66" s="8">
        <f t="shared" si="9"/>
        <v>-8.9550317417051162E-3</v>
      </c>
      <c r="L66" s="10">
        <f t="shared" si="10"/>
        <v>8.0192593494946162E-5</v>
      </c>
    </row>
    <row r="67" spans="1:12" x14ac:dyDescent="0.35">
      <c r="A67">
        <f t="shared" si="11"/>
        <v>25</v>
      </c>
      <c r="B67" s="1">
        <f>E$31 * A67/A$73</f>
        <v>205.64516129032259</v>
      </c>
      <c r="C67" s="4">
        <f>E$34-(B67/E$31)*(E$34-E$33)</f>
        <v>6.2580645161290305E-2</v>
      </c>
      <c r="D67" s="1">
        <f t="shared" si="4"/>
        <v>208</v>
      </c>
      <c r="E67" s="4">
        <f>EXP((C67-E$29)/E$28)</f>
        <v>2.6976516129273223E-2</v>
      </c>
      <c r="F67" s="1">
        <f t="shared" si="5"/>
        <v>243</v>
      </c>
      <c r="G67" s="4">
        <f t="shared" si="6"/>
        <v>3.0823529411764694E-2</v>
      </c>
      <c r="H67" s="1"/>
      <c r="I67" s="4">
        <f t="shared" si="7"/>
        <v>7.3832146372258878E-2</v>
      </c>
      <c r="J67" s="1">
        <f t="shared" si="8"/>
        <v>195.31653336988688</v>
      </c>
      <c r="K67" s="8">
        <f t="shared" si="9"/>
        <v>-1.1251501210968573E-2</v>
      </c>
      <c r="L67" s="10">
        <f t="shared" si="10"/>
        <v>1.2659627950042726E-4</v>
      </c>
    </row>
    <row r="68" spans="1:12" x14ac:dyDescent="0.35">
      <c r="A68">
        <f t="shared" si="11"/>
        <v>26</v>
      </c>
      <c r="B68" s="1">
        <f>E$31 * A68/A$73</f>
        <v>213.87096774193549</v>
      </c>
      <c r="C68" s="4">
        <f>E$34-(B68/E$31)*(E$34-E$33)</f>
        <v>5.5483870967741905E-2</v>
      </c>
      <c r="D68" s="1">
        <f t="shared" si="4"/>
        <v>216</v>
      </c>
      <c r="E68" s="4">
        <f>EXP((C68-E$29)/E$28)</f>
        <v>2.480094388310302E-2</v>
      </c>
      <c r="F68" s="1">
        <f t="shared" si="5"/>
        <v>246</v>
      </c>
      <c r="G68" s="4">
        <f t="shared" si="6"/>
        <v>2.8117647058823525E-2</v>
      </c>
      <c r="H68" s="1"/>
      <c r="I68" s="4">
        <f t="shared" si="7"/>
        <v>6.6077394037841852E-2</v>
      </c>
      <c r="J68" s="1">
        <f t="shared" si="8"/>
        <v>203.91419356674055</v>
      </c>
      <c r="K68" s="8">
        <f t="shared" si="9"/>
        <v>-1.0593523070099947E-2</v>
      </c>
      <c r="L68" s="10">
        <f t="shared" si="10"/>
        <v>1.1222273103673981E-4</v>
      </c>
    </row>
    <row r="69" spans="1:12" x14ac:dyDescent="0.35">
      <c r="A69">
        <f t="shared" si="11"/>
        <v>27</v>
      </c>
      <c r="B69" s="1">
        <f>E$31 * A69/A$73</f>
        <v>222.09677419354838</v>
      </c>
      <c r="C69" s="4">
        <f>E$34-(B69/E$31)*(E$34-E$33)</f>
        <v>4.8387096774193533E-2</v>
      </c>
      <c r="D69" s="1">
        <f t="shared" si="4"/>
        <v>224</v>
      </c>
      <c r="E69" s="4">
        <f>EXP((C69-E$29)/E$28)</f>
        <v>2.2800824782017413E-2</v>
      </c>
      <c r="F69" s="1">
        <f t="shared" si="5"/>
        <v>248</v>
      </c>
      <c r="G69" s="4">
        <f t="shared" si="6"/>
        <v>2.631372549019606E-2</v>
      </c>
      <c r="H69" s="1"/>
      <c r="I69" s="4">
        <f t="shared" si="7"/>
        <v>6.0481108251643767E-2</v>
      </c>
      <c r="J69" s="1">
        <f t="shared" si="8"/>
        <v>210.11877128622103</v>
      </c>
      <c r="K69" s="8">
        <f t="shared" si="9"/>
        <v>-1.2094011477450234E-2</v>
      </c>
      <c r="L69" s="10">
        <f t="shared" si="10"/>
        <v>1.46265113616698E-4</v>
      </c>
    </row>
    <row r="70" spans="1:12" x14ac:dyDescent="0.35">
      <c r="A70">
        <f t="shared" si="11"/>
        <v>28</v>
      </c>
      <c r="B70" s="1">
        <f>E$31 * A70/A$73</f>
        <v>230.32258064516128</v>
      </c>
      <c r="C70" s="4">
        <f>E$34-(B70/E$31)*(E$34-E$33)</f>
        <v>4.1290322580645161E-2</v>
      </c>
      <c r="D70" s="1">
        <f t="shared" si="4"/>
        <v>231</v>
      </c>
      <c r="E70" s="4">
        <f>EXP((C70-E$29)/E$28)</f>
        <v>2.0962009074761621E-2</v>
      </c>
      <c r="F70" s="1">
        <f t="shared" si="5"/>
        <v>250</v>
      </c>
      <c r="G70" s="4">
        <f t="shared" si="6"/>
        <v>2.4509803921568624E-2</v>
      </c>
      <c r="H70" s="1"/>
      <c r="I70" s="4">
        <f t="shared" si="7"/>
        <v>5.4487232328986168E-2</v>
      </c>
      <c r="J70" s="1">
        <f t="shared" si="8"/>
        <v>216.7641554613414</v>
      </c>
      <c r="K70" s="8">
        <f t="shared" si="9"/>
        <v>-1.3196909748341007E-2</v>
      </c>
      <c r="L70" s="10">
        <f t="shared" si="10"/>
        <v>1.7415842690585791E-4</v>
      </c>
    </row>
    <row r="71" spans="1:12" x14ac:dyDescent="0.35">
      <c r="A71">
        <f t="shared" si="11"/>
        <v>29</v>
      </c>
      <c r="B71" s="1">
        <f>E$31 * A71/A$73</f>
        <v>238.54838709677421</v>
      </c>
      <c r="C71" s="4">
        <f>E$34-(B71/E$31)*(E$34-E$33)</f>
        <v>3.4193548387096762E-2</v>
      </c>
      <c r="D71" s="1">
        <f t="shared" si="4"/>
        <v>239</v>
      </c>
      <c r="E71" s="4">
        <f>EXP((C71-E$29)/E$28)</f>
        <v>1.9271488143575384E-2</v>
      </c>
      <c r="F71" s="1">
        <f t="shared" si="5"/>
        <v>252</v>
      </c>
      <c r="G71" s="4">
        <f t="shared" si="6"/>
        <v>2.2705882352941159E-2</v>
      </c>
      <c r="H71" s="1"/>
      <c r="I71" s="4">
        <f t="shared" si="7"/>
        <v>4.8034922198394669E-2</v>
      </c>
      <c r="J71" s="1">
        <f t="shared" si="8"/>
        <v>223.9178036496059</v>
      </c>
      <c r="K71" s="8">
        <f t="shared" si="9"/>
        <v>-1.3841373811297908E-2</v>
      </c>
      <c r="L71" s="10">
        <f t="shared" si="10"/>
        <v>1.9158362898408357E-4</v>
      </c>
    </row>
    <row r="72" spans="1:12" x14ac:dyDescent="0.35">
      <c r="A72">
        <f t="shared" si="11"/>
        <v>30</v>
      </c>
      <c r="B72" s="1">
        <f>E$31 * A72/A$73</f>
        <v>246.7741935483871</v>
      </c>
      <c r="C72" s="4">
        <f>E$34-(B72/E$31)*(E$34-E$33)</f>
        <v>2.7096774193548362E-2</v>
      </c>
      <c r="D72" s="1">
        <f t="shared" si="4"/>
        <v>247</v>
      </c>
      <c r="E72" s="4">
        <f>EXP((C72-E$29)/E$28)</f>
        <v>1.7717302475320582E-2</v>
      </c>
      <c r="F72" s="1">
        <f t="shared" si="5"/>
        <v>253</v>
      </c>
      <c r="G72" s="4">
        <f t="shared" si="6"/>
        <v>2.1803921568627427E-2</v>
      </c>
      <c r="H72" s="1"/>
      <c r="I72" s="4">
        <f t="shared" si="7"/>
        <v>4.4613837125982991E-2</v>
      </c>
      <c r="J72" s="1">
        <f t="shared" si="8"/>
        <v>227.71074579510579</v>
      </c>
      <c r="K72" s="8">
        <f t="shared" si="9"/>
        <v>-1.7517062932434629E-2</v>
      </c>
      <c r="L72" s="10">
        <f t="shared" si="10"/>
        <v>3.0684749377887528E-4</v>
      </c>
    </row>
    <row r="73" spans="1:12" x14ac:dyDescent="0.35">
      <c r="A73">
        <f t="shared" si="11"/>
        <v>31</v>
      </c>
      <c r="B73" s="1">
        <f>E$31 * A73/A$73</f>
        <v>255</v>
      </c>
      <c r="C73" s="4">
        <f>E$34-(B73/E$31)*(E$34-E$33)</f>
        <v>1.999999999999999E-2</v>
      </c>
      <c r="D73" s="1">
        <f t="shared" si="4"/>
        <v>255</v>
      </c>
      <c r="E73" s="4">
        <f>EXP((C73-E$29)/E$28)</f>
        <v>1.6288457054451616E-2</v>
      </c>
      <c r="F73" s="1">
        <f t="shared" si="5"/>
        <v>255</v>
      </c>
      <c r="G73" s="4">
        <f t="shared" si="6"/>
        <v>1.999999999999999E-2</v>
      </c>
      <c r="H73" s="1"/>
      <c r="I73" s="4">
        <f>E$28*LN(G73)+E$29</f>
        <v>3.7325258341864453E-2</v>
      </c>
      <c r="J73" s="1">
        <f>(E$35-I73)/E$36</f>
        <v>235.79156140358504</v>
      </c>
      <c r="K73" s="8">
        <f t="shared" si="9"/>
        <v>-1.7325258341864463E-2</v>
      </c>
      <c r="L73" s="10">
        <f t="shared" si="10"/>
        <v>3.001645766123442E-4</v>
      </c>
    </row>
    <row r="74" spans="1:12" x14ac:dyDescent="0.35">
      <c r="K74" t="s">
        <v>17</v>
      </c>
      <c r="L74" s="9">
        <f>SQRT(AVERAGE(L42:L73))</f>
        <v>7.5759600180244106E-3</v>
      </c>
    </row>
  </sheetData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B05B-EC85-4425-8E23-84D9CD7D2761}">
  <dimension ref="A1:O297"/>
  <sheetViews>
    <sheetView tabSelected="1" topLeftCell="A248" workbookViewId="0">
      <selection activeCell="G283" sqref="G283"/>
    </sheetView>
  </sheetViews>
  <sheetFormatPr defaultRowHeight="14.5" x14ac:dyDescent="0.35"/>
  <cols>
    <col min="2" max="2" width="10.08984375" customWidth="1"/>
    <col min="3" max="3" width="10.6328125" customWidth="1"/>
    <col min="4" max="4" width="9.90625" customWidth="1"/>
    <col min="5" max="10" width="11" customWidth="1"/>
    <col min="11" max="11" width="12.26953125" customWidth="1"/>
    <col min="12" max="12" width="10.36328125" customWidth="1"/>
    <col min="13" max="13" width="9.90625" customWidth="1"/>
    <col min="14" max="14" width="11.1796875" customWidth="1"/>
    <col min="15" max="15" width="10.54296875" customWidth="1"/>
    <col min="16" max="16" width="10.7265625" customWidth="1"/>
  </cols>
  <sheetData>
    <row r="1" spans="1:6" x14ac:dyDescent="0.35">
      <c r="A1" t="s">
        <v>0</v>
      </c>
      <c r="B1" t="s">
        <v>2</v>
      </c>
      <c r="C1" t="s">
        <v>1</v>
      </c>
      <c r="E1" t="s">
        <v>8</v>
      </c>
      <c r="F1" s="6" t="s">
        <v>10</v>
      </c>
    </row>
    <row r="2" spans="1:6" x14ac:dyDescent="0.35">
      <c r="A2" s="3">
        <v>0.01</v>
      </c>
      <c r="B2">
        <f>0.25-A2</f>
        <v>0.24</v>
      </c>
      <c r="C2">
        <v>1508</v>
      </c>
      <c r="E2" s="1">
        <f>1666.6 * EXP(-10.71*A2)</f>
        <v>1497.3331458041475</v>
      </c>
      <c r="F2" s="5">
        <f>0.267 * EXP(-10.7*A2)</f>
        <v>0.23990635468841159</v>
      </c>
    </row>
    <row r="3" spans="1:6" x14ac:dyDescent="0.35">
      <c r="A3" s="3">
        <f>A2+0.01</f>
        <v>0.02</v>
      </c>
      <c r="B3">
        <f t="shared" ref="B3:B26" si="0">0.25-A3</f>
        <v>0.23</v>
      </c>
      <c r="C3">
        <v>1467</v>
      </c>
      <c r="E3" s="1">
        <f t="shared" ref="E3:E26" si="1">1666.6 * EXP(-10.71*A3)</f>
        <v>1345.2577400238474</v>
      </c>
      <c r="F3" s="5">
        <f t="shared" ref="F3:F26" si="2">0.267 * EXP(-10.7*A3)</f>
        <v>0.21556201880105597</v>
      </c>
    </row>
    <row r="4" spans="1:6" x14ac:dyDescent="0.35">
      <c r="A4" s="3">
        <f t="shared" ref="A4:A26" si="3">A3+0.01</f>
        <v>0.03</v>
      </c>
      <c r="B4">
        <f t="shared" si="0"/>
        <v>0.22</v>
      </c>
      <c r="C4">
        <v>1312</v>
      </c>
      <c r="E4" s="1">
        <f t="shared" si="1"/>
        <v>1208.6277473822668</v>
      </c>
      <c r="F4" s="5">
        <f t="shared" si="2"/>
        <v>0.19368800801436772</v>
      </c>
    </row>
    <row r="5" spans="1:6" x14ac:dyDescent="0.35">
      <c r="A5" s="3">
        <f t="shared" si="3"/>
        <v>0.04</v>
      </c>
      <c r="B5">
        <f t="shared" si="0"/>
        <v>0.21</v>
      </c>
      <c r="C5">
        <v>1014</v>
      </c>
      <c r="E5" s="1">
        <f t="shared" si="1"/>
        <v>1085.8744672351313</v>
      </c>
      <c r="F5" s="5">
        <f t="shared" si="2"/>
        <v>0.17403364775126143</v>
      </c>
    </row>
    <row r="6" spans="1:6" x14ac:dyDescent="0.35">
      <c r="A6" s="3">
        <f t="shared" si="3"/>
        <v>0.05</v>
      </c>
      <c r="B6">
        <f t="shared" si="0"/>
        <v>0.2</v>
      </c>
      <c r="C6">
        <v>929</v>
      </c>
      <c r="E6" s="1">
        <f t="shared" si="1"/>
        <v>975.58852272505806</v>
      </c>
      <c r="F6" s="5">
        <f t="shared" si="2"/>
        <v>0.15637370046865995</v>
      </c>
    </row>
    <row r="7" spans="1:6" x14ac:dyDescent="0.35">
      <c r="A7" s="3">
        <f t="shared" si="3"/>
        <v>6.0000000000000005E-2</v>
      </c>
      <c r="B7">
        <f t="shared" si="0"/>
        <v>0.19</v>
      </c>
      <c r="C7">
        <v>842</v>
      </c>
      <c r="E7" s="1">
        <f t="shared" si="1"/>
        <v>876.50367919256701</v>
      </c>
      <c r="F7" s="5">
        <f t="shared" si="2"/>
        <v>0.14050578445158715</v>
      </c>
    </row>
    <row r="8" spans="1:6" x14ac:dyDescent="0.35">
      <c r="A8" s="3">
        <f t="shared" si="3"/>
        <v>7.0000000000000007E-2</v>
      </c>
      <c r="B8">
        <f t="shared" si="0"/>
        <v>0.18</v>
      </c>
      <c r="C8">
        <v>803</v>
      </c>
      <c r="E8" s="1">
        <f t="shared" si="1"/>
        <v>787.48230605683159</v>
      </c>
      <c r="F8" s="5">
        <f t="shared" si="2"/>
        <v>0.12624805453339313</v>
      </c>
    </row>
    <row r="9" spans="1:6" x14ac:dyDescent="0.35">
      <c r="A9" s="3">
        <f t="shared" si="3"/>
        <v>0.08</v>
      </c>
      <c r="B9">
        <f t="shared" si="0"/>
        <v>0.16999999999999998</v>
      </c>
      <c r="C9">
        <v>727</v>
      </c>
      <c r="E9" s="1">
        <f t="shared" si="1"/>
        <v>707.50231524851813</v>
      </c>
      <c r="F9" s="5">
        <f t="shared" si="2"/>
        <v>0.11343711816333386</v>
      </c>
    </row>
    <row r="10" spans="1:6" x14ac:dyDescent="0.35">
      <c r="A10" s="3">
        <f t="shared" si="3"/>
        <v>0.09</v>
      </c>
      <c r="B10">
        <f t="shared" si="0"/>
        <v>0.16</v>
      </c>
      <c r="C10">
        <v>611</v>
      </c>
      <c r="E10" s="1">
        <f t="shared" si="1"/>
        <v>635.64542622991792</v>
      </c>
      <c r="F10" s="5">
        <f t="shared" si="2"/>
        <v>0.10192616293979039</v>
      </c>
    </row>
    <row r="11" spans="1:6" x14ac:dyDescent="0.35">
      <c r="A11" s="3">
        <f t="shared" si="3"/>
        <v>9.9999999999999992E-2</v>
      </c>
      <c r="B11">
        <f t="shared" si="0"/>
        <v>0.15000000000000002</v>
      </c>
      <c r="C11">
        <v>532</v>
      </c>
      <c r="E11" s="1">
        <f t="shared" si="1"/>
        <v>571.08662286863159</v>
      </c>
      <c r="F11" s="5">
        <f t="shared" si="2"/>
        <v>9.1583274150794702E-2</v>
      </c>
    </row>
    <row r="12" spans="1:6" x14ac:dyDescent="0.35">
      <c r="A12" s="3">
        <f t="shared" si="3"/>
        <v>0.10999999999999999</v>
      </c>
      <c r="B12">
        <f t="shared" si="0"/>
        <v>0.14000000000000001</v>
      </c>
      <c r="C12">
        <v>477</v>
      </c>
      <c r="E12" s="1">
        <f t="shared" si="1"/>
        <v>513.08468111517755</v>
      </c>
      <c r="F12" s="5">
        <f t="shared" si="2"/>
        <v>8.2289923040998469E-2</v>
      </c>
    </row>
    <row r="13" spans="1:6" x14ac:dyDescent="0.35">
      <c r="A13" s="3">
        <f t="shared" si="3"/>
        <v>0.11999999999999998</v>
      </c>
      <c r="B13">
        <f t="shared" si="0"/>
        <v>0.13</v>
      </c>
      <c r="C13">
        <v>445</v>
      </c>
      <c r="E13" s="1">
        <f t="shared" si="1"/>
        <v>460.97365872921318</v>
      </c>
      <c r="F13" s="5">
        <f t="shared" si="2"/>
        <v>7.3939608480733582E-2</v>
      </c>
    </row>
    <row r="14" spans="1:6" x14ac:dyDescent="0.35">
      <c r="A14" s="3">
        <f t="shared" si="3"/>
        <v>0.12999999999999998</v>
      </c>
      <c r="B14">
        <f t="shared" si="0"/>
        <v>0.12000000000000002</v>
      </c>
      <c r="C14">
        <v>423</v>
      </c>
      <c r="E14" s="1">
        <f t="shared" si="1"/>
        <v>414.15524934468999</v>
      </c>
      <c r="F14" s="5">
        <f t="shared" si="2"/>
        <v>6.6436636470790872E-2</v>
      </c>
    </row>
    <row r="15" spans="1:6" x14ac:dyDescent="0.35">
      <c r="A15" s="3">
        <f t="shared" si="3"/>
        <v>0.13999999999999999</v>
      </c>
      <c r="B15">
        <f t="shared" si="0"/>
        <v>0.11000000000000001</v>
      </c>
      <c r="C15">
        <v>368</v>
      </c>
      <c r="E15" s="1">
        <f t="shared" si="1"/>
        <v>372.09191308807488</v>
      </c>
      <c r="F15" s="5">
        <f t="shared" si="2"/>
        <v>5.9695023496129637E-2</v>
      </c>
    </row>
    <row r="16" spans="1:6" x14ac:dyDescent="0.35">
      <c r="A16" s="3">
        <f t="shared" si="3"/>
        <v>0.15</v>
      </c>
      <c r="B16">
        <f t="shared" si="0"/>
        <v>0.1</v>
      </c>
      <c r="C16">
        <v>338</v>
      </c>
      <c r="E16" s="1">
        <f t="shared" si="1"/>
        <v>334.3007048796656</v>
      </c>
      <c r="F16" s="5">
        <f t="shared" si="2"/>
        <v>5.3637511161031978E-2</v>
      </c>
    </row>
    <row r="17" spans="1:15" x14ac:dyDescent="0.35">
      <c r="A17" s="3">
        <f t="shared" si="3"/>
        <v>0.16</v>
      </c>
      <c r="B17">
        <f t="shared" si="0"/>
        <v>0.09</v>
      </c>
      <c r="C17">
        <v>310</v>
      </c>
      <c r="E17" s="1">
        <f t="shared" si="1"/>
        <v>300.34772955839043</v>
      </c>
      <c r="F17" s="5">
        <f t="shared" si="2"/>
        <v>4.8194680813491278E-2</v>
      </c>
    </row>
    <row r="18" spans="1:15" x14ac:dyDescent="0.35">
      <c r="A18" s="3">
        <f t="shared" si="3"/>
        <v>0.17</v>
      </c>
      <c r="B18">
        <f t="shared" si="0"/>
        <v>7.9999999999999988E-2</v>
      </c>
      <c r="C18">
        <v>279</v>
      </c>
      <c r="E18" s="1">
        <f t="shared" si="1"/>
        <v>269.84316016728553</v>
      </c>
      <c r="F18" s="5">
        <f t="shared" si="2"/>
        <v>4.3304158012495216E-2</v>
      </c>
    </row>
    <row r="19" spans="1:15" x14ac:dyDescent="0.35">
      <c r="A19" s="3">
        <f t="shared" si="3"/>
        <v>0.18000000000000002</v>
      </c>
      <c r="B19">
        <f t="shared" si="0"/>
        <v>6.9999999999999979E-2</v>
      </c>
      <c r="C19">
        <v>246</v>
      </c>
      <c r="E19" s="1">
        <f t="shared" si="1"/>
        <v>242.43676220269654</v>
      </c>
      <c r="F19" s="5">
        <f t="shared" si="2"/>
        <v>3.8909897721455783E-2</v>
      </c>
    </row>
    <row r="20" spans="1:15" x14ac:dyDescent="0.35">
      <c r="A20" s="3">
        <f t="shared" si="3"/>
        <v>0.19000000000000003</v>
      </c>
      <c r="B20">
        <f t="shared" si="0"/>
        <v>5.999999999999997E-2</v>
      </c>
      <c r="C20">
        <v>227</v>
      </c>
      <c r="E20" s="1">
        <f t="shared" si="1"/>
        <v>217.81387243941896</v>
      </c>
      <c r="F20" s="5">
        <f t="shared" si="2"/>
        <v>3.4961542036155008E-2</v>
      </c>
    </row>
    <row r="21" spans="1:15" x14ac:dyDescent="0.35">
      <c r="A21" s="3">
        <f t="shared" si="3"/>
        <v>0.20000000000000004</v>
      </c>
      <c r="B21">
        <f t="shared" si="0"/>
        <v>4.9999999999999961E-2</v>
      </c>
      <c r="C21">
        <v>206</v>
      </c>
      <c r="E21" s="1">
        <f t="shared" si="1"/>
        <v>195.69178616314554</v>
      </c>
      <c r="F21" s="5">
        <f t="shared" si="2"/>
        <v>3.1413843086815045E-2</v>
      </c>
    </row>
    <row r="22" spans="1:15" x14ac:dyDescent="0.35">
      <c r="A22" s="3">
        <f t="shared" si="3"/>
        <v>0.21000000000000005</v>
      </c>
      <c r="B22">
        <f t="shared" si="0"/>
        <v>3.9999999999999952E-2</v>
      </c>
      <c r="C22">
        <v>184</v>
      </c>
      <c r="E22" s="1">
        <f t="shared" si="1"/>
        <v>175.81651133067038</v>
      </c>
      <c r="F22" s="5">
        <f t="shared" si="2"/>
        <v>2.8226144500792336E-2</v>
      </c>
    </row>
    <row r="23" spans="1:15" x14ac:dyDescent="0.35">
      <c r="A23" s="3">
        <f t="shared" si="3"/>
        <v>0.22000000000000006</v>
      </c>
      <c r="B23">
        <f t="shared" si="0"/>
        <v>2.9999999999999943E-2</v>
      </c>
      <c r="C23">
        <v>158</v>
      </c>
      <c r="E23" s="1">
        <f t="shared" si="1"/>
        <v>157.95985239113358</v>
      </c>
      <c r="F23" s="5">
        <f t="shared" si="2"/>
        <v>2.5361915483496044E-2</v>
      </c>
    </row>
    <row r="24" spans="1:15" x14ac:dyDescent="0.35">
      <c r="A24" s="3">
        <f t="shared" si="3"/>
        <v>0.23000000000000007</v>
      </c>
      <c r="B24">
        <f t="shared" si="0"/>
        <v>1.9999999999999934E-2</v>
      </c>
      <c r="C24">
        <v>141</v>
      </c>
      <c r="E24" s="1">
        <f t="shared" si="1"/>
        <v>141.91679028655636</v>
      </c>
      <c r="F24" s="5">
        <f t="shared" si="2"/>
        <v>2.2788332178131525E-2</v>
      </c>
    </row>
    <row r="25" spans="1:15" x14ac:dyDescent="0.35">
      <c r="A25" s="3">
        <f t="shared" si="3"/>
        <v>0.24000000000000007</v>
      </c>
      <c r="B25">
        <f t="shared" si="0"/>
        <v>9.9999999999999256E-3</v>
      </c>
      <c r="C25">
        <v>130</v>
      </c>
      <c r="E25" s="1">
        <f t="shared" si="1"/>
        <v>127.50312855046012</v>
      </c>
      <c r="F25" s="5">
        <f t="shared" si="2"/>
        <v>2.047590150668227E-2</v>
      </c>
      <c r="O25">
        <f>248/0.24</f>
        <v>1033.3333333333335</v>
      </c>
    </row>
    <row r="26" spans="1:15" x14ac:dyDescent="0.35">
      <c r="A26" s="3">
        <f t="shared" si="3"/>
        <v>0.25000000000000006</v>
      </c>
      <c r="B26">
        <f t="shared" si="0"/>
        <v>0</v>
      </c>
      <c r="C26">
        <v>104</v>
      </c>
      <c r="E26" s="1">
        <f t="shared" si="1"/>
        <v>114.55337847853782</v>
      </c>
      <c r="F26" s="5">
        <f t="shared" si="2"/>
        <v>1.8398123181374904E-2</v>
      </c>
    </row>
    <row r="27" spans="1:15" x14ac:dyDescent="0.35">
      <c r="E27" s="1"/>
      <c r="F27" s="1"/>
    </row>
    <row r="28" spans="1:15" x14ac:dyDescent="0.35">
      <c r="B28" t="s">
        <v>21</v>
      </c>
      <c r="E28">
        <f>'Raw Data'!B39</f>
        <v>8.4400000000000003E-2</v>
      </c>
      <c r="F28" s="1"/>
    </row>
    <row r="29" spans="1:15" x14ac:dyDescent="0.35">
      <c r="B29" t="s">
        <v>22</v>
      </c>
      <c r="E29">
        <f>'Raw Data'!B40</f>
        <v>0.36749999999999999</v>
      </c>
      <c r="F29" s="1"/>
    </row>
    <row r="30" spans="1:15" x14ac:dyDescent="0.35">
      <c r="F30" s="1"/>
    </row>
    <row r="31" spans="1:15" x14ac:dyDescent="0.35">
      <c r="B31" t="s">
        <v>31</v>
      </c>
      <c r="E31">
        <v>255</v>
      </c>
      <c r="F31" s="1"/>
    </row>
    <row r="32" spans="1:15" x14ac:dyDescent="0.35">
      <c r="B32" t="s">
        <v>32</v>
      </c>
      <c r="E32" s="1">
        <f>F38-E31</f>
        <v>4.1149715265862596</v>
      </c>
      <c r="F32" s="1"/>
    </row>
    <row r="33" spans="1:11" x14ac:dyDescent="0.35">
      <c r="B33" t="s">
        <v>13</v>
      </c>
      <c r="E33" s="4">
        <v>0.02</v>
      </c>
      <c r="F33" s="1"/>
    </row>
    <row r="34" spans="1:11" x14ac:dyDescent="0.35">
      <c r="B34" t="s">
        <v>14</v>
      </c>
      <c r="E34" s="4">
        <v>0.24</v>
      </c>
    </row>
    <row r="35" spans="1:11" x14ac:dyDescent="0.35">
      <c r="B35" t="s">
        <v>15</v>
      </c>
      <c r="E35" s="4">
        <v>0.25</v>
      </c>
    </row>
    <row r="36" spans="1:11" x14ac:dyDescent="0.35">
      <c r="B36" t="s">
        <v>16</v>
      </c>
      <c r="E36" s="4">
        <f>(E35-E33)/E31</f>
        <v>9.0196078431372556E-4</v>
      </c>
    </row>
    <row r="37" spans="1:11" x14ac:dyDescent="0.35">
      <c r="E37" s="4"/>
    </row>
    <row r="38" spans="1:11" x14ac:dyDescent="0.35">
      <c r="B38" t="s">
        <v>28</v>
      </c>
      <c r="E38" s="4">
        <f>EXP((E33-E$29)/E$28)</f>
        <v>1.6288457054451616E-2</v>
      </c>
      <c r="F38" s="1">
        <f>(E$35-E38)/E$36</f>
        <v>259.11497152658626</v>
      </c>
    </row>
    <row r="39" spans="1:11" x14ac:dyDescent="0.35">
      <c r="B39" t="s">
        <v>33</v>
      </c>
      <c r="E39" s="4">
        <f>(E35-E33)/(E31-E32)</f>
        <v>9.1675458435883941E-4</v>
      </c>
    </row>
    <row r="41" spans="1:11" ht="43.5" x14ac:dyDescent="0.35">
      <c r="A41" t="s">
        <v>9</v>
      </c>
      <c r="B41" s="2" t="s">
        <v>12</v>
      </c>
      <c r="C41" s="6" t="s">
        <v>11</v>
      </c>
      <c r="D41" s="2" t="s">
        <v>29</v>
      </c>
      <c r="E41" s="2" t="s">
        <v>4</v>
      </c>
      <c r="F41" s="2" t="s">
        <v>30</v>
      </c>
      <c r="G41" s="2"/>
      <c r="H41" s="2" t="s">
        <v>34</v>
      </c>
      <c r="I41" s="7" t="s">
        <v>19</v>
      </c>
      <c r="J41" t="s">
        <v>7</v>
      </c>
      <c r="K41" s="2"/>
    </row>
    <row r="42" spans="1:11" ht="15" customHeight="1" x14ac:dyDescent="0.35">
      <c r="A42">
        <v>0</v>
      </c>
      <c r="B42" s="8">
        <f>E$34-(A42/E$31)*(E$34-E$33)</f>
        <v>0.24</v>
      </c>
      <c r="C42" s="1">
        <f>ROUND((E$35-B42)/E$36, 0)</f>
        <v>11</v>
      </c>
      <c r="D42" s="8">
        <f>EXP((B42-E$29)/E$28)</f>
        <v>0.22076345123468943</v>
      </c>
      <c r="E42" s="1">
        <f>ROUND((E$35-D42)/E$39, 0)</f>
        <v>32</v>
      </c>
      <c r="F42" s="8">
        <f>E$35-E42*E$36</f>
        <v>0.22113725490196079</v>
      </c>
      <c r="G42" s="1"/>
      <c r="H42" s="8">
        <f>E$28*LN(F42)+E$29</f>
        <v>0.2401427879005601</v>
      </c>
      <c r="I42" s="1">
        <f>ROUND((E$35-H42)/E$36, 0)</f>
        <v>11</v>
      </c>
      <c r="J42" s="8">
        <f>B42-H42</f>
        <v>-1.4278790056010404E-4</v>
      </c>
      <c r="K42" s="10"/>
    </row>
    <row r="43" spans="1:11" x14ac:dyDescent="0.35">
      <c r="A43">
        <f>A42+1</f>
        <v>1</v>
      </c>
      <c r="B43" s="8">
        <f>E$34-(A43/E$31)*(E$34-E$33)</f>
        <v>0.23913725490196078</v>
      </c>
      <c r="C43" s="1">
        <f t="shared" ref="C43:C106" si="4">ROUND((E$35-B43)/E$36, 0)</f>
        <v>12</v>
      </c>
      <c r="D43" s="8">
        <f>EXP((B43-E$29)/E$28)</f>
        <v>0.21851828026040168</v>
      </c>
      <c r="E43" s="1">
        <f t="shared" ref="E43:E106" si="5">ROUND((E$35-D43)/E$39, 0)</f>
        <v>34</v>
      </c>
      <c r="F43" s="8">
        <f t="shared" ref="F43:F106" si="6">E$35-E43*E$36</f>
        <v>0.21933333333333332</v>
      </c>
      <c r="G43" s="1"/>
      <c r="H43" s="8">
        <f>E$28*LN(F43)+E$29</f>
        <v>0.23945147349417595</v>
      </c>
      <c r="I43" s="1">
        <f t="shared" ref="I43:I106" si="7">ROUND((E$35-H43)/E$36, 0)</f>
        <v>12</v>
      </c>
      <c r="J43" s="8">
        <f t="shared" ref="J43:J73" si="8">B43-H43</f>
        <v>-3.1421859221517079E-4</v>
      </c>
      <c r="K43" s="10"/>
    </row>
    <row r="44" spans="1:11" x14ac:dyDescent="0.35">
      <c r="A44">
        <f t="shared" ref="A44:A107" si="9">A43+1</f>
        <v>2</v>
      </c>
      <c r="B44" s="8">
        <f>E$34-(A44/E$31)*(E$34-E$33)</f>
        <v>0.23827450980392156</v>
      </c>
      <c r="C44" s="1">
        <f t="shared" si="4"/>
        <v>13</v>
      </c>
      <c r="D44" s="8">
        <f>EXP((B44-E$29)/E$28)</f>
        <v>0.21629594274280972</v>
      </c>
      <c r="E44" s="1">
        <f t="shared" si="5"/>
        <v>37</v>
      </c>
      <c r="F44" s="8">
        <f t="shared" si="6"/>
        <v>0.21662745098039216</v>
      </c>
      <c r="G44" s="1"/>
      <c r="H44" s="8">
        <f>E$28*LN(F44)+E$29</f>
        <v>0.23840376731749693</v>
      </c>
      <c r="I44" s="1">
        <f t="shared" si="7"/>
        <v>13</v>
      </c>
      <c r="J44" s="8">
        <f t="shared" si="8"/>
        <v>-1.2925751357537041E-4</v>
      </c>
      <c r="K44" s="10"/>
    </row>
    <row r="45" spans="1:11" x14ac:dyDescent="0.35">
      <c r="A45">
        <f t="shared" si="9"/>
        <v>3</v>
      </c>
      <c r="B45" s="8">
        <f>E$34-(A45/E$31)*(E$34-E$33)</f>
        <v>0.23741176470588235</v>
      </c>
      <c r="C45" s="1">
        <f t="shared" si="4"/>
        <v>14</v>
      </c>
      <c r="D45" s="8">
        <f>EXP((B45-E$29)/E$28)</f>
        <v>0.21409620646496852</v>
      </c>
      <c r="E45" s="1">
        <f t="shared" si="5"/>
        <v>39</v>
      </c>
      <c r="F45" s="8">
        <f t="shared" si="6"/>
        <v>0.21482352941176469</v>
      </c>
      <c r="G45" s="1"/>
      <c r="H45" s="8">
        <f>E$28*LN(F45)+E$29</f>
        <v>0.23769800061629709</v>
      </c>
      <c r="I45" s="1">
        <f t="shared" si="7"/>
        <v>14</v>
      </c>
      <c r="J45" s="8">
        <f t="shared" si="8"/>
        <v>-2.8623591041473939E-4</v>
      </c>
      <c r="K45" s="10"/>
    </row>
    <row r="46" spans="1:11" x14ac:dyDescent="0.35">
      <c r="A46">
        <f t="shared" si="9"/>
        <v>4</v>
      </c>
      <c r="B46" s="8">
        <f>E$34-(A46/E$31)*(E$34-E$33)</f>
        <v>0.23654901960784314</v>
      </c>
      <c r="C46" s="1">
        <f t="shared" si="4"/>
        <v>15</v>
      </c>
      <c r="D46" s="8">
        <f>EXP((B46-E$29)/E$28)</f>
        <v>0.2119188415715865</v>
      </c>
      <c r="E46" s="1">
        <f t="shared" si="5"/>
        <v>42</v>
      </c>
      <c r="F46" s="8">
        <f t="shared" si="6"/>
        <v>0.21211764705882352</v>
      </c>
      <c r="G46" s="1"/>
      <c r="H46" s="8">
        <f>E$28*LN(F46)+E$29</f>
        <v>0.23662815989318234</v>
      </c>
      <c r="I46" s="1">
        <f t="shared" si="7"/>
        <v>15</v>
      </c>
      <c r="J46" s="8">
        <f t="shared" si="8"/>
        <v>-7.9140285339202032E-5</v>
      </c>
      <c r="K46" s="10"/>
    </row>
    <row r="47" spans="1:11" x14ac:dyDescent="0.35">
      <c r="A47">
        <f t="shared" si="9"/>
        <v>5</v>
      </c>
      <c r="B47" s="8">
        <f>E$34-(A47/E$31)*(E$34-E$33)</f>
        <v>0.23568627450980392</v>
      </c>
      <c r="C47" s="1">
        <f t="shared" si="4"/>
        <v>16</v>
      </c>
      <c r="D47" s="8">
        <f>EXP((B47-E$29)/E$28)</f>
        <v>0.20976362054500722</v>
      </c>
      <c r="E47" s="1">
        <f t="shared" si="5"/>
        <v>44</v>
      </c>
      <c r="F47" s="8">
        <f t="shared" si="6"/>
        <v>0.21031372549019609</v>
      </c>
      <c r="G47" s="1"/>
      <c r="H47" s="8">
        <f>E$28*LN(F47)+E$29</f>
        <v>0.2359073237253928</v>
      </c>
      <c r="I47" s="1">
        <f t="shared" si="7"/>
        <v>16</v>
      </c>
      <c r="J47" s="8">
        <f t="shared" si="8"/>
        <v>-2.2104921558888102E-4</v>
      </c>
      <c r="K47" s="10"/>
    </row>
    <row r="48" spans="1:11" x14ac:dyDescent="0.35">
      <c r="A48">
        <f t="shared" si="9"/>
        <v>6</v>
      </c>
      <c r="B48" s="8">
        <f>E$34-(A48/E$31)*(E$34-E$33)</f>
        <v>0.23482352941176471</v>
      </c>
      <c r="C48" s="1">
        <f t="shared" si="4"/>
        <v>17</v>
      </c>
      <c r="D48" s="8">
        <f>EXP((B48-E$29)/E$28)</f>
        <v>0.20763031818143574</v>
      </c>
      <c r="E48" s="1">
        <f t="shared" si="5"/>
        <v>46</v>
      </c>
      <c r="F48" s="8">
        <f t="shared" si="6"/>
        <v>0.20850980392156862</v>
      </c>
      <c r="G48" s="1"/>
      <c r="H48" s="8">
        <f>E$28*LN(F48)+E$29</f>
        <v>0.23518027803100006</v>
      </c>
      <c r="I48" s="1">
        <f t="shared" si="7"/>
        <v>16</v>
      </c>
      <c r="J48" s="8">
        <f t="shared" si="8"/>
        <v>-3.5674861923534751E-4</v>
      </c>
      <c r="K48" s="10"/>
    </row>
    <row r="49" spans="1:11" x14ac:dyDescent="0.35">
      <c r="A49">
        <f t="shared" si="9"/>
        <v>7</v>
      </c>
      <c r="B49" s="8">
        <f>E$34-(A49/E$31)*(E$34-E$33)</f>
        <v>0.23396078431372547</v>
      </c>
      <c r="C49" s="1">
        <f t="shared" si="4"/>
        <v>18</v>
      </c>
      <c r="D49" s="8">
        <f>EXP((B49-E$29)/E$28)</f>
        <v>0.20551871156740645</v>
      </c>
      <c r="E49" s="1">
        <f t="shared" si="5"/>
        <v>49</v>
      </c>
      <c r="F49" s="8">
        <f t="shared" si="6"/>
        <v>0.20580392156862745</v>
      </c>
      <c r="G49" s="1"/>
      <c r="H49" s="8">
        <f>E$28*LN(F49)+E$29</f>
        <v>0.23407782979589317</v>
      </c>
      <c r="I49" s="1">
        <f t="shared" si="7"/>
        <v>18</v>
      </c>
      <c r="J49" s="8">
        <f t="shared" si="8"/>
        <v>-1.1704548216770472E-4</v>
      </c>
      <c r="K49" s="10"/>
    </row>
    <row r="50" spans="1:11" x14ac:dyDescent="0.35">
      <c r="A50">
        <f t="shared" si="9"/>
        <v>8</v>
      </c>
      <c r="B50" s="8">
        <f>E$34-(A50/E$31)*(E$34-E$33)</f>
        <v>0.23309803921568625</v>
      </c>
      <c r="C50" s="1">
        <f t="shared" si="4"/>
        <v>19</v>
      </c>
      <c r="D50" s="8">
        <f>EXP((B50-E$29)/E$28)</f>
        <v>0.20342858005649053</v>
      </c>
      <c r="E50" s="1">
        <f t="shared" si="5"/>
        <v>51</v>
      </c>
      <c r="F50" s="8">
        <f t="shared" si="6"/>
        <v>0.20399999999999999</v>
      </c>
      <c r="G50" s="1"/>
      <c r="H50" s="8">
        <f>E$28*LN(F50)+E$29</f>
        <v>0.23333478193435947</v>
      </c>
      <c r="I50" s="1">
        <f t="shared" si="7"/>
        <v>18</v>
      </c>
      <c r="J50" s="8">
        <f t="shared" si="8"/>
        <v>-2.3674271867321628E-4</v>
      </c>
      <c r="K50" s="10"/>
    </row>
    <row r="51" spans="1:11" x14ac:dyDescent="0.35">
      <c r="A51">
        <f t="shared" si="9"/>
        <v>9</v>
      </c>
      <c r="B51" s="8">
        <f>E$34-(A51/E$31)*(E$34-E$33)</f>
        <v>0.23223529411764704</v>
      </c>
      <c r="C51" s="1">
        <f t="shared" si="4"/>
        <v>20</v>
      </c>
      <c r="D51" s="8">
        <f>EXP((B51-E$29)/E$28)</f>
        <v>0.20135970524624008</v>
      </c>
      <c r="E51" s="1">
        <f t="shared" si="5"/>
        <v>53</v>
      </c>
      <c r="F51" s="8">
        <f t="shared" si="6"/>
        <v>0.20219607843137255</v>
      </c>
      <c r="G51" s="1"/>
      <c r="H51" s="8">
        <f>E$28*LN(F51)+E$29</f>
        <v>0.23258513421782009</v>
      </c>
      <c r="I51" s="1">
        <f t="shared" si="7"/>
        <v>19</v>
      </c>
      <c r="J51" s="8">
        <f t="shared" si="8"/>
        <v>-3.4984010017305445E-4</v>
      </c>
      <c r="K51" s="10"/>
    </row>
    <row r="52" spans="1:11" x14ac:dyDescent="0.35">
      <c r="A52">
        <f t="shared" si="9"/>
        <v>10</v>
      </c>
      <c r="B52" s="8">
        <f>E$34-(A52/E$31)*(E$34-E$33)</f>
        <v>0.23137254901960783</v>
      </c>
      <c r="C52" s="1">
        <f t="shared" si="4"/>
        <v>21</v>
      </c>
      <c r="D52" s="8">
        <f>EXP((B52-E$29)/E$28)</f>
        <v>0.19931187095536648</v>
      </c>
      <c r="E52" s="1">
        <f t="shared" si="5"/>
        <v>55</v>
      </c>
      <c r="F52" s="8">
        <f t="shared" si="6"/>
        <v>0.20039215686274509</v>
      </c>
      <c r="G52" s="1"/>
      <c r="H52" s="8">
        <f>E$28*LN(F52)+E$29</f>
        <v>0.23182876835312402</v>
      </c>
      <c r="I52" s="1">
        <f t="shared" si="7"/>
        <v>20</v>
      </c>
      <c r="J52" s="8">
        <f t="shared" si="8"/>
        <v>-4.5621933351619459E-4</v>
      </c>
      <c r="K52" s="10"/>
    </row>
    <row r="53" spans="1:11" x14ac:dyDescent="0.35">
      <c r="A53">
        <f t="shared" si="9"/>
        <v>11</v>
      </c>
      <c r="B53" s="8">
        <f>E$34-(A53/E$31)*(E$34-E$33)</f>
        <v>0.23050980392156861</v>
      </c>
      <c r="C53" s="1">
        <f t="shared" si="4"/>
        <v>22</v>
      </c>
      <c r="D53" s="8">
        <f>EXP((B53-E$29)/E$28)</f>
        <v>0.19728486320115152</v>
      </c>
      <c r="E53" s="1">
        <f t="shared" si="5"/>
        <v>58</v>
      </c>
      <c r="F53" s="8">
        <f t="shared" si="6"/>
        <v>0.19768627450980392</v>
      </c>
      <c r="G53" s="1"/>
      <c r="H53" s="8">
        <f>E$28*LN(F53)+E$29</f>
        <v>0.23068135633580794</v>
      </c>
      <c r="I53" s="1">
        <f t="shared" si="7"/>
        <v>21</v>
      </c>
      <c r="J53" s="8">
        <f t="shared" si="8"/>
        <v>-1.7155241423932877E-4</v>
      </c>
      <c r="K53" s="10"/>
    </row>
    <row r="54" spans="1:11" x14ac:dyDescent="0.35">
      <c r="A54">
        <f t="shared" si="9"/>
        <v>12</v>
      </c>
      <c r="B54" s="8">
        <f>E$34-(A54/E$31)*(E$34-E$33)</f>
        <v>0.2296470588235294</v>
      </c>
      <c r="C54" s="1">
        <f t="shared" si="4"/>
        <v>23</v>
      </c>
      <c r="D54" s="8">
        <f>EXP((B54-E$29)/E$28)</f>
        <v>0.19527847017708758</v>
      </c>
      <c r="E54" s="1">
        <f t="shared" si="5"/>
        <v>60</v>
      </c>
      <c r="F54" s="8">
        <f t="shared" si="6"/>
        <v>0.19588235294117645</v>
      </c>
      <c r="G54" s="1"/>
      <c r="H54" s="8">
        <f>E$28*LN(F54)+E$29</f>
        <v>0.2299076562186099</v>
      </c>
      <c r="I54" s="1">
        <f t="shared" si="7"/>
        <v>22</v>
      </c>
      <c r="J54" s="8">
        <f t="shared" si="8"/>
        <v>-2.605973950804974E-4</v>
      </c>
      <c r="K54" s="10"/>
    </row>
    <row r="55" spans="1:11" x14ac:dyDescent="0.35">
      <c r="A55">
        <f t="shared" si="9"/>
        <v>13</v>
      </c>
      <c r="B55" s="8">
        <f>E$34-(A55/E$31)*(E$34-E$33)</f>
        <v>0.22878431372549018</v>
      </c>
      <c r="C55" s="1">
        <f t="shared" si="4"/>
        <v>24</v>
      </c>
      <c r="D55" s="8">
        <f>EXP((B55-E$29)/E$28)</f>
        <v>0.19329248223074574</v>
      </c>
      <c r="E55" s="1">
        <f t="shared" si="5"/>
        <v>62</v>
      </c>
      <c r="F55" s="8">
        <f t="shared" si="6"/>
        <v>0.19407843137254902</v>
      </c>
      <c r="G55" s="1"/>
      <c r="H55" s="8">
        <f>E$28*LN(F55)+E$29</f>
        <v>0.22912679787317308</v>
      </c>
      <c r="I55" s="1">
        <f t="shared" si="7"/>
        <v>23</v>
      </c>
      <c r="J55" s="8">
        <f t="shared" si="8"/>
        <v>-3.424841476828977E-4</v>
      </c>
      <c r="K55" s="10"/>
    </row>
    <row r="56" spans="1:11" x14ac:dyDescent="0.35">
      <c r="A56">
        <f t="shared" si="9"/>
        <v>14</v>
      </c>
      <c r="B56" s="8">
        <f>E$34-(A56/E$31)*(E$34-E$33)</f>
        <v>0.22792156862745097</v>
      </c>
      <c r="C56" s="1">
        <f t="shared" si="4"/>
        <v>24</v>
      </c>
      <c r="D56" s="8">
        <f>EXP((B56-E$29)/E$28)</f>
        <v>0.1913266918418686</v>
      </c>
      <c r="E56" s="1">
        <f t="shared" si="5"/>
        <v>64</v>
      </c>
      <c r="F56" s="8">
        <f t="shared" si="6"/>
        <v>0.19227450980392158</v>
      </c>
      <c r="G56" s="1"/>
      <c r="H56" s="8">
        <f>E$28*LN(F56)+E$29</f>
        <v>0.228338647606598</v>
      </c>
      <c r="I56" s="1">
        <f t="shared" si="7"/>
        <v>24</v>
      </c>
      <c r="J56" s="8">
        <f t="shared" si="8"/>
        <v>-4.1707897914702863E-4</v>
      </c>
      <c r="K56" s="10"/>
    </row>
    <row r="57" spans="1:11" x14ac:dyDescent="0.35">
      <c r="A57">
        <f t="shared" si="9"/>
        <v>15</v>
      </c>
      <c r="B57" s="8">
        <f>E$34-(A57/E$31)*(E$34-E$33)</f>
        <v>0.22705882352941176</v>
      </c>
      <c r="C57" s="1">
        <f t="shared" si="4"/>
        <v>25</v>
      </c>
      <c r="D57" s="8">
        <f>EXP((B57-E$29)/E$28)</f>
        <v>0.189380893600686</v>
      </c>
      <c r="E57" s="1">
        <f t="shared" si="5"/>
        <v>66</v>
      </c>
      <c r="F57" s="8">
        <f t="shared" si="6"/>
        <v>0.19047058823529411</v>
      </c>
      <c r="G57" s="1"/>
      <c r="H57" s="8">
        <f>E$28*LN(F57)+E$29</f>
        <v>0.22754306794521478</v>
      </c>
      <c r="I57" s="1">
        <f t="shared" si="7"/>
        <v>25</v>
      </c>
      <c r="J57" s="8">
        <f t="shared" si="8"/>
        <v>-4.8424441580302569E-4</v>
      </c>
      <c r="K57" s="10"/>
    </row>
    <row r="58" spans="1:11" x14ac:dyDescent="0.35">
      <c r="A58">
        <f t="shared" si="9"/>
        <v>16</v>
      </c>
      <c r="B58" s="8">
        <f>E$34-(A58/E$31)*(E$34-E$33)</f>
        <v>0.22619607843137254</v>
      </c>
      <c r="C58" s="1">
        <f t="shared" si="4"/>
        <v>26</v>
      </c>
      <c r="D58" s="8">
        <f>EXP((B58-E$29)/E$28)</f>
        <v>0.18745488418645137</v>
      </c>
      <c r="E58" s="1">
        <f t="shared" si="5"/>
        <v>68</v>
      </c>
      <c r="F58" s="8">
        <f t="shared" si="6"/>
        <v>0.18866666666666665</v>
      </c>
      <c r="G58" s="1"/>
      <c r="H58" s="8">
        <f>E$28*LN(F58)+E$29</f>
        <v>0.2267399174906678</v>
      </c>
      <c r="I58" s="1">
        <f t="shared" si="7"/>
        <v>26</v>
      </c>
      <c r="J58" s="8">
        <f t="shared" si="8"/>
        <v>-5.4383905929525356E-4</v>
      </c>
      <c r="K58" s="10"/>
    </row>
    <row r="59" spans="1:11" x14ac:dyDescent="0.35">
      <c r="A59">
        <f t="shared" si="9"/>
        <v>17</v>
      </c>
      <c r="B59" s="8">
        <f>E$34-(A59/E$31)*(E$34-E$33)</f>
        <v>0.22533333333333333</v>
      </c>
      <c r="C59" s="1">
        <f t="shared" si="4"/>
        <v>27</v>
      </c>
      <c r="D59" s="8">
        <f>EXP((B59-E$29)/E$28)</f>
        <v>0.18554846234619626</v>
      </c>
      <c r="E59" s="1">
        <f t="shared" si="5"/>
        <v>70</v>
      </c>
      <c r="F59" s="8">
        <f t="shared" si="6"/>
        <v>0.18686274509803921</v>
      </c>
      <c r="G59" s="1"/>
      <c r="H59" s="8">
        <f>E$28*LN(F59)+E$29</f>
        <v>0.22592905076908665</v>
      </c>
      <c r="I59" s="1">
        <f t="shared" si="7"/>
        <v>27</v>
      </c>
      <c r="J59" s="8">
        <f t="shared" si="8"/>
        <v>-5.9571743575331793E-4</v>
      </c>
      <c r="K59" s="10"/>
    </row>
    <row r="60" spans="1:11" x14ac:dyDescent="0.35">
      <c r="A60">
        <f t="shared" si="9"/>
        <v>18</v>
      </c>
      <c r="B60" s="8">
        <f>E$34-(A60/E$31)*(E$34-E$33)</f>
        <v>0.22447058823529412</v>
      </c>
      <c r="C60" s="1">
        <f t="shared" si="4"/>
        <v>28</v>
      </c>
      <c r="D60" s="8">
        <f>EXP((B60-E$29)/E$28)</f>
        <v>0.18366142887370113</v>
      </c>
      <c r="E60" s="1">
        <f t="shared" si="5"/>
        <v>72</v>
      </c>
      <c r="F60" s="8">
        <f t="shared" si="6"/>
        <v>0.18505882352941178</v>
      </c>
      <c r="G60" s="1"/>
      <c r="H60" s="8">
        <f>E$28*LN(F60)+E$29</f>
        <v>0.22511031807294102</v>
      </c>
      <c r="I60" s="1">
        <f t="shared" si="7"/>
        <v>28</v>
      </c>
      <c r="J60" s="8">
        <f t="shared" si="8"/>
        <v>-6.3972983764690183E-4</v>
      </c>
      <c r="K60" s="10"/>
    </row>
    <row r="61" spans="1:11" x14ac:dyDescent="0.35">
      <c r="A61">
        <f t="shared" si="9"/>
        <v>19</v>
      </c>
      <c r="B61" s="8">
        <f>E$34-(A61/E$31)*(E$34-E$33)</f>
        <v>0.2236078431372549</v>
      </c>
      <c r="C61" s="1">
        <f t="shared" si="4"/>
        <v>29</v>
      </c>
      <c r="D61" s="8">
        <f>EXP((B61-E$29)/E$28)</f>
        <v>0.18179358658867956</v>
      </c>
      <c r="E61" s="1">
        <f t="shared" si="5"/>
        <v>74</v>
      </c>
      <c r="F61" s="8">
        <f t="shared" si="6"/>
        <v>0.18325490196078431</v>
      </c>
      <c r="G61" s="1"/>
      <c r="H61" s="8">
        <f>E$28*LN(F61)+E$29</f>
        <v>0.22428356529514987</v>
      </c>
      <c r="I61" s="1">
        <f t="shared" si="7"/>
        <v>29</v>
      </c>
      <c r="J61" s="8">
        <f t="shared" si="8"/>
        <v>-6.7572215789496459E-4</v>
      </c>
      <c r="K61" s="10"/>
    </row>
    <row r="62" spans="1:11" x14ac:dyDescent="0.35">
      <c r="A62">
        <f t="shared" si="9"/>
        <v>20</v>
      </c>
      <c r="B62" s="8">
        <f>E$34-(A62/E$31)*(E$34-E$33)</f>
        <v>0.22274509803921569</v>
      </c>
      <c r="C62" s="1">
        <f t="shared" si="4"/>
        <v>30</v>
      </c>
      <c r="D62" s="8">
        <f>EXP((B62-E$29)/E$28)</f>
        <v>0.17994474031617466</v>
      </c>
      <c r="E62" s="1">
        <f t="shared" si="5"/>
        <v>76</v>
      </c>
      <c r="F62" s="8">
        <f t="shared" si="6"/>
        <v>0.18145098039215685</v>
      </c>
      <c r="G62" s="1"/>
      <c r="H62" s="8">
        <f>E$28*LN(F62)+E$29</f>
        <v>0.22344863375498467</v>
      </c>
      <c r="I62" s="1">
        <f t="shared" si="7"/>
        <v>29</v>
      </c>
      <c r="J62" s="8">
        <f t="shared" si="8"/>
        <v>-7.03535715768977E-4</v>
      </c>
      <c r="K62" s="10"/>
    </row>
    <row r="63" spans="1:11" x14ac:dyDescent="0.35">
      <c r="A63">
        <f t="shared" si="9"/>
        <v>21</v>
      </c>
      <c r="B63" s="8">
        <f>E$34-(A63/E$31)*(E$34-E$33)</f>
        <v>0.22188235294117648</v>
      </c>
      <c r="C63" s="1">
        <f t="shared" si="4"/>
        <v>31</v>
      </c>
      <c r="D63" s="8">
        <f>EXP((B63-E$29)/E$28)</f>
        <v>0.17811469686616477</v>
      </c>
      <c r="E63" s="1">
        <f t="shared" si="5"/>
        <v>78</v>
      </c>
      <c r="F63" s="8">
        <f t="shared" si="6"/>
        <v>0.17964705882352941</v>
      </c>
      <c r="G63" s="1"/>
      <c r="H63" s="8">
        <f>E$28*LN(F63)+E$29</f>
        <v>0.22260536001527495</v>
      </c>
      <c r="I63" s="1">
        <f t="shared" si="7"/>
        <v>30</v>
      </c>
      <c r="J63" s="8">
        <f t="shared" si="8"/>
        <v>-7.2300707409847509E-4</v>
      </c>
      <c r="K63" s="10"/>
    </row>
    <row r="64" spans="1:11" x14ac:dyDescent="0.35">
      <c r="A64">
        <f t="shared" si="9"/>
        <v>22</v>
      </c>
      <c r="B64" s="8">
        <f>E$34-(A64/E$31)*(E$34-E$33)</f>
        <v>0.22101960784313723</v>
      </c>
      <c r="C64" s="1">
        <f t="shared" si="4"/>
        <v>32</v>
      </c>
      <c r="D64" s="8">
        <f>EXP((B64-E$29)/E$28)</f>
        <v>0.17630326501337648</v>
      </c>
      <c r="E64" s="1">
        <f t="shared" si="5"/>
        <v>80</v>
      </c>
      <c r="F64" s="8">
        <f t="shared" si="6"/>
        <v>0.17784313725490197</v>
      </c>
      <c r="G64" s="1"/>
      <c r="H64" s="8">
        <f>E$28*LN(F64)+E$29</f>
        <v>0.22175357569038953</v>
      </c>
      <c r="I64" s="1">
        <f t="shared" si="7"/>
        <v>31</v>
      </c>
      <c r="J64" s="8">
        <f t="shared" si="8"/>
        <v>-7.3396784725229813E-4</v>
      </c>
      <c r="K64" s="10"/>
    </row>
    <row r="65" spans="1:12" x14ac:dyDescent="0.35">
      <c r="A65">
        <f t="shared" si="9"/>
        <v>23</v>
      </c>
      <c r="B65" s="8">
        <f>E$34-(A65/E$31)*(E$34-E$33)</f>
        <v>0.22015686274509802</v>
      </c>
      <c r="C65" s="1">
        <f t="shared" si="4"/>
        <v>33</v>
      </c>
      <c r="D65" s="8">
        <f>EXP((B65-E$29)/E$28)</f>
        <v>0.17451025547730342</v>
      </c>
      <c r="E65" s="1">
        <f t="shared" si="5"/>
        <v>82</v>
      </c>
      <c r="F65" s="8">
        <f t="shared" si="6"/>
        <v>0.17603921568627451</v>
      </c>
      <c r="G65" s="1"/>
      <c r="H65" s="8">
        <f>E$28*LN(F65)+E$29</f>
        <v>0.22089310724442898</v>
      </c>
      <c r="I65" s="1">
        <f t="shared" si="7"/>
        <v>32</v>
      </c>
      <c r="J65" s="8">
        <f t="shared" si="8"/>
        <v>-7.3624449933096248E-4</v>
      </c>
      <c r="K65" s="10"/>
    </row>
    <row r="66" spans="1:12" x14ac:dyDescent="0.35">
      <c r="A66">
        <f t="shared" si="9"/>
        <v>24</v>
      </c>
      <c r="B66" s="8">
        <f>E$34-(A66/E$31)*(E$34-E$33)</f>
        <v>0.21929411764705881</v>
      </c>
      <c r="C66" s="1">
        <f t="shared" si="4"/>
        <v>34</v>
      </c>
      <c r="D66" s="8">
        <f>EXP((B66-E$29)/E$28)</f>
        <v>0.17273548090242752</v>
      </c>
      <c r="E66" s="1">
        <f t="shared" si="5"/>
        <v>84</v>
      </c>
      <c r="F66" s="8">
        <f t="shared" si="6"/>
        <v>0.17423529411764704</v>
      </c>
      <c r="G66" s="1"/>
      <c r="H66" s="8">
        <f>E$28*LN(F66)+E$29</f>
        <v>0.22002377577902457</v>
      </c>
      <c r="I66" s="1">
        <f t="shared" si="7"/>
        <v>33</v>
      </c>
      <c r="J66" s="8">
        <f t="shared" si="8"/>
        <v>-7.2965813196576579E-4</v>
      </c>
      <c r="K66" s="10"/>
    </row>
    <row r="67" spans="1:12" x14ac:dyDescent="0.35">
      <c r="A67">
        <f t="shared" si="9"/>
        <v>25</v>
      </c>
      <c r="B67" s="8">
        <f>E$34-(A67/E$31)*(E$34-E$33)</f>
        <v>0.21843137254901959</v>
      </c>
      <c r="C67" s="1">
        <f t="shared" si="4"/>
        <v>35</v>
      </c>
      <c r="D67" s="8">
        <f>EXP((B67-E$29)/E$28)</f>
        <v>0.17097875583864203</v>
      </c>
      <c r="E67" s="1">
        <f t="shared" si="5"/>
        <v>86</v>
      </c>
      <c r="F67" s="8">
        <f t="shared" si="6"/>
        <v>0.17243137254901961</v>
      </c>
      <c r="G67" s="1"/>
      <c r="H67" s="8">
        <f>E$28*LN(F67)+E$29</f>
        <v>0.21914539681009429</v>
      </c>
      <c r="I67" s="1">
        <f t="shared" si="7"/>
        <v>34</v>
      </c>
      <c r="J67" s="8">
        <f t="shared" si="8"/>
        <v>-7.1402426107469719E-4</v>
      </c>
      <c r="K67" s="10"/>
    </row>
    <row r="68" spans="1:12" x14ac:dyDescent="0.35">
      <c r="A68">
        <f t="shared" si="9"/>
        <v>26</v>
      </c>
      <c r="B68" s="8">
        <f>E$34-(A68/E$31)*(E$34-E$33)</f>
        <v>0.21756862745098038</v>
      </c>
      <c r="C68" s="1">
        <f t="shared" si="4"/>
        <v>36</v>
      </c>
      <c r="D68" s="8">
        <f>EXP((B68-E$29)/E$28)</f>
        <v>0.16923989672187337</v>
      </c>
      <c r="E68" s="1">
        <f t="shared" si="5"/>
        <v>88</v>
      </c>
      <c r="F68" s="8">
        <f t="shared" si="6"/>
        <v>0.17062745098039217</v>
      </c>
      <c r="G68" s="1"/>
      <c r="H68" s="8">
        <f>E$28*LN(F68)+E$29</f>
        <v>0.21825778003285931</v>
      </c>
      <c r="I68" s="1">
        <f t="shared" si="7"/>
        <v>35</v>
      </c>
      <c r="J68" s="8">
        <f t="shared" si="8"/>
        <v>-6.8915258187893236E-4</v>
      </c>
      <c r="K68" s="10"/>
    </row>
    <row r="69" spans="1:12" x14ac:dyDescent="0.35">
      <c r="A69">
        <f t="shared" si="9"/>
        <v>27</v>
      </c>
      <c r="B69" s="8">
        <f>E$34-(A69/E$31)*(E$34-E$33)</f>
        <v>0.21670588235294116</v>
      </c>
      <c r="C69" s="1">
        <f t="shared" si="4"/>
        <v>37</v>
      </c>
      <c r="D69" s="8">
        <f>EXP((B69-E$29)/E$28)</f>
        <v>0.16751872185490016</v>
      </c>
      <c r="E69" s="1">
        <f t="shared" si="5"/>
        <v>90</v>
      </c>
      <c r="F69" s="8">
        <f t="shared" si="6"/>
        <v>0.16882352941176471</v>
      </c>
      <c r="G69" s="1"/>
      <c r="H69" s="8">
        <f>E$28*LN(F69)+E$29</f>
        <v>0.21736072907437246</v>
      </c>
      <c r="I69" s="1">
        <f t="shared" si="7"/>
        <v>36</v>
      </c>
      <c r="J69" s="8">
        <f t="shared" si="8"/>
        <v>-6.548467214312903E-4</v>
      </c>
      <c r="K69" s="10"/>
    </row>
    <row r="70" spans="1:12" x14ac:dyDescent="0.35">
      <c r="A70">
        <f t="shared" si="9"/>
        <v>28</v>
      </c>
      <c r="B70" s="8">
        <f>E$34-(A70/E$31)*(E$34-E$33)</f>
        <v>0.21584313725490195</v>
      </c>
      <c r="C70" s="1">
        <f t="shared" si="4"/>
        <v>38</v>
      </c>
      <c r="D70" s="8">
        <f>EXP((B70-E$29)/E$28)</f>
        <v>0.16581505138836733</v>
      </c>
      <c r="E70" s="1">
        <f t="shared" si="5"/>
        <v>92</v>
      </c>
      <c r="F70" s="8">
        <f t="shared" si="6"/>
        <v>0.16701960784313724</v>
      </c>
      <c r="G70" s="1"/>
      <c r="H70" s="8">
        <f>E$28*LN(F70)+E$29</f>
        <v>0.21645404123275311</v>
      </c>
      <c r="I70" s="1">
        <f t="shared" si="7"/>
        <v>37</v>
      </c>
      <c r="J70" s="8">
        <f t="shared" si="8"/>
        <v>-6.1090397785115713E-4</v>
      </c>
      <c r="K70" s="10"/>
    </row>
    <row r="71" spans="1:12" x14ac:dyDescent="0.35">
      <c r="A71">
        <f t="shared" si="9"/>
        <v>29</v>
      </c>
      <c r="B71" s="8">
        <f>E$34-(A71/E$31)*(E$34-E$33)</f>
        <v>0.21498039215686274</v>
      </c>
      <c r="C71" s="1">
        <f t="shared" si="4"/>
        <v>39</v>
      </c>
      <c r="D71" s="8">
        <f>EXP((B71-E$29)/E$28)</f>
        <v>0.16412870730199303</v>
      </c>
      <c r="E71" s="1">
        <f t="shared" si="5"/>
        <v>94</v>
      </c>
      <c r="F71" s="8">
        <f t="shared" si="6"/>
        <v>0.1652156862745098</v>
      </c>
      <c r="G71" s="1"/>
      <c r="H71" s="8">
        <f>E$28*LN(F71)+E$29</f>
        <v>0.21553750720226289</v>
      </c>
      <c r="I71" s="1">
        <f t="shared" si="7"/>
        <v>38</v>
      </c>
      <c r="J71" s="8">
        <f t="shared" si="8"/>
        <v>-5.5711504540015278E-4</v>
      </c>
      <c r="K71" s="10"/>
    </row>
    <row r="72" spans="1:12" x14ac:dyDescent="0.35">
      <c r="A72">
        <f t="shared" si="9"/>
        <v>30</v>
      </c>
      <c r="B72" s="8">
        <f>E$34-(A72/E$31)*(E$34-E$33)</f>
        <v>0.21411764705882352</v>
      </c>
      <c r="C72" s="1">
        <f t="shared" si="4"/>
        <v>40</v>
      </c>
      <c r="D72" s="8">
        <f>EXP((B72-E$29)/E$28)</f>
        <v>0.1624595133859672</v>
      </c>
      <c r="E72" s="1">
        <f t="shared" si="5"/>
        <v>95</v>
      </c>
      <c r="F72" s="8">
        <f t="shared" si="6"/>
        <v>0.16431372549019607</v>
      </c>
      <c r="G72" s="1"/>
      <c r="H72" s="8">
        <f>E$28*LN(F72)+E$29</f>
        <v>0.21507548058135981</v>
      </c>
      <c r="I72" s="1">
        <f t="shared" si="7"/>
        <v>39</v>
      </c>
      <c r="J72" s="8">
        <f t="shared" si="8"/>
        <v>-9.5783352253628329E-4</v>
      </c>
      <c r="K72" s="10"/>
    </row>
    <row r="73" spans="1:12" x14ac:dyDescent="0.35">
      <c r="A73">
        <f t="shared" si="9"/>
        <v>31</v>
      </c>
      <c r="B73" s="8">
        <f>E$34-(A73/E$31)*(E$34-E$33)</f>
        <v>0.21325490196078431</v>
      </c>
      <c r="C73" s="1">
        <f t="shared" si="4"/>
        <v>41</v>
      </c>
      <c r="D73" s="8">
        <f>EXP((B73-E$29)/E$28)</f>
        <v>0.16080729522253884</v>
      </c>
      <c r="E73" s="1">
        <f t="shared" si="5"/>
        <v>97</v>
      </c>
      <c r="F73" s="8">
        <f t="shared" si="6"/>
        <v>0.16250980392156861</v>
      </c>
      <c r="G73" s="1"/>
      <c r="H73" s="8">
        <f>E$28*LN(F73)+E$29</f>
        <v>0.21414376965571241</v>
      </c>
      <c r="I73" s="1">
        <f t="shared" si="7"/>
        <v>40</v>
      </c>
      <c r="J73" s="8">
        <f t="shared" si="8"/>
        <v>-8.8886769492810269E-4</v>
      </c>
      <c r="K73" s="10"/>
    </row>
    <row r="74" spans="1:12" x14ac:dyDescent="0.35">
      <c r="A74">
        <f t="shared" si="9"/>
        <v>32</v>
      </c>
      <c r="B74" s="8">
        <f t="shared" ref="B74:B137" si="10">E$34-(A74/E$31)*(E$34-E$33)</f>
        <v>0.2123921568627451</v>
      </c>
      <c r="C74" s="1">
        <f t="shared" si="4"/>
        <v>42</v>
      </c>
      <c r="D74" s="8">
        <f t="shared" ref="D74:D137" si="11">EXP((B74-E$29)/E$28)</f>
        <v>0.15917188016779069</v>
      </c>
      <c r="E74" s="1">
        <f t="shared" si="5"/>
        <v>99</v>
      </c>
      <c r="F74" s="8">
        <f t="shared" si="6"/>
        <v>0.16070588235294117</v>
      </c>
      <c r="G74" s="1"/>
      <c r="H74" s="8">
        <f t="shared" ref="H74:H137" si="12">E$28*LN(F74)+E$29</f>
        <v>0.21320165844185643</v>
      </c>
      <c r="I74" s="1">
        <f t="shared" si="7"/>
        <v>41</v>
      </c>
      <c r="J74" s="8">
        <f t="shared" ref="J74:J137" si="13">B74-H74</f>
        <v>-8.0950157911133247E-4</v>
      </c>
      <c r="L74" s="9"/>
    </row>
    <row r="75" spans="1:12" x14ac:dyDescent="0.35">
      <c r="A75">
        <f t="shared" si="9"/>
        <v>33</v>
      </c>
      <c r="B75" s="8">
        <f t="shared" si="10"/>
        <v>0.21152941176470588</v>
      </c>
      <c r="C75" s="1">
        <f t="shared" si="4"/>
        <v>43</v>
      </c>
      <c r="D75" s="8">
        <f t="shared" si="11"/>
        <v>0.15755309733359943</v>
      </c>
      <c r="E75" s="1">
        <f t="shared" si="5"/>
        <v>101</v>
      </c>
      <c r="F75" s="8">
        <f t="shared" si="6"/>
        <v>0.15890196078431373</v>
      </c>
      <c r="G75" s="1"/>
      <c r="H75" s="8">
        <f t="shared" si="12"/>
        <v>0.21224891212834154</v>
      </c>
      <c r="I75" s="1">
        <f t="shared" si="7"/>
        <v>42</v>
      </c>
      <c r="J75" s="8">
        <f t="shared" si="13"/>
        <v>-7.1950036363566117E-4</v>
      </c>
    </row>
    <row r="76" spans="1:12" x14ac:dyDescent="0.35">
      <c r="A76">
        <f t="shared" si="9"/>
        <v>34</v>
      </c>
      <c r="B76" s="8">
        <f t="shared" si="10"/>
        <v>0.21066666666666667</v>
      </c>
      <c r="C76" s="1">
        <f t="shared" si="4"/>
        <v>44</v>
      </c>
      <c r="D76" s="8">
        <f t="shared" si="11"/>
        <v>0.15595077756977907</v>
      </c>
      <c r="E76" s="1">
        <f t="shared" si="5"/>
        <v>103</v>
      </c>
      <c r="F76" s="8">
        <f t="shared" si="6"/>
        <v>0.15709803921568627</v>
      </c>
      <c r="G76" s="1"/>
      <c r="H76" s="8">
        <f t="shared" si="12"/>
        <v>0.21128528786068834</v>
      </c>
      <c r="I76" s="1">
        <f t="shared" si="7"/>
        <v>43</v>
      </c>
      <c r="J76" s="8">
        <f t="shared" si="13"/>
        <v>-6.1862119402167348E-4</v>
      </c>
    </row>
    <row r="77" spans="1:12" x14ac:dyDescent="0.35">
      <c r="A77">
        <f t="shared" si="9"/>
        <v>35</v>
      </c>
      <c r="B77" s="8">
        <f t="shared" si="10"/>
        <v>0.20980392156862743</v>
      </c>
      <c r="C77" s="1">
        <f t="shared" si="4"/>
        <v>45</v>
      </c>
      <c r="D77" s="8">
        <f t="shared" si="11"/>
        <v>0.15436475344640616</v>
      </c>
      <c r="E77" s="1">
        <f t="shared" si="5"/>
        <v>104</v>
      </c>
      <c r="F77" s="8">
        <f t="shared" si="6"/>
        <v>0.15619607843137254</v>
      </c>
      <c r="G77" s="1"/>
      <c r="H77" s="8">
        <f t="shared" si="12"/>
        <v>0.21079931831176468</v>
      </c>
      <c r="I77" s="1">
        <f t="shared" si="7"/>
        <v>43</v>
      </c>
      <c r="J77" s="8">
        <f t="shared" si="13"/>
        <v>-9.9539674313725568E-4</v>
      </c>
    </row>
    <row r="78" spans="1:12" x14ac:dyDescent="0.35">
      <c r="A78">
        <f t="shared" si="9"/>
        <v>36</v>
      </c>
      <c r="B78" s="8">
        <f t="shared" si="10"/>
        <v>0.20894117647058824</v>
      </c>
      <c r="C78" s="1">
        <f t="shared" si="4"/>
        <v>46</v>
      </c>
      <c r="D78" s="8">
        <f t="shared" si="11"/>
        <v>0.15279485923632463</v>
      </c>
      <c r="E78" s="1">
        <f t="shared" si="5"/>
        <v>106</v>
      </c>
      <c r="F78" s="8">
        <f t="shared" si="6"/>
        <v>0.1543921568627451</v>
      </c>
      <c r="G78" s="1"/>
      <c r="H78" s="8">
        <f t="shared" si="12"/>
        <v>0.20981890324688537</v>
      </c>
      <c r="I78" s="1">
        <f t="shared" si="7"/>
        <v>45</v>
      </c>
      <c r="J78" s="8">
        <f t="shared" si="13"/>
        <v>-8.7772677629713303E-4</v>
      </c>
    </row>
    <row r="79" spans="1:12" x14ac:dyDescent="0.35">
      <c r="A79">
        <f t="shared" si="9"/>
        <v>37</v>
      </c>
      <c r="B79" s="8">
        <f t="shared" si="10"/>
        <v>0.208078431372549</v>
      </c>
      <c r="C79" s="1">
        <f t="shared" si="4"/>
        <v>46</v>
      </c>
      <c r="D79" s="8">
        <f t="shared" si="11"/>
        <v>0.1512409308978285</v>
      </c>
      <c r="E79" s="1">
        <f t="shared" si="5"/>
        <v>108</v>
      </c>
      <c r="F79" s="8">
        <f t="shared" si="6"/>
        <v>0.15258823529411764</v>
      </c>
      <c r="G79" s="1"/>
      <c r="H79" s="8">
        <f t="shared" si="12"/>
        <v>0.20882696541113022</v>
      </c>
      <c r="I79" s="1">
        <f t="shared" si="7"/>
        <v>46</v>
      </c>
      <c r="J79" s="8">
        <f t="shared" si="13"/>
        <v>-7.485340385812167E-4</v>
      </c>
    </row>
    <row r="80" spans="1:12" x14ac:dyDescent="0.35">
      <c r="A80">
        <f t="shared" si="9"/>
        <v>38</v>
      </c>
      <c r="B80" s="8">
        <f t="shared" si="10"/>
        <v>0.20721568627450979</v>
      </c>
      <c r="C80" s="1">
        <f t="shared" si="4"/>
        <v>47</v>
      </c>
      <c r="D80" s="8">
        <f t="shared" si="11"/>
        <v>0.14970280605752109</v>
      </c>
      <c r="E80" s="1">
        <f t="shared" si="5"/>
        <v>109</v>
      </c>
      <c r="F80" s="8">
        <f t="shared" si="6"/>
        <v>0.15168627450980393</v>
      </c>
      <c r="G80" s="1"/>
      <c r="H80" s="8">
        <f t="shared" si="12"/>
        <v>0.20832659018601071</v>
      </c>
      <c r="I80" s="1">
        <f t="shared" si="7"/>
        <v>46</v>
      </c>
      <c r="J80" s="8">
        <f t="shared" si="13"/>
        <v>-1.1109039115009267E-3</v>
      </c>
    </row>
    <row r="81" spans="1:10" x14ac:dyDescent="0.35">
      <c r="A81">
        <f t="shared" si="9"/>
        <v>39</v>
      </c>
      <c r="B81" s="8">
        <f t="shared" si="10"/>
        <v>0.20635294117647057</v>
      </c>
      <c r="C81" s="1">
        <f t="shared" si="4"/>
        <v>48</v>
      </c>
      <c r="D81" s="8">
        <f t="shared" si="11"/>
        <v>0.14818032399334796</v>
      </c>
      <c r="E81" s="1">
        <f t="shared" si="5"/>
        <v>111</v>
      </c>
      <c r="F81" s="8">
        <f t="shared" si="6"/>
        <v>0.14988235294117647</v>
      </c>
      <c r="G81" s="1"/>
      <c r="H81" s="8">
        <f t="shared" si="12"/>
        <v>0.20731685122437232</v>
      </c>
      <c r="I81" s="1">
        <f t="shared" si="7"/>
        <v>47</v>
      </c>
      <c r="J81" s="8">
        <f t="shared" si="13"/>
        <v>-9.6391004790175039E-4</v>
      </c>
    </row>
    <row r="82" spans="1:10" x14ac:dyDescent="0.35">
      <c r="A82">
        <f t="shared" si="9"/>
        <v>40</v>
      </c>
      <c r="B82" s="8">
        <f t="shared" si="10"/>
        <v>0.20549019607843136</v>
      </c>
      <c r="C82" s="1">
        <f t="shared" si="4"/>
        <v>49</v>
      </c>
      <c r="D82" s="8">
        <f t="shared" si="11"/>
        <v>0.1466733256178028</v>
      </c>
      <c r="E82" s="1">
        <f t="shared" si="5"/>
        <v>113</v>
      </c>
      <c r="F82" s="8">
        <f t="shared" si="6"/>
        <v>0.148078431372549</v>
      </c>
      <c r="G82" s="1"/>
      <c r="H82" s="8">
        <f t="shared" si="12"/>
        <v>0.20629488559243292</v>
      </c>
      <c r="I82" s="1">
        <f t="shared" si="7"/>
        <v>48</v>
      </c>
      <c r="J82" s="8">
        <f t="shared" si="13"/>
        <v>-8.0468951400156086E-4</v>
      </c>
    </row>
    <row r="83" spans="1:10" x14ac:dyDescent="0.35">
      <c r="A83">
        <f t="shared" si="9"/>
        <v>41</v>
      </c>
      <c r="B83" s="8">
        <f t="shared" si="10"/>
        <v>0.20462745098039214</v>
      </c>
      <c r="C83" s="1">
        <f t="shared" si="4"/>
        <v>50</v>
      </c>
      <c r="D83" s="8">
        <f t="shared" si="11"/>
        <v>0.14518165346130407</v>
      </c>
      <c r="E83" s="1">
        <f t="shared" si="5"/>
        <v>114</v>
      </c>
      <c r="F83" s="8">
        <f t="shared" si="6"/>
        <v>0.1471764705882353</v>
      </c>
      <c r="G83" s="1"/>
      <c r="H83" s="8">
        <f t="shared" si="12"/>
        <v>0.20577922453822967</v>
      </c>
      <c r="I83" s="1">
        <f t="shared" si="7"/>
        <v>49</v>
      </c>
      <c r="J83" s="8">
        <f t="shared" si="13"/>
        <v>-1.151773557837521E-3</v>
      </c>
    </row>
    <row r="84" spans="1:10" x14ac:dyDescent="0.35">
      <c r="A84">
        <f t="shared" si="9"/>
        <v>42</v>
      </c>
      <c r="B84" s="8">
        <f t="shared" si="10"/>
        <v>0.20376470588235293</v>
      </c>
      <c r="C84" s="1">
        <f t="shared" si="4"/>
        <v>51</v>
      </c>
      <c r="D84" s="8">
        <f t="shared" si="11"/>
        <v>0.14370515165574069</v>
      </c>
      <c r="E84" s="1">
        <f t="shared" si="5"/>
        <v>116</v>
      </c>
      <c r="F84" s="8">
        <f t="shared" si="6"/>
        <v>0.14537254901960783</v>
      </c>
      <c r="G84" s="1"/>
      <c r="H84" s="8">
        <f t="shared" si="12"/>
        <v>0.20473835343715571</v>
      </c>
      <c r="I84" s="1">
        <f t="shared" si="7"/>
        <v>50</v>
      </c>
      <c r="J84" s="8">
        <f t="shared" si="13"/>
        <v>-9.736475548027812E-4</v>
      </c>
    </row>
    <row r="85" spans="1:10" x14ac:dyDescent="0.35">
      <c r="A85">
        <f t="shared" si="9"/>
        <v>43</v>
      </c>
      <c r="B85" s="8">
        <f t="shared" si="10"/>
        <v>0.20290196078431372</v>
      </c>
      <c r="C85" s="1">
        <f t="shared" si="4"/>
        <v>52</v>
      </c>
      <c r="D85" s="8">
        <f t="shared" si="11"/>
        <v>0.14224366591818491</v>
      </c>
      <c r="E85" s="1">
        <f t="shared" si="5"/>
        <v>118</v>
      </c>
      <c r="F85" s="8">
        <f t="shared" si="6"/>
        <v>0.14356862745098037</v>
      </c>
      <c r="G85" s="1"/>
      <c r="H85" s="8">
        <f t="shared" si="12"/>
        <v>0.20368448523858182</v>
      </c>
      <c r="I85" s="1">
        <f t="shared" si="7"/>
        <v>51</v>
      </c>
      <c r="J85" s="8">
        <f t="shared" si="13"/>
        <v>-7.8252445426810202E-4</v>
      </c>
    </row>
    <row r="86" spans="1:10" x14ac:dyDescent="0.35">
      <c r="A86">
        <f t="shared" si="9"/>
        <v>44</v>
      </c>
      <c r="B86" s="8">
        <f t="shared" si="10"/>
        <v>0.2020392156862745</v>
      </c>
      <c r="C86" s="1">
        <f t="shared" si="4"/>
        <v>53</v>
      </c>
      <c r="D86" s="8">
        <f t="shared" si="11"/>
        <v>0.14079704353477107</v>
      </c>
      <c r="E86" s="1">
        <f t="shared" si="5"/>
        <v>119</v>
      </c>
      <c r="F86" s="8">
        <f t="shared" si="6"/>
        <v>0.14266666666666666</v>
      </c>
      <c r="G86" s="1"/>
      <c r="H86" s="8">
        <f t="shared" si="12"/>
        <v>0.20315257499742281</v>
      </c>
      <c r="I86" s="1">
        <f t="shared" si="7"/>
        <v>52</v>
      </c>
      <c r="J86" s="8">
        <f t="shared" si="13"/>
        <v>-1.1133593111483098E-3</v>
      </c>
    </row>
    <row r="87" spans="1:10" x14ac:dyDescent="0.35">
      <c r="A87">
        <f t="shared" si="9"/>
        <v>45</v>
      </c>
      <c r="B87" s="8">
        <f t="shared" si="10"/>
        <v>0.20117647058823529</v>
      </c>
      <c r="C87" s="1">
        <f t="shared" si="4"/>
        <v>54</v>
      </c>
      <c r="D87" s="8">
        <f t="shared" si="11"/>
        <v>0.1393651333447381</v>
      </c>
      <c r="E87" s="1">
        <f t="shared" si="5"/>
        <v>121</v>
      </c>
      <c r="F87" s="8">
        <f t="shared" si="6"/>
        <v>0.1408627450980392</v>
      </c>
      <c r="G87" s="1"/>
      <c r="H87" s="8">
        <f t="shared" si="12"/>
        <v>0.20207859093445832</v>
      </c>
      <c r="I87" s="1">
        <f t="shared" si="7"/>
        <v>53</v>
      </c>
      <c r="J87" s="8">
        <f t="shared" si="13"/>
        <v>-9.0212034622302872E-4</v>
      </c>
    </row>
    <row r="88" spans="1:10" x14ac:dyDescent="0.35">
      <c r="A88">
        <f t="shared" si="9"/>
        <v>46</v>
      </c>
      <c r="B88" s="8">
        <f t="shared" si="10"/>
        <v>0.20031372549019608</v>
      </c>
      <c r="C88" s="1">
        <f t="shared" si="4"/>
        <v>55</v>
      </c>
      <c r="D88" s="8">
        <f t="shared" si="11"/>
        <v>0.13794778572463445</v>
      </c>
      <c r="E88" s="1">
        <f t="shared" si="5"/>
        <v>122</v>
      </c>
      <c r="F88" s="8">
        <f t="shared" si="6"/>
        <v>0.13996078431372549</v>
      </c>
      <c r="G88" s="1"/>
      <c r="H88" s="8">
        <f t="shared" si="12"/>
        <v>0.20153643015380343</v>
      </c>
      <c r="I88" s="1">
        <f t="shared" si="7"/>
        <v>54</v>
      </c>
      <c r="J88" s="8">
        <f t="shared" si="13"/>
        <v>-1.2227046636073546E-3</v>
      </c>
    </row>
    <row r="89" spans="1:10" x14ac:dyDescent="0.35">
      <c r="A89">
        <f t="shared" si="9"/>
        <v>47</v>
      </c>
      <c r="B89" s="8">
        <f t="shared" si="10"/>
        <v>0.19945098039215686</v>
      </c>
      <c r="C89" s="1">
        <f t="shared" si="4"/>
        <v>56</v>
      </c>
      <c r="D89" s="8">
        <f t="shared" si="11"/>
        <v>0.13654485257268367</v>
      </c>
      <c r="E89" s="1">
        <f t="shared" si="5"/>
        <v>124</v>
      </c>
      <c r="F89" s="8">
        <f t="shared" si="6"/>
        <v>0.13815686274509803</v>
      </c>
      <c r="G89" s="1"/>
      <c r="H89" s="8">
        <f t="shared" si="12"/>
        <v>0.20044154734323436</v>
      </c>
      <c r="I89" s="1">
        <f t="shared" si="7"/>
        <v>55</v>
      </c>
      <c r="J89" s="8">
        <f t="shared" si="13"/>
        <v>-9.9056695107749282E-4</v>
      </c>
    </row>
    <row r="90" spans="1:10" x14ac:dyDescent="0.35">
      <c r="A90">
        <f t="shared" si="9"/>
        <v>48</v>
      </c>
      <c r="B90" s="8">
        <f t="shared" si="10"/>
        <v>0.19858823529411765</v>
      </c>
      <c r="C90" s="1">
        <f t="shared" si="4"/>
        <v>57</v>
      </c>
      <c r="D90" s="8">
        <f t="shared" si="11"/>
        <v>0.13515618729330875</v>
      </c>
      <c r="E90" s="1">
        <f t="shared" si="5"/>
        <v>125</v>
      </c>
      <c r="F90" s="8">
        <f t="shared" si="6"/>
        <v>0.13725490196078433</v>
      </c>
      <c r="G90" s="1"/>
      <c r="H90" s="8">
        <f t="shared" si="12"/>
        <v>0.19988873317833536</v>
      </c>
      <c r="I90" s="1">
        <f t="shared" si="7"/>
        <v>56</v>
      </c>
      <c r="J90" s="8">
        <f t="shared" si="13"/>
        <v>-1.3004978842177106E-3</v>
      </c>
    </row>
    <row r="91" spans="1:10" x14ac:dyDescent="0.35">
      <c r="A91">
        <f t="shared" si="9"/>
        <v>49</v>
      </c>
      <c r="B91" s="8">
        <f t="shared" si="10"/>
        <v>0.19772549019607844</v>
      </c>
      <c r="C91" s="1">
        <f t="shared" si="4"/>
        <v>58</v>
      </c>
      <c r="D91" s="8">
        <f t="shared" si="11"/>
        <v>0.13378164478181417</v>
      </c>
      <c r="E91" s="1">
        <f t="shared" si="5"/>
        <v>127</v>
      </c>
      <c r="F91" s="8">
        <f t="shared" si="6"/>
        <v>0.13545098039215686</v>
      </c>
      <c r="G91" s="1"/>
      <c r="H91" s="8">
        <f t="shared" si="12"/>
        <v>0.19877212212607298</v>
      </c>
      <c r="I91" s="1">
        <f t="shared" si="7"/>
        <v>57</v>
      </c>
      <c r="J91" s="8">
        <f t="shared" si="13"/>
        <v>-1.0466319299945459E-3</v>
      </c>
    </row>
    <row r="92" spans="1:10" x14ac:dyDescent="0.35">
      <c r="A92">
        <f t="shared" si="9"/>
        <v>50</v>
      </c>
      <c r="B92" s="8">
        <f t="shared" si="10"/>
        <v>0.19686274509803919</v>
      </c>
      <c r="C92" s="1">
        <f t="shared" si="4"/>
        <v>59</v>
      </c>
      <c r="D92" s="8">
        <f t="shared" si="11"/>
        <v>0.13242108140922354</v>
      </c>
      <c r="E92" s="1">
        <f t="shared" si="5"/>
        <v>128</v>
      </c>
      <c r="F92" s="8">
        <f t="shared" si="6"/>
        <v>0.13454901960784313</v>
      </c>
      <c r="G92" s="1"/>
      <c r="H92" s="8">
        <f t="shared" si="12"/>
        <v>0.19820822750848707</v>
      </c>
      <c r="I92" s="1">
        <f t="shared" si="7"/>
        <v>57</v>
      </c>
      <c r="J92" s="8">
        <f t="shared" si="13"/>
        <v>-1.3454824104478791E-3</v>
      </c>
    </row>
    <row r="93" spans="1:10" x14ac:dyDescent="0.35">
      <c r="A93">
        <f t="shared" si="9"/>
        <v>51</v>
      </c>
      <c r="B93" s="8">
        <f t="shared" si="10"/>
        <v>0.19599999999999998</v>
      </c>
      <c r="C93" s="1">
        <f t="shared" si="4"/>
        <v>60</v>
      </c>
      <c r="D93" s="8">
        <f t="shared" si="11"/>
        <v>0.1310743550072716</v>
      </c>
      <c r="E93" s="1">
        <f t="shared" si="5"/>
        <v>130</v>
      </c>
      <c r="F93" s="8">
        <f t="shared" si="6"/>
        <v>0.13274509803921569</v>
      </c>
      <c r="G93" s="1"/>
      <c r="H93" s="8">
        <f t="shared" si="12"/>
        <v>0.197069008334468</v>
      </c>
      <c r="I93" s="1">
        <f t="shared" si="7"/>
        <v>59</v>
      </c>
      <c r="J93" s="8">
        <f t="shared" si="13"/>
        <v>-1.069008334468019E-3</v>
      </c>
    </row>
    <row r="94" spans="1:10" x14ac:dyDescent="0.35">
      <c r="A94">
        <f t="shared" si="9"/>
        <v>52</v>
      </c>
      <c r="B94" s="8">
        <f t="shared" si="10"/>
        <v>0.19513725490196077</v>
      </c>
      <c r="C94" s="1">
        <f t="shared" si="4"/>
        <v>61</v>
      </c>
      <c r="D94" s="8">
        <f t="shared" si="11"/>
        <v>0.12974132485354853</v>
      </c>
      <c r="E94" s="1">
        <f t="shared" si="5"/>
        <v>131</v>
      </c>
      <c r="F94" s="8">
        <f t="shared" si="6"/>
        <v>0.13184313725490193</v>
      </c>
      <c r="G94" s="1"/>
      <c r="H94" s="8">
        <f t="shared" si="12"/>
        <v>0.19649357999018044</v>
      </c>
      <c r="I94" s="1">
        <f t="shared" si="7"/>
        <v>59</v>
      </c>
      <c r="J94" s="8">
        <f t="shared" si="13"/>
        <v>-1.3563250882196731E-3</v>
      </c>
    </row>
    <row r="95" spans="1:10" x14ac:dyDescent="0.35">
      <c r="A95">
        <f t="shared" si="9"/>
        <v>53</v>
      </c>
      <c r="B95" s="8">
        <f t="shared" si="10"/>
        <v>0.19427450980392155</v>
      </c>
      <c r="C95" s="1">
        <f t="shared" si="4"/>
        <v>62</v>
      </c>
      <c r="D95" s="8">
        <f t="shared" si="11"/>
        <v>0.12842185165679568</v>
      </c>
      <c r="E95" s="1">
        <f t="shared" si="5"/>
        <v>133</v>
      </c>
      <c r="F95" s="8">
        <f t="shared" si="6"/>
        <v>0.1300392156862745</v>
      </c>
      <c r="G95" s="1"/>
      <c r="H95" s="8">
        <f t="shared" si="12"/>
        <v>0.19533081826317156</v>
      </c>
      <c r="I95" s="1">
        <f t="shared" si="7"/>
        <v>61</v>
      </c>
      <c r="J95" s="8">
        <f t="shared" si="13"/>
        <v>-1.0563084592500049E-3</v>
      </c>
    </row>
    <row r="96" spans="1:10" x14ac:dyDescent="0.35">
      <c r="A96">
        <f t="shared" si="9"/>
        <v>54</v>
      </c>
      <c r="B96" s="8">
        <f t="shared" si="10"/>
        <v>0.19341176470588234</v>
      </c>
      <c r="C96" s="1">
        <f t="shared" si="4"/>
        <v>63</v>
      </c>
      <c r="D96" s="8">
        <f t="shared" si="11"/>
        <v>0.12711579754235078</v>
      </c>
      <c r="E96" s="1">
        <f t="shared" si="5"/>
        <v>134</v>
      </c>
      <c r="F96" s="8">
        <f t="shared" si="6"/>
        <v>0.12913725490196076</v>
      </c>
      <c r="G96" s="1"/>
      <c r="H96" s="8">
        <f t="shared" si="12"/>
        <v>0.19474337452379903</v>
      </c>
      <c r="I96" s="1">
        <f t="shared" si="7"/>
        <v>61</v>
      </c>
      <c r="J96" s="8">
        <f t="shared" si="13"/>
        <v>-1.3316098179166902E-3</v>
      </c>
    </row>
    <row r="97" spans="1:10" x14ac:dyDescent="0.35">
      <c r="A97">
        <f t="shared" si="9"/>
        <v>55</v>
      </c>
      <c r="B97" s="8">
        <f t="shared" si="10"/>
        <v>0.19254901960784312</v>
      </c>
      <c r="C97" s="1">
        <f t="shared" si="4"/>
        <v>64</v>
      </c>
      <c r="D97" s="8">
        <f t="shared" si="11"/>
        <v>0.12582302603774095</v>
      </c>
      <c r="E97" s="1">
        <f t="shared" si="5"/>
        <v>135</v>
      </c>
      <c r="F97" s="8">
        <f t="shared" si="6"/>
        <v>0.12823529411764706</v>
      </c>
      <c r="G97" s="1"/>
      <c r="H97" s="8">
        <f t="shared" si="12"/>
        <v>0.19415181336365958</v>
      </c>
      <c r="I97" s="1">
        <f t="shared" si="7"/>
        <v>62</v>
      </c>
      <c r="J97" s="8">
        <f t="shared" si="13"/>
        <v>-1.6027937558164562E-3</v>
      </c>
    </row>
    <row r="98" spans="1:10" x14ac:dyDescent="0.35">
      <c r="A98">
        <f t="shared" si="9"/>
        <v>56</v>
      </c>
      <c r="B98" s="8">
        <f t="shared" si="10"/>
        <v>0.19168627450980391</v>
      </c>
      <c r="C98" s="1">
        <f t="shared" si="4"/>
        <v>65</v>
      </c>
      <c r="D98" s="8">
        <f t="shared" si="11"/>
        <v>0.12454340205842258</v>
      </c>
      <c r="E98" s="1">
        <f t="shared" si="5"/>
        <v>137</v>
      </c>
      <c r="F98" s="8">
        <f t="shared" si="6"/>
        <v>0.12643137254901959</v>
      </c>
      <c r="G98" s="1"/>
      <c r="H98" s="8">
        <f t="shared" si="12"/>
        <v>0.19295610503731209</v>
      </c>
      <c r="I98" s="1">
        <f t="shared" si="7"/>
        <v>63</v>
      </c>
      <c r="J98" s="8">
        <f t="shared" si="13"/>
        <v>-1.2698305275081756E-3</v>
      </c>
    </row>
    <row r="99" spans="1:10" x14ac:dyDescent="0.35">
      <c r="A99">
        <f t="shared" si="9"/>
        <v>57</v>
      </c>
      <c r="B99" s="8">
        <f t="shared" si="10"/>
        <v>0.1908235294117647</v>
      </c>
      <c r="C99" s="1">
        <f t="shared" si="4"/>
        <v>66</v>
      </c>
      <c r="D99" s="8">
        <f t="shared" si="11"/>
        <v>0.12327679189366592</v>
      </c>
      <c r="E99" s="1">
        <f t="shared" si="5"/>
        <v>138</v>
      </c>
      <c r="F99" s="8">
        <f t="shared" si="6"/>
        <v>0.12552941176470589</v>
      </c>
      <c r="G99" s="1"/>
      <c r="H99" s="8">
        <f t="shared" si="12"/>
        <v>0.19235183786469034</v>
      </c>
      <c r="I99" s="1">
        <f t="shared" si="7"/>
        <v>64</v>
      </c>
      <c r="J99" s="8">
        <f t="shared" si="13"/>
        <v>-1.5283084529256474E-3</v>
      </c>
    </row>
    <row r="100" spans="1:10" x14ac:dyDescent="0.35">
      <c r="A100">
        <f t="shared" si="9"/>
        <v>58</v>
      </c>
      <c r="B100" s="8">
        <f t="shared" si="10"/>
        <v>0.18996078431372548</v>
      </c>
      <c r="C100" s="1">
        <f t="shared" si="4"/>
        <v>67</v>
      </c>
      <c r="D100" s="8">
        <f t="shared" si="11"/>
        <v>0.12202306319258335</v>
      </c>
      <c r="E100" s="1">
        <f t="shared" si="5"/>
        <v>140</v>
      </c>
      <c r="F100" s="8">
        <f t="shared" si="6"/>
        <v>0.12372549019607842</v>
      </c>
      <c r="G100" s="1"/>
      <c r="H100" s="8">
        <f t="shared" si="12"/>
        <v>0.19113016769915037</v>
      </c>
      <c r="I100" s="1">
        <f t="shared" si="7"/>
        <v>65</v>
      </c>
      <c r="J100" s="8">
        <f t="shared" si="13"/>
        <v>-1.1693833854248825E-3</v>
      </c>
    </row>
    <row r="101" spans="1:10" x14ac:dyDescent="0.35">
      <c r="A101">
        <f t="shared" si="9"/>
        <v>59</v>
      </c>
      <c r="B101" s="8">
        <f t="shared" si="10"/>
        <v>0.18909803921568627</v>
      </c>
      <c r="C101" s="1">
        <f t="shared" si="4"/>
        <v>68</v>
      </c>
      <c r="D101" s="8">
        <f t="shared" si="11"/>
        <v>0.12078208495029984</v>
      </c>
      <c r="E101" s="1">
        <f t="shared" si="5"/>
        <v>141</v>
      </c>
      <c r="F101" s="8">
        <f t="shared" si="6"/>
        <v>0.12282352941176469</v>
      </c>
      <c r="G101" s="1"/>
      <c r="H101" s="8">
        <f t="shared" si="12"/>
        <v>0.19051263671137644</v>
      </c>
      <c r="I101" s="1">
        <f t="shared" si="7"/>
        <v>66</v>
      </c>
      <c r="J101" s="8">
        <f t="shared" si="13"/>
        <v>-1.414597495690173E-3</v>
      </c>
    </row>
    <row r="102" spans="1:10" x14ac:dyDescent="0.35">
      <c r="A102">
        <f t="shared" si="9"/>
        <v>60</v>
      </c>
      <c r="B102" s="8">
        <f t="shared" si="10"/>
        <v>0.18823529411764706</v>
      </c>
      <c r="C102" s="1">
        <f t="shared" si="4"/>
        <v>68</v>
      </c>
      <c r="D102" s="8">
        <f t="shared" si="11"/>
        <v>0.11955372749426382</v>
      </c>
      <c r="E102" s="1">
        <f t="shared" si="5"/>
        <v>142</v>
      </c>
      <c r="F102" s="8">
        <f t="shared" si="6"/>
        <v>0.12192156862745096</v>
      </c>
      <c r="G102" s="1"/>
      <c r="H102" s="8">
        <f t="shared" si="12"/>
        <v>0.1898905541001927</v>
      </c>
      <c r="I102" s="1">
        <f t="shared" si="7"/>
        <v>67</v>
      </c>
      <c r="J102" s="8">
        <f t="shared" si="13"/>
        <v>-1.6552599825456482E-3</v>
      </c>
    </row>
    <row r="103" spans="1:10" x14ac:dyDescent="0.35">
      <c r="A103">
        <f t="shared" si="9"/>
        <v>61</v>
      </c>
      <c r="B103" s="8">
        <f t="shared" si="10"/>
        <v>0.18737254901960781</v>
      </c>
      <c r="C103" s="1">
        <f t="shared" si="4"/>
        <v>69</v>
      </c>
      <c r="D103" s="8">
        <f t="shared" si="11"/>
        <v>0.11833786247069754</v>
      </c>
      <c r="E103" s="1">
        <f t="shared" si="5"/>
        <v>144</v>
      </c>
      <c r="F103" s="8">
        <f t="shared" si="6"/>
        <v>0.12011764705882352</v>
      </c>
      <c r="G103" s="1"/>
      <c r="H103" s="8">
        <f t="shared" si="12"/>
        <v>0.18863246210792015</v>
      </c>
      <c r="I103" s="1">
        <f t="shared" si="7"/>
        <v>68</v>
      </c>
      <c r="J103" s="8">
        <f t="shared" si="13"/>
        <v>-1.2599130883123311E-3</v>
      </c>
    </row>
    <row r="104" spans="1:10" x14ac:dyDescent="0.35">
      <c r="A104">
        <f t="shared" si="9"/>
        <v>62</v>
      </c>
      <c r="B104" s="8">
        <f t="shared" si="10"/>
        <v>0.18650980392156863</v>
      </c>
      <c r="C104" s="1">
        <f t="shared" si="4"/>
        <v>70</v>
      </c>
      <c r="D104" s="8">
        <f t="shared" si="11"/>
        <v>0.11713436283118517</v>
      </c>
      <c r="E104" s="1">
        <f t="shared" si="5"/>
        <v>145</v>
      </c>
      <c r="F104" s="8">
        <f t="shared" si="6"/>
        <v>0.11921568627450979</v>
      </c>
      <c r="G104" s="1"/>
      <c r="H104" s="8">
        <f t="shared" si="12"/>
        <v>0.18799631293861646</v>
      </c>
      <c r="I104" s="1">
        <f t="shared" si="7"/>
        <v>69</v>
      </c>
      <c r="J104" s="8">
        <f t="shared" si="13"/>
        <v>-1.4865090170478323E-3</v>
      </c>
    </row>
    <row r="105" spans="1:10" x14ac:dyDescent="0.35">
      <c r="A105">
        <f t="shared" si="9"/>
        <v>63</v>
      </c>
      <c r="B105" s="8">
        <f t="shared" si="10"/>
        <v>0.18564705882352939</v>
      </c>
      <c r="C105" s="1">
        <f t="shared" si="4"/>
        <v>71</v>
      </c>
      <c r="D105" s="8">
        <f t="shared" si="11"/>
        <v>0.11594310281939679</v>
      </c>
      <c r="E105" s="1">
        <f t="shared" si="5"/>
        <v>146</v>
      </c>
      <c r="F105" s="8">
        <f t="shared" si="6"/>
        <v>0.11831372549019606</v>
      </c>
      <c r="G105" s="1"/>
      <c r="H105" s="8">
        <f t="shared" si="12"/>
        <v>0.18735533247625863</v>
      </c>
      <c r="I105" s="1">
        <f t="shared" si="7"/>
        <v>69</v>
      </c>
      <c r="J105" s="8">
        <f t="shared" si="13"/>
        <v>-1.7082736527292419E-3</v>
      </c>
    </row>
    <row r="106" spans="1:10" x14ac:dyDescent="0.35">
      <c r="A106">
        <f t="shared" si="9"/>
        <v>64</v>
      </c>
      <c r="B106" s="8">
        <f t="shared" si="10"/>
        <v>0.1847843137254902</v>
      </c>
      <c r="C106" s="1">
        <f t="shared" si="4"/>
        <v>72</v>
      </c>
      <c r="D106" s="8">
        <f t="shared" si="11"/>
        <v>0.11476395795794857</v>
      </c>
      <c r="E106" s="1">
        <f t="shared" si="5"/>
        <v>148</v>
      </c>
      <c r="F106" s="8">
        <f t="shared" si="6"/>
        <v>0.11650980392156862</v>
      </c>
      <c r="G106" s="1"/>
      <c r="H106" s="8">
        <f t="shared" si="12"/>
        <v>0.18605858018027799</v>
      </c>
      <c r="I106" s="1">
        <f t="shared" si="7"/>
        <v>71</v>
      </c>
      <c r="J106" s="8">
        <f t="shared" si="13"/>
        <v>-1.2742664547877869E-3</v>
      </c>
    </row>
    <row r="107" spans="1:10" x14ac:dyDescent="0.35">
      <c r="A107">
        <f t="shared" si="9"/>
        <v>65</v>
      </c>
      <c r="B107" s="8">
        <f t="shared" si="10"/>
        <v>0.18392156862745096</v>
      </c>
      <c r="C107" s="1">
        <f t="shared" ref="C107:C170" si="14">ROUND((E$35-B107)/E$36, 0)</f>
        <v>73</v>
      </c>
      <c r="D107" s="8">
        <f t="shared" si="11"/>
        <v>0.113596805035395</v>
      </c>
      <c r="E107" s="1">
        <f t="shared" ref="E107:E170" si="15">ROUND((E$35-D107)/E$39, 0)</f>
        <v>149</v>
      </c>
      <c r="F107" s="8">
        <f t="shared" ref="F107:F170" si="16">E$35-E107*E$36</f>
        <v>0.11560784313725489</v>
      </c>
      <c r="G107" s="1"/>
      <c r="H107" s="8">
        <f t="shared" si="12"/>
        <v>0.18540265527053268</v>
      </c>
      <c r="I107" s="1">
        <f t="shared" ref="I107:I170" si="17">ROUND((E$35-H107)/E$36, 0)</f>
        <v>72</v>
      </c>
      <c r="J107" s="8">
        <f t="shared" si="13"/>
        <v>-1.4810866430817193E-3</v>
      </c>
    </row>
    <row r="108" spans="1:10" x14ac:dyDescent="0.35">
      <c r="A108">
        <f t="shared" ref="A108:A171" si="18">A107+1</f>
        <v>66</v>
      </c>
      <c r="B108" s="8">
        <f t="shared" si="10"/>
        <v>0.18305882352941175</v>
      </c>
      <c r="C108" s="1">
        <f t="shared" si="14"/>
        <v>74</v>
      </c>
      <c r="D108" s="8">
        <f t="shared" si="11"/>
        <v>0.1124415220933551</v>
      </c>
      <c r="E108" s="1">
        <f t="shared" si="15"/>
        <v>150</v>
      </c>
      <c r="F108" s="8">
        <f t="shared" si="16"/>
        <v>0.11470588235294116</v>
      </c>
      <c r="G108" s="1"/>
      <c r="H108" s="8">
        <f t="shared" si="12"/>
        <v>0.18474159280704067</v>
      </c>
      <c r="I108" s="1">
        <f t="shared" si="17"/>
        <v>72</v>
      </c>
      <c r="J108" s="8">
        <f t="shared" si="13"/>
        <v>-1.6827692776289205E-3</v>
      </c>
    </row>
    <row r="109" spans="1:10" x14ac:dyDescent="0.35">
      <c r="A109">
        <f t="shared" si="18"/>
        <v>67</v>
      </c>
      <c r="B109" s="8">
        <f t="shared" si="10"/>
        <v>0.18219607843137253</v>
      </c>
      <c r="C109" s="1">
        <f t="shared" si="14"/>
        <v>75</v>
      </c>
      <c r="D109" s="8">
        <f t="shared" si="11"/>
        <v>0.11129798841376808</v>
      </c>
      <c r="E109" s="1">
        <f t="shared" si="15"/>
        <v>151</v>
      </c>
      <c r="F109" s="8">
        <f t="shared" si="16"/>
        <v>0.11380392156862745</v>
      </c>
      <c r="G109" s="1"/>
      <c r="H109" s="8">
        <f t="shared" si="12"/>
        <v>0.18407531167391875</v>
      </c>
      <c r="I109" s="1">
        <f t="shared" si="17"/>
        <v>73</v>
      </c>
      <c r="J109" s="8">
        <f t="shared" si="13"/>
        <v>-1.8792332425462133E-3</v>
      </c>
    </row>
    <row r="110" spans="1:10" x14ac:dyDescent="0.35">
      <c r="A110">
        <f t="shared" si="18"/>
        <v>68</v>
      </c>
      <c r="B110" s="8">
        <f t="shared" si="10"/>
        <v>0.18133333333333332</v>
      </c>
      <c r="C110" s="1">
        <f t="shared" si="14"/>
        <v>76</v>
      </c>
      <c r="D110" s="8">
        <f t="shared" si="11"/>
        <v>0.1101660845062795</v>
      </c>
      <c r="E110" s="1">
        <f t="shared" si="15"/>
        <v>153</v>
      </c>
      <c r="F110" s="8">
        <f t="shared" si="16"/>
        <v>0.11199999999999999</v>
      </c>
      <c r="G110" s="1"/>
      <c r="H110" s="8">
        <f t="shared" si="12"/>
        <v>0.18272675919121359</v>
      </c>
      <c r="I110" s="1">
        <f t="shared" si="17"/>
        <v>75</v>
      </c>
      <c r="J110" s="8">
        <f t="shared" si="13"/>
        <v>-1.3934258578802705E-3</v>
      </c>
    </row>
    <row r="111" spans="1:10" x14ac:dyDescent="0.35">
      <c r="A111">
        <f t="shared" si="18"/>
        <v>69</v>
      </c>
      <c r="B111" s="8">
        <f t="shared" si="10"/>
        <v>0.1804705882352941</v>
      </c>
      <c r="C111" s="1">
        <f t="shared" si="14"/>
        <v>77</v>
      </c>
      <c r="D111" s="8">
        <f t="shared" si="11"/>
        <v>0.1090456920957555</v>
      </c>
      <c r="E111" s="1">
        <f t="shared" si="15"/>
        <v>154</v>
      </c>
      <c r="F111" s="8">
        <f t="shared" si="16"/>
        <v>0.11109803921568626</v>
      </c>
      <c r="G111" s="1"/>
      <c r="H111" s="8">
        <f t="shared" si="12"/>
        <v>0.1820443156769295</v>
      </c>
      <c r="I111" s="1">
        <f t="shared" si="17"/>
        <v>75</v>
      </c>
      <c r="J111" s="8">
        <f t="shared" si="13"/>
        <v>-1.5737274416353919E-3</v>
      </c>
    </row>
    <row r="112" spans="1:10" x14ac:dyDescent="0.35">
      <c r="A112">
        <f t="shared" si="18"/>
        <v>70</v>
      </c>
      <c r="B112" s="8">
        <f t="shared" si="10"/>
        <v>0.17960784313725489</v>
      </c>
      <c r="C112" s="1">
        <f t="shared" si="14"/>
        <v>78</v>
      </c>
      <c r="D112" s="8">
        <f t="shared" si="11"/>
        <v>0.10793669410992382</v>
      </c>
      <c r="E112" s="1">
        <f t="shared" si="15"/>
        <v>155</v>
      </c>
      <c r="F112" s="8">
        <f t="shared" si="16"/>
        <v>0.11019607843137255</v>
      </c>
      <c r="G112" s="1"/>
      <c r="H112" s="8">
        <f t="shared" si="12"/>
        <v>0.18135630903169953</v>
      </c>
      <c r="I112" s="1">
        <f t="shared" si="17"/>
        <v>76</v>
      </c>
      <c r="J112" s="8">
        <f t="shared" si="13"/>
        <v>-1.7484658944446341E-3</v>
      </c>
    </row>
    <row r="113" spans="1:10" x14ac:dyDescent="0.35">
      <c r="A113">
        <f t="shared" si="18"/>
        <v>71</v>
      </c>
      <c r="B113" s="8">
        <f t="shared" si="10"/>
        <v>0.17874509803921568</v>
      </c>
      <c r="C113" s="1">
        <f t="shared" si="14"/>
        <v>79</v>
      </c>
      <c r="D113" s="8">
        <f t="shared" si="11"/>
        <v>0.1068389746671409</v>
      </c>
      <c r="E113" s="1">
        <f t="shared" si="15"/>
        <v>156</v>
      </c>
      <c r="F113" s="8">
        <f t="shared" si="16"/>
        <v>0.10929411764705882</v>
      </c>
      <c r="G113" s="1"/>
      <c r="H113" s="8">
        <f t="shared" si="12"/>
        <v>0.18066264781071034</v>
      </c>
      <c r="I113" s="1">
        <f t="shared" si="17"/>
        <v>77</v>
      </c>
      <c r="J113" s="8">
        <f t="shared" si="13"/>
        <v>-1.9175497714946643E-3</v>
      </c>
    </row>
    <row r="114" spans="1:10" x14ac:dyDescent="0.35">
      <c r="A114">
        <f t="shared" si="18"/>
        <v>72</v>
      </c>
      <c r="B114" s="8">
        <f t="shared" si="10"/>
        <v>0.17788235294117646</v>
      </c>
      <c r="C114" s="1">
        <f t="shared" si="14"/>
        <v>80</v>
      </c>
      <c r="D114" s="8">
        <f t="shared" si="11"/>
        <v>0.10575241906428286</v>
      </c>
      <c r="E114" s="1">
        <f t="shared" si="15"/>
        <v>157</v>
      </c>
      <c r="F114" s="8">
        <f t="shared" si="16"/>
        <v>0.10839215686274509</v>
      </c>
      <c r="G114" s="1"/>
      <c r="H114" s="8">
        <f t="shared" si="12"/>
        <v>0.17996323829574401</v>
      </c>
      <c r="I114" s="1">
        <f t="shared" si="17"/>
        <v>78</v>
      </c>
      <c r="J114" s="8">
        <f t="shared" si="13"/>
        <v>-2.0808853545675465E-3</v>
      </c>
    </row>
    <row r="115" spans="1:10" x14ac:dyDescent="0.35">
      <c r="A115">
        <f t="shared" si="18"/>
        <v>73</v>
      </c>
      <c r="B115" s="8">
        <f t="shared" si="10"/>
        <v>0.17701960784313725</v>
      </c>
      <c r="C115" s="1">
        <f t="shared" si="14"/>
        <v>81</v>
      </c>
      <c r="D115" s="8">
        <f t="shared" si="11"/>
        <v>0.1046769137647601</v>
      </c>
      <c r="E115" s="1">
        <f t="shared" si="15"/>
        <v>159</v>
      </c>
      <c r="F115" s="8">
        <f t="shared" si="16"/>
        <v>0.10658823529411765</v>
      </c>
      <c r="G115" s="1"/>
      <c r="H115" s="8">
        <f t="shared" si="12"/>
        <v>0.17854678768484983</v>
      </c>
      <c r="I115" s="1">
        <f t="shared" si="17"/>
        <v>79</v>
      </c>
      <c r="J115" s="8">
        <f t="shared" si="13"/>
        <v>-1.5271798417125781E-3</v>
      </c>
    </row>
    <row r="116" spans="1:10" x14ac:dyDescent="0.35">
      <c r="A116">
        <f t="shared" si="18"/>
        <v>74</v>
      </c>
      <c r="B116" s="8">
        <f t="shared" si="10"/>
        <v>0.17615686274509801</v>
      </c>
      <c r="C116" s="1">
        <f t="shared" si="14"/>
        <v>82</v>
      </c>
      <c r="D116" s="8">
        <f t="shared" si="11"/>
        <v>0.10361234638665356</v>
      </c>
      <c r="E116" s="1">
        <f t="shared" si="15"/>
        <v>160</v>
      </c>
      <c r="F116" s="8">
        <f t="shared" si="16"/>
        <v>0.10568627450980392</v>
      </c>
      <c r="G116" s="1"/>
      <c r="H116" s="8">
        <f t="shared" si="12"/>
        <v>0.17782954708539134</v>
      </c>
      <c r="I116" s="1">
        <f t="shared" si="17"/>
        <v>80</v>
      </c>
      <c r="J116" s="8">
        <f t="shared" si="13"/>
        <v>-1.6726843402933289E-3</v>
      </c>
    </row>
    <row r="117" spans="1:10" x14ac:dyDescent="0.35">
      <c r="A117">
        <f t="shared" si="18"/>
        <v>75</v>
      </c>
      <c r="B117" s="8">
        <f t="shared" si="10"/>
        <v>0.17529411764705882</v>
      </c>
      <c r="C117" s="1">
        <f t="shared" si="14"/>
        <v>83</v>
      </c>
      <c r="D117" s="8">
        <f t="shared" si="11"/>
        <v>0.10255860569097174</v>
      </c>
      <c r="E117" s="1">
        <f t="shared" si="15"/>
        <v>161</v>
      </c>
      <c r="F117" s="8">
        <f t="shared" si="16"/>
        <v>0.10478431372549019</v>
      </c>
      <c r="G117" s="1"/>
      <c r="H117" s="8">
        <f t="shared" si="12"/>
        <v>0.17710615901624555</v>
      </c>
      <c r="I117" s="1">
        <f t="shared" si="17"/>
        <v>81</v>
      </c>
      <c r="J117" s="8">
        <f t="shared" si="13"/>
        <v>-1.8120413691867232E-3</v>
      </c>
    </row>
    <row r="118" spans="1:10" x14ac:dyDescent="0.35">
      <c r="A118">
        <f t="shared" si="18"/>
        <v>76</v>
      </c>
      <c r="B118" s="8">
        <f t="shared" si="10"/>
        <v>0.17443137254901958</v>
      </c>
      <c r="C118" s="1">
        <f t="shared" si="14"/>
        <v>84</v>
      </c>
      <c r="D118" s="8">
        <f t="shared" si="11"/>
        <v>0.10151558157002694</v>
      </c>
      <c r="E118" s="1">
        <f t="shared" si="15"/>
        <v>162</v>
      </c>
      <c r="F118" s="8">
        <f t="shared" si="16"/>
        <v>0.10388235294117645</v>
      </c>
      <c r="G118" s="1"/>
      <c r="H118" s="8">
        <f t="shared" si="12"/>
        <v>0.17637651718579658</v>
      </c>
      <c r="I118" s="1">
        <f t="shared" si="17"/>
        <v>82</v>
      </c>
      <c r="J118" s="8">
        <f t="shared" si="13"/>
        <v>-1.945144636777002E-3</v>
      </c>
    </row>
    <row r="119" spans="1:10" x14ac:dyDescent="0.35">
      <c r="A119">
        <f t="shared" si="18"/>
        <v>77</v>
      </c>
      <c r="B119" s="8">
        <f t="shared" si="10"/>
        <v>0.1735686274509804</v>
      </c>
      <c r="C119" s="1">
        <f t="shared" si="14"/>
        <v>85</v>
      </c>
      <c r="D119" s="8">
        <f t="shared" si="11"/>
        <v>0.10048316503593017</v>
      </c>
      <c r="E119" s="1">
        <f t="shared" si="15"/>
        <v>163</v>
      </c>
      <c r="F119" s="8">
        <f t="shared" si="16"/>
        <v>0.10298039215686272</v>
      </c>
      <c r="G119" s="1"/>
      <c r="H119" s="8">
        <f t="shared" si="12"/>
        <v>0.17564051252164928</v>
      </c>
      <c r="I119" s="1">
        <f t="shared" si="17"/>
        <v>82</v>
      </c>
      <c r="J119" s="8">
        <f t="shared" si="13"/>
        <v>-2.0718850706688829E-3</v>
      </c>
    </row>
    <row r="120" spans="1:10" x14ac:dyDescent="0.35">
      <c r="A120">
        <f t="shared" si="18"/>
        <v>78</v>
      </c>
      <c r="B120" s="8">
        <f t="shared" si="10"/>
        <v>0.17270588235294115</v>
      </c>
      <c r="C120" s="1">
        <f t="shared" si="14"/>
        <v>86</v>
      </c>
      <c r="D120" s="8">
        <f t="shared" si="11"/>
        <v>9.946124820920231E-2</v>
      </c>
      <c r="E120" s="1">
        <f t="shared" si="15"/>
        <v>164</v>
      </c>
      <c r="F120" s="8">
        <f t="shared" si="16"/>
        <v>0.10207843137254902</v>
      </c>
      <c r="G120" s="1"/>
      <c r="H120" s="8">
        <f t="shared" si="12"/>
        <v>0.17489803307277521</v>
      </c>
      <c r="I120" s="1">
        <f t="shared" si="17"/>
        <v>83</v>
      </c>
      <c r="J120" s="8">
        <f t="shared" si="13"/>
        <v>-2.1921507198340573E-3</v>
      </c>
    </row>
    <row r="121" spans="1:10" x14ac:dyDescent="0.35">
      <c r="A121">
        <f t="shared" si="18"/>
        <v>79</v>
      </c>
      <c r="B121" s="8">
        <f t="shared" si="10"/>
        <v>0.17184313725490197</v>
      </c>
      <c r="C121" s="1">
        <f t="shared" si="14"/>
        <v>87</v>
      </c>
      <c r="D121" s="8">
        <f t="shared" si="11"/>
        <v>9.8449724307502068E-2</v>
      </c>
      <c r="E121" s="1">
        <f t="shared" si="15"/>
        <v>165</v>
      </c>
      <c r="F121" s="8">
        <f t="shared" si="16"/>
        <v>0.10117647058823528</v>
      </c>
      <c r="G121" s="1"/>
      <c r="H121" s="8">
        <f t="shared" si="12"/>
        <v>0.17414896390731588</v>
      </c>
      <c r="I121" s="1">
        <f t="shared" si="17"/>
        <v>84</v>
      </c>
      <c r="J121" s="8">
        <f t="shared" si="13"/>
        <v>-2.3058266524139115E-3</v>
      </c>
    </row>
    <row r="122" spans="1:10" x14ac:dyDescent="0.35">
      <c r="A122">
        <f t="shared" si="18"/>
        <v>80</v>
      </c>
      <c r="B122" s="8">
        <f t="shared" si="10"/>
        <v>0.17098039215686273</v>
      </c>
      <c r="C122" s="1">
        <f t="shared" si="14"/>
        <v>88</v>
      </c>
      <c r="D122" s="8">
        <f t="shared" si="11"/>
        <v>9.744848763446752E-2</v>
      </c>
      <c r="E122" s="1">
        <f t="shared" si="15"/>
        <v>166</v>
      </c>
      <c r="F122" s="8">
        <f t="shared" si="16"/>
        <v>0.10027450980392155</v>
      </c>
      <c r="G122" s="1"/>
      <c r="H122" s="8">
        <f t="shared" si="12"/>
        <v>0.17339318700581005</v>
      </c>
      <c r="I122" s="1">
        <f t="shared" si="17"/>
        <v>85</v>
      </c>
      <c r="J122" s="8">
        <f t="shared" si="13"/>
        <v>-2.412794848947325E-3</v>
      </c>
    </row>
    <row r="123" spans="1:10" x14ac:dyDescent="0.35">
      <c r="A123">
        <f t="shared" si="18"/>
        <v>81</v>
      </c>
      <c r="B123" s="8">
        <f t="shared" si="10"/>
        <v>0.17011764705882354</v>
      </c>
      <c r="C123" s="1">
        <f t="shared" si="14"/>
        <v>89</v>
      </c>
      <c r="D123" s="8">
        <f t="shared" si="11"/>
        <v>9.6457433568672243E-2</v>
      </c>
      <c r="E123" s="1">
        <f t="shared" si="15"/>
        <v>167</v>
      </c>
      <c r="F123" s="8">
        <f t="shared" si="16"/>
        <v>9.937254901960782E-2</v>
      </c>
      <c r="G123" s="1"/>
      <c r="H123" s="8">
        <f t="shared" si="12"/>
        <v>0.1726305811495974</v>
      </c>
      <c r="I123" s="1">
        <f t="shared" si="17"/>
        <v>86</v>
      </c>
      <c r="J123" s="8">
        <f t="shared" si="13"/>
        <v>-2.5129340907738551E-3</v>
      </c>
    </row>
    <row r="124" spans="1:10" x14ac:dyDescent="0.35">
      <c r="A124">
        <f t="shared" si="18"/>
        <v>82</v>
      </c>
      <c r="B124" s="8">
        <f t="shared" si="10"/>
        <v>0.1692549019607843</v>
      </c>
      <c r="C124" s="1">
        <f t="shared" si="14"/>
        <v>90</v>
      </c>
      <c r="D124" s="8">
        <f t="shared" si="11"/>
        <v>9.5476458552692545E-2</v>
      </c>
      <c r="E124" s="1">
        <f t="shared" si="15"/>
        <v>169</v>
      </c>
      <c r="F124" s="8">
        <f t="shared" si="16"/>
        <v>9.7568627450980383E-2</v>
      </c>
      <c r="G124" s="1"/>
      <c r="H124" s="8">
        <f t="shared" si="12"/>
        <v>0.17108438099693943</v>
      </c>
      <c r="I124" s="1">
        <f t="shared" si="17"/>
        <v>87</v>
      </c>
      <c r="J124" s="8">
        <f t="shared" si="13"/>
        <v>-1.8294790361551294E-3</v>
      </c>
    </row>
    <row r="125" spans="1:10" x14ac:dyDescent="0.35">
      <c r="A125">
        <f t="shared" si="18"/>
        <v>83</v>
      </c>
      <c r="B125" s="8">
        <f t="shared" si="10"/>
        <v>0.16839215686274508</v>
      </c>
      <c r="C125" s="1">
        <f t="shared" si="14"/>
        <v>90</v>
      </c>
      <c r="D125" s="8">
        <f t="shared" si="11"/>
        <v>9.4505460082287177E-2</v>
      </c>
      <c r="E125" s="1">
        <f t="shared" si="15"/>
        <v>170</v>
      </c>
      <c r="F125" s="8">
        <f t="shared" si="16"/>
        <v>9.6666666666666651E-2</v>
      </c>
      <c r="G125" s="1"/>
      <c r="H125" s="8">
        <f t="shared" si="12"/>
        <v>0.17030052718987501</v>
      </c>
      <c r="I125" s="1">
        <f t="shared" si="17"/>
        <v>88</v>
      </c>
      <c r="J125" s="8">
        <f t="shared" si="13"/>
        <v>-1.9083703271299268E-3</v>
      </c>
    </row>
    <row r="126" spans="1:10" x14ac:dyDescent="0.35">
      <c r="A126">
        <f t="shared" si="18"/>
        <v>84</v>
      </c>
      <c r="B126" s="8">
        <f t="shared" si="10"/>
        <v>0.16752941176470587</v>
      </c>
      <c r="C126" s="1">
        <f t="shared" si="14"/>
        <v>91</v>
      </c>
      <c r="D126" s="8">
        <f t="shared" si="11"/>
        <v>9.3544336695685945E-2</v>
      </c>
      <c r="E126" s="1">
        <f t="shared" si="15"/>
        <v>171</v>
      </c>
      <c r="F126" s="8">
        <f t="shared" si="16"/>
        <v>9.5764705882352918E-2</v>
      </c>
      <c r="G126" s="1"/>
      <c r="H126" s="8">
        <f t="shared" si="12"/>
        <v>0.16950932514543676</v>
      </c>
      <c r="I126" s="1">
        <f t="shared" si="17"/>
        <v>89</v>
      </c>
      <c r="J126" s="8">
        <f t="shared" si="13"/>
        <v>-1.9799133807308911E-3</v>
      </c>
    </row>
    <row r="127" spans="1:10" x14ac:dyDescent="0.35">
      <c r="A127">
        <f t="shared" si="18"/>
        <v>85</v>
      </c>
      <c r="B127" s="8">
        <f t="shared" si="10"/>
        <v>0.16666666666666666</v>
      </c>
      <c r="C127" s="1">
        <f t="shared" si="14"/>
        <v>92</v>
      </c>
      <c r="D127" s="8">
        <f t="shared" si="11"/>
        <v>9.2592987962987955E-2</v>
      </c>
      <c r="E127" s="1">
        <f t="shared" si="15"/>
        <v>172</v>
      </c>
      <c r="F127" s="8">
        <f t="shared" si="16"/>
        <v>9.4862745098039214E-2</v>
      </c>
      <c r="G127" s="1"/>
      <c r="H127" s="8">
        <f t="shared" si="12"/>
        <v>0.16871063578672019</v>
      </c>
      <c r="I127" s="1">
        <f t="shared" si="17"/>
        <v>90</v>
      </c>
      <c r="J127" s="8">
        <f t="shared" si="13"/>
        <v>-2.0439691200535293E-3</v>
      </c>
    </row>
    <row r="128" spans="1:10" x14ac:dyDescent="0.35">
      <c r="A128">
        <f t="shared" si="18"/>
        <v>86</v>
      </c>
      <c r="B128" s="8">
        <f t="shared" si="10"/>
        <v>0.16580392156862744</v>
      </c>
      <c r="C128" s="1">
        <f t="shared" si="14"/>
        <v>93</v>
      </c>
      <c r="D128" s="8">
        <f t="shared" si="11"/>
        <v>9.1651314475667475E-2</v>
      </c>
      <c r="E128" s="1">
        <f t="shared" si="15"/>
        <v>173</v>
      </c>
      <c r="F128" s="8">
        <f t="shared" si="16"/>
        <v>9.3960784313725482E-2</v>
      </c>
      <c r="G128" s="1"/>
      <c r="H128" s="8">
        <f t="shared" si="12"/>
        <v>0.16790431605069661</v>
      </c>
      <c r="I128" s="1">
        <f t="shared" si="17"/>
        <v>91</v>
      </c>
      <c r="J128" s="8">
        <f t="shared" si="13"/>
        <v>-2.1003944820691678E-3</v>
      </c>
    </row>
    <row r="129" spans="1:10" x14ac:dyDescent="0.35">
      <c r="A129">
        <f t="shared" si="18"/>
        <v>87</v>
      </c>
      <c r="B129" s="8">
        <f t="shared" si="10"/>
        <v>0.16494117647058823</v>
      </c>
      <c r="C129" s="1">
        <f t="shared" si="14"/>
        <v>94</v>
      </c>
      <c r="D129" s="8">
        <f t="shared" si="11"/>
        <v>9.0719217836186444E-2</v>
      </c>
      <c r="E129" s="1">
        <f t="shared" si="15"/>
        <v>174</v>
      </c>
      <c r="F129" s="8">
        <f t="shared" si="16"/>
        <v>9.3058823529411749E-2</v>
      </c>
      <c r="G129" s="1"/>
      <c r="H129" s="8">
        <f t="shared" si="12"/>
        <v>0.16709021873441232</v>
      </c>
      <c r="I129" s="1">
        <f t="shared" si="17"/>
        <v>92</v>
      </c>
      <c r="J129" s="8">
        <f t="shared" si="13"/>
        <v>-2.1490422638240914E-3</v>
      </c>
    </row>
    <row r="130" spans="1:10" x14ac:dyDescent="0.35">
      <c r="A130">
        <f t="shared" si="18"/>
        <v>88</v>
      </c>
      <c r="B130" s="8">
        <f t="shared" si="10"/>
        <v>0.16407843137254902</v>
      </c>
      <c r="C130" s="1">
        <f t="shared" si="14"/>
        <v>95</v>
      </c>
      <c r="D130" s="8">
        <f t="shared" si="11"/>
        <v>8.9796600647712763E-2</v>
      </c>
      <c r="E130" s="1">
        <f t="shared" si="15"/>
        <v>175</v>
      </c>
      <c r="F130" s="8">
        <f t="shared" si="16"/>
        <v>9.2156862745098017E-2</v>
      </c>
      <c r="G130" s="1"/>
      <c r="H130" s="8">
        <f t="shared" si="12"/>
        <v>0.16626819233369836</v>
      </c>
      <c r="I130" s="1">
        <f t="shared" si="17"/>
        <v>93</v>
      </c>
      <c r="J130" s="8">
        <f t="shared" si="13"/>
        <v>-2.1897609611493396E-3</v>
      </c>
    </row>
    <row r="131" spans="1:10" x14ac:dyDescent="0.35">
      <c r="A131">
        <f t="shared" si="18"/>
        <v>89</v>
      </c>
      <c r="B131" s="8">
        <f t="shared" si="10"/>
        <v>0.1632156862745098</v>
      </c>
      <c r="C131" s="1">
        <f t="shared" si="14"/>
        <v>96</v>
      </c>
      <c r="D131" s="8">
        <f t="shared" si="11"/>
        <v>8.8883366503943073E-2</v>
      </c>
      <c r="E131" s="1">
        <f t="shared" si="15"/>
        <v>176</v>
      </c>
      <c r="F131" s="8">
        <f t="shared" si="16"/>
        <v>9.1254901960784313E-2</v>
      </c>
      <c r="G131" s="1"/>
      <c r="H131" s="8">
        <f t="shared" si="12"/>
        <v>0.16543808087394732</v>
      </c>
      <c r="I131" s="1">
        <f t="shared" si="17"/>
        <v>94</v>
      </c>
      <c r="J131" s="8">
        <f t="shared" si="13"/>
        <v>-2.222394599437516E-3</v>
      </c>
    </row>
    <row r="132" spans="1:10" x14ac:dyDescent="0.35">
      <c r="A132">
        <f t="shared" si="18"/>
        <v>90</v>
      </c>
      <c r="B132" s="8">
        <f t="shared" si="10"/>
        <v>0.16235294117647059</v>
      </c>
      <c r="C132" s="1">
        <f t="shared" si="14"/>
        <v>97</v>
      </c>
      <c r="D132" s="8">
        <f t="shared" si="11"/>
        <v>8.7979419979029E-2</v>
      </c>
      <c r="E132" s="1">
        <f t="shared" si="15"/>
        <v>177</v>
      </c>
      <c r="F132" s="8">
        <f t="shared" si="16"/>
        <v>9.035294117647058E-2</v>
      </c>
      <c r="G132" s="1"/>
      <c r="H132" s="8">
        <f t="shared" si="12"/>
        <v>0.16459972373248588</v>
      </c>
      <c r="I132" s="1">
        <f t="shared" si="17"/>
        <v>95</v>
      </c>
      <c r="J132" s="8">
        <f t="shared" si="13"/>
        <v>-2.2467825560152921E-3</v>
      </c>
    </row>
    <row r="133" spans="1:10" x14ac:dyDescent="0.35">
      <c r="A133">
        <f t="shared" si="18"/>
        <v>91</v>
      </c>
      <c r="B133" s="8">
        <f t="shared" si="10"/>
        <v>0.16149019607843135</v>
      </c>
      <c r="C133" s="1">
        <f t="shared" si="14"/>
        <v>98</v>
      </c>
      <c r="D133" s="8">
        <f t="shared" si="11"/>
        <v>8.708466661760593E-2</v>
      </c>
      <c r="E133" s="1">
        <f t="shared" si="15"/>
        <v>178</v>
      </c>
      <c r="F133" s="8">
        <f t="shared" si="16"/>
        <v>8.9450980392156848E-2</v>
      </c>
      <c r="G133" s="1"/>
      <c r="H133" s="8">
        <f t="shared" si="12"/>
        <v>0.16375295545203625</v>
      </c>
      <c r="I133" s="1">
        <f t="shared" si="17"/>
        <v>96</v>
      </c>
      <c r="J133" s="8">
        <f t="shared" si="13"/>
        <v>-2.2627593736049001E-3</v>
      </c>
    </row>
    <row r="134" spans="1:10" x14ac:dyDescent="0.35">
      <c r="A134">
        <f t="shared" si="18"/>
        <v>92</v>
      </c>
      <c r="B134" s="8">
        <f t="shared" si="10"/>
        <v>0.16062745098039216</v>
      </c>
      <c r="C134" s="1">
        <f t="shared" si="14"/>
        <v>99</v>
      </c>
      <c r="D134" s="8">
        <f t="shared" si="11"/>
        <v>8.6199012924923296E-2</v>
      </c>
      <c r="E134" s="1">
        <f t="shared" si="15"/>
        <v>179</v>
      </c>
      <c r="F134" s="8">
        <f t="shared" si="16"/>
        <v>8.8549019607843116E-2</v>
      </c>
      <c r="G134" s="1"/>
      <c r="H134" s="8">
        <f t="shared" si="12"/>
        <v>0.16289760554472474</v>
      </c>
      <c r="I134" s="1">
        <f t="shared" si="17"/>
        <v>97</v>
      </c>
      <c r="J134" s="8">
        <f t="shared" si="13"/>
        <v>-2.2701545643325771E-3</v>
      </c>
    </row>
    <row r="135" spans="1:10" x14ac:dyDescent="0.35">
      <c r="A135">
        <f t="shared" si="18"/>
        <v>93</v>
      </c>
      <c r="B135" s="8">
        <f t="shared" si="10"/>
        <v>0.15976470588235292</v>
      </c>
      <c r="C135" s="1">
        <f t="shared" si="14"/>
        <v>100</v>
      </c>
      <c r="D135" s="8">
        <f t="shared" si="11"/>
        <v>8.53223663570747E-2</v>
      </c>
      <c r="E135" s="1">
        <f t="shared" si="15"/>
        <v>180</v>
      </c>
      <c r="F135" s="8">
        <f t="shared" si="16"/>
        <v>8.7647058823529411E-2</v>
      </c>
      <c r="G135" s="1"/>
      <c r="H135" s="8">
        <f t="shared" si="12"/>
        <v>0.16203349828605718</v>
      </c>
      <c r="I135" s="1">
        <f t="shared" si="17"/>
        <v>98</v>
      </c>
      <c r="J135" s="8">
        <f t="shared" si="13"/>
        <v>-2.2687924037042562E-3</v>
      </c>
    </row>
    <row r="136" spans="1:10" x14ac:dyDescent="0.35">
      <c r="A136">
        <f t="shared" si="18"/>
        <v>94</v>
      </c>
      <c r="B136" s="8">
        <f t="shared" si="10"/>
        <v>0.15890196078431371</v>
      </c>
      <c r="C136" s="1">
        <f t="shared" si="14"/>
        <v>101</v>
      </c>
      <c r="D136" s="8">
        <f t="shared" si="11"/>
        <v>8.4454635311328352E-2</v>
      </c>
      <c r="E136" s="1">
        <f t="shared" si="15"/>
        <v>181</v>
      </c>
      <c r="F136" s="8">
        <f t="shared" si="16"/>
        <v>8.6745098039215679E-2</v>
      </c>
      <c r="G136" s="1"/>
      <c r="H136" s="8">
        <f t="shared" si="12"/>
        <v>0.16116045249823771</v>
      </c>
      <c r="I136" s="1">
        <f t="shared" si="17"/>
        <v>98</v>
      </c>
      <c r="J136" s="8">
        <f t="shared" si="13"/>
        <v>-2.2584917139240046E-3</v>
      </c>
    </row>
    <row r="137" spans="1:10" x14ac:dyDescent="0.35">
      <c r="A137">
        <f t="shared" si="18"/>
        <v>95</v>
      </c>
      <c r="B137" s="8">
        <f t="shared" si="10"/>
        <v>0.15803921568627449</v>
      </c>
      <c r="C137" s="1">
        <f t="shared" si="14"/>
        <v>102</v>
      </c>
      <c r="D137" s="8">
        <f t="shared" si="11"/>
        <v>8.3595729116554843E-2</v>
      </c>
      <c r="E137" s="1">
        <f t="shared" si="15"/>
        <v>182</v>
      </c>
      <c r="F137" s="8">
        <f t="shared" si="16"/>
        <v>8.5843137254901947E-2</v>
      </c>
      <c r="G137" s="1"/>
      <c r="H137" s="8">
        <f t="shared" si="12"/>
        <v>0.16027828132216354</v>
      </c>
      <c r="I137" s="1">
        <f t="shared" si="17"/>
        <v>99</v>
      </c>
      <c r="J137" s="8">
        <f t="shared" si="13"/>
        <v>-2.2390656358890482E-3</v>
      </c>
    </row>
    <row r="138" spans="1:10" x14ac:dyDescent="0.35">
      <c r="A138">
        <f t="shared" si="18"/>
        <v>96</v>
      </c>
      <c r="B138" s="8">
        <f t="shared" ref="B138:B201" si="19">E$34-(A138/E$31)*(E$34-E$33)</f>
        <v>0.15717647058823531</v>
      </c>
      <c r="C138" s="1">
        <f t="shared" si="14"/>
        <v>103</v>
      </c>
      <c r="D138" s="8">
        <f t="shared" ref="D138:D201" si="20">EXP((B138-E$29)/E$28)</f>
        <v>8.2745558023752969E-2</v>
      </c>
      <c r="E138" s="1">
        <f t="shared" si="15"/>
        <v>182</v>
      </c>
      <c r="F138" s="8">
        <f t="shared" si="16"/>
        <v>8.5843137254901947E-2</v>
      </c>
      <c r="G138" s="1"/>
      <c r="H138" s="8">
        <f t="shared" ref="H138:H201" si="21">E$28*LN(F138)+E$29</f>
        <v>0.16027828132216354</v>
      </c>
      <c r="I138" s="1">
        <f t="shared" si="17"/>
        <v>99</v>
      </c>
      <c r="J138" s="8">
        <f t="shared" ref="J138:J201" si="22">B138-H138</f>
        <v>-3.1018107339282341E-3</v>
      </c>
    </row>
    <row r="139" spans="1:10" x14ac:dyDescent="0.35">
      <c r="A139">
        <f t="shared" si="18"/>
        <v>97</v>
      </c>
      <c r="B139" s="8">
        <f t="shared" si="19"/>
        <v>0.15631372549019606</v>
      </c>
      <c r="C139" s="1">
        <f t="shared" si="14"/>
        <v>104</v>
      </c>
      <c r="D139" s="8">
        <f t="shared" si="20"/>
        <v>8.1904033196671527E-2</v>
      </c>
      <c r="E139" s="1">
        <f t="shared" si="15"/>
        <v>183</v>
      </c>
      <c r="F139" s="8">
        <f t="shared" si="16"/>
        <v>8.4941176470588214E-2</v>
      </c>
      <c r="G139" s="1"/>
      <c r="H139" s="8">
        <f t="shared" si="21"/>
        <v>0.1593867919773769</v>
      </c>
      <c r="I139" s="1">
        <f t="shared" si="17"/>
        <v>100</v>
      </c>
      <c r="J139" s="8">
        <f t="shared" si="22"/>
        <v>-3.0730664871808366E-3</v>
      </c>
    </row>
    <row r="140" spans="1:10" x14ac:dyDescent="0.35">
      <c r="A140">
        <f t="shared" si="18"/>
        <v>98</v>
      </c>
      <c r="B140" s="8">
        <f t="shared" si="19"/>
        <v>0.15545098039215685</v>
      </c>
      <c r="C140" s="1">
        <f t="shared" si="14"/>
        <v>105</v>
      </c>
      <c r="D140" s="8">
        <f t="shared" si="20"/>
        <v>8.1071066702526715E-2</v>
      </c>
      <c r="E140" s="1">
        <f t="shared" si="15"/>
        <v>184</v>
      </c>
      <c r="F140" s="8">
        <f t="shared" si="16"/>
        <v>8.403921568627451E-2</v>
      </c>
      <c r="G140" s="1"/>
      <c r="H140" s="8">
        <f t="shared" si="21"/>
        <v>0.15848578550920381</v>
      </c>
      <c r="I140" s="1">
        <f t="shared" si="17"/>
        <v>101</v>
      </c>
      <c r="J140" s="8">
        <f t="shared" si="22"/>
        <v>-3.034805117046957E-3</v>
      </c>
    </row>
    <row r="141" spans="1:10" x14ac:dyDescent="0.35">
      <c r="A141">
        <f t="shared" si="18"/>
        <v>99</v>
      </c>
      <c r="B141" s="8">
        <f t="shared" si="19"/>
        <v>0.15458823529411764</v>
      </c>
      <c r="C141" s="1">
        <f t="shared" si="14"/>
        <v>106</v>
      </c>
      <c r="D141" s="8">
        <f t="shared" si="20"/>
        <v>8.0246571502813752E-2</v>
      </c>
      <c r="E141" s="1">
        <f t="shared" si="15"/>
        <v>185</v>
      </c>
      <c r="F141" s="8">
        <f t="shared" si="16"/>
        <v>8.3137254901960778E-2</v>
      </c>
      <c r="G141" s="1"/>
      <c r="H141" s="8">
        <f t="shared" si="21"/>
        <v>0.15757505652224921</v>
      </c>
      <c r="I141" s="1">
        <f t="shared" si="17"/>
        <v>102</v>
      </c>
      <c r="J141" s="8">
        <f t="shared" si="22"/>
        <v>-2.9868212281315698E-3</v>
      </c>
    </row>
    <row r="142" spans="1:10" x14ac:dyDescent="0.35">
      <c r="A142">
        <f t="shared" si="18"/>
        <v>100</v>
      </c>
      <c r="B142" s="8">
        <f t="shared" si="19"/>
        <v>0.15372549019607842</v>
      </c>
      <c r="C142" s="1">
        <f t="shared" si="14"/>
        <v>107</v>
      </c>
      <c r="D142" s="8">
        <f t="shared" si="20"/>
        <v>7.9430461444212189E-2</v>
      </c>
      <c r="E142" s="1">
        <f t="shared" si="15"/>
        <v>186</v>
      </c>
      <c r="F142" s="8">
        <f t="shared" si="16"/>
        <v>8.2235294117647045E-2</v>
      </c>
      <c r="G142" s="1"/>
      <c r="H142" s="8">
        <f t="shared" si="21"/>
        <v>0.15665439289935593</v>
      </c>
      <c r="I142" s="1">
        <f t="shared" si="17"/>
        <v>103</v>
      </c>
      <c r="J142" s="8">
        <f t="shared" si="22"/>
        <v>-2.9289027032775028E-3</v>
      </c>
    </row>
    <row r="143" spans="1:10" x14ac:dyDescent="0.35">
      <c r="A143">
        <f t="shared" si="18"/>
        <v>101</v>
      </c>
      <c r="B143" s="8">
        <f t="shared" si="19"/>
        <v>0.15286274509803921</v>
      </c>
      <c r="C143" s="1">
        <f t="shared" si="14"/>
        <v>108</v>
      </c>
      <c r="D143" s="8">
        <f t="shared" si="20"/>
        <v>7.8622651249583356E-2</v>
      </c>
      <c r="E143" s="1">
        <f t="shared" si="15"/>
        <v>187</v>
      </c>
      <c r="F143" s="8">
        <f t="shared" si="16"/>
        <v>8.1333333333333313E-2</v>
      </c>
      <c r="G143" s="1"/>
      <c r="H143" s="8">
        <f t="shared" si="21"/>
        <v>0.15572357550506538</v>
      </c>
      <c r="I143" s="1">
        <f t="shared" si="17"/>
        <v>105</v>
      </c>
      <c r="J143" s="8">
        <f t="shared" si="22"/>
        <v>-2.8608304070261714E-3</v>
      </c>
    </row>
    <row r="144" spans="1:10" x14ac:dyDescent="0.35">
      <c r="A144">
        <f t="shared" si="18"/>
        <v>102</v>
      </c>
      <c r="B144" s="8">
        <f t="shared" si="19"/>
        <v>0.15199999999999997</v>
      </c>
      <c r="C144" s="1">
        <f t="shared" si="14"/>
        <v>109</v>
      </c>
      <c r="D144" s="8">
        <f t="shared" si="20"/>
        <v>7.7823056509059671E-2</v>
      </c>
      <c r="E144" s="1">
        <f t="shared" si="15"/>
        <v>188</v>
      </c>
      <c r="F144" s="8">
        <f t="shared" si="16"/>
        <v>8.0431372549019609E-2</v>
      </c>
      <c r="G144" s="1"/>
      <c r="H144" s="8">
        <f t="shared" si="21"/>
        <v>0.15478237787254284</v>
      </c>
      <c r="I144" s="1">
        <f t="shared" si="17"/>
        <v>106</v>
      </c>
      <c r="J144" s="8">
        <f t="shared" si="22"/>
        <v>-2.7823778725428738E-3</v>
      </c>
    </row>
    <row r="145" spans="1:10" x14ac:dyDescent="0.35">
      <c r="A145">
        <f t="shared" si="18"/>
        <v>103</v>
      </c>
      <c r="B145" s="8">
        <f t="shared" si="19"/>
        <v>0.15113725490196078</v>
      </c>
      <c r="C145" s="1">
        <f t="shared" si="14"/>
        <v>110</v>
      </c>
      <c r="D145" s="8">
        <f t="shared" si="20"/>
        <v>7.7031593671224488E-2</v>
      </c>
      <c r="E145" s="1">
        <f t="shared" si="15"/>
        <v>189</v>
      </c>
      <c r="F145" s="8">
        <f t="shared" si="16"/>
        <v>7.9529411764705876E-2</v>
      </c>
      <c r="G145" s="1"/>
      <c r="H145" s="8">
        <f t="shared" si="21"/>
        <v>0.15383056587284855</v>
      </c>
      <c r="I145" s="1">
        <f t="shared" si="17"/>
        <v>107</v>
      </c>
      <c r="J145" s="8">
        <f t="shared" si="22"/>
        <v>-2.6933109708877634E-3</v>
      </c>
    </row>
    <row r="146" spans="1:10" x14ac:dyDescent="0.35">
      <c r="A146">
        <f t="shared" si="18"/>
        <v>104</v>
      </c>
      <c r="B146" s="8">
        <f t="shared" si="19"/>
        <v>0.15027450980392154</v>
      </c>
      <c r="C146" s="1">
        <f t="shared" si="14"/>
        <v>111</v>
      </c>
      <c r="D146" s="8">
        <f t="shared" si="20"/>
        <v>7.6248180034381538E-2</v>
      </c>
      <c r="E146" s="1">
        <f t="shared" si="15"/>
        <v>190</v>
      </c>
      <c r="F146" s="8">
        <f t="shared" si="16"/>
        <v>7.8627450980392144E-2</v>
      </c>
      <c r="G146" s="1"/>
      <c r="H146" s="8">
        <f t="shared" si="21"/>
        <v>0.15286789736534639</v>
      </c>
      <c r="I146" s="1">
        <f t="shared" si="17"/>
        <v>108</v>
      </c>
      <c r="J146" s="8">
        <f t="shared" si="22"/>
        <v>-2.5933875614248536E-3</v>
      </c>
    </row>
    <row r="147" spans="1:10" x14ac:dyDescent="0.35">
      <c r="A147">
        <f t="shared" si="18"/>
        <v>105</v>
      </c>
      <c r="B147" s="8">
        <f t="shared" si="19"/>
        <v>0.14941176470588236</v>
      </c>
      <c r="C147" s="1">
        <f t="shared" si="14"/>
        <v>112</v>
      </c>
      <c r="D147" s="8">
        <f t="shared" si="20"/>
        <v>7.5472733737913453E-2</v>
      </c>
      <c r="E147" s="1">
        <f t="shared" si="15"/>
        <v>190</v>
      </c>
      <c r="F147" s="8">
        <f t="shared" si="16"/>
        <v>7.8627450980392144E-2</v>
      </c>
      <c r="G147" s="1"/>
      <c r="H147" s="8">
        <f t="shared" si="21"/>
        <v>0.15286789736534639</v>
      </c>
      <c r="I147" s="1">
        <f t="shared" si="17"/>
        <v>108</v>
      </c>
      <c r="J147" s="8">
        <f t="shared" si="22"/>
        <v>-3.4561326594640396E-3</v>
      </c>
    </row>
    <row r="148" spans="1:10" x14ac:dyDescent="0.35">
      <c r="A148">
        <f t="shared" si="18"/>
        <v>106</v>
      </c>
      <c r="B148" s="8">
        <f t="shared" si="19"/>
        <v>0.14854901960784311</v>
      </c>
      <c r="C148" s="1">
        <f t="shared" si="14"/>
        <v>112</v>
      </c>
      <c r="D148" s="8">
        <f t="shared" si="20"/>
        <v>7.4705173753727566E-2</v>
      </c>
      <c r="E148" s="1">
        <f t="shared" si="15"/>
        <v>191</v>
      </c>
      <c r="F148" s="8">
        <f t="shared" si="16"/>
        <v>7.7725490196078412E-2</v>
      </c>
      <c r="G148" s="1"/>
      <c r="H148" s="8">
        <f t="shared" si="21"/>
        <v>0.15189412182794426</v>
      </c>
      <c r="I148" s="1">
        <f t="shared" si="17"/>
        <v>109</v>
      </c>
      <c r="J148" s="8">
        <f t="shared" si="22"/>
        <v>-3.3451022201011482E-3</v>
      </c>
    </row>
    <row r="149" spans="1:10" x14ac:dyDescent="0.35">
      <c r="A149">
        <f t="shared" si="18"/>
        <v>107</v>
      </c>
      <c r="B149" s="8">
        <f t="shared" si="19"/>
        <v>0.14768627450980393</v>
      </c>
      <c r="C149" s="1">
        <f t="shared" si="14"/>
        <v>113</v>
      </c>
      <c r="D149" s="8">
        <f t="shared" si="20"/>
        <v>7.3945419877789659E-2</v>
      </c>
      <c r="E149" s="1">
        <f t="shared" si="15"/>
        <v>192</v>
      </c>
      <c r="F149" s="8">
        <f t="shared" si="16"/>
        <v>7.6823529411764679E-2</v>
      </c>
      <c r="G149" s="1"/>
      <c r="H149" s="8">
        <f t="shared" si="21"/>
        <v>0.15090897996575312</v>
      </c>
      <c r="I149" s="1">
        <f t="shared" si="17"/>
        <v>110</v>
      </c>
      <c r="J149" s="8">
        <f t="shared" si="22"/>
        <v>-3.2227054559491874E-3</v>
      </c>
    </row>
    <row r="150" spans="1:10" x14ac:dyDescent="0.35">
      <c r="A150">
        <f t="shared" si="18"/>
        <v>108</v>
      </c>
      <c r="B150" s="8">
        <f t="shared" si="19"/>
        <v>0.14682352941176469</v>
      </c>
      <c r="C150" s="1">
        <f t="shared" si="14"/>
        <v>114</v>
      </c>
      <c r="D150" s="8">
        <f t="shared" si="20"/>
        <v>7.3193392721742662E-2</v>
      </c>
      <c r="E150" s="1">
        <f t="shared" si="15"/>
        <v>193</v>
      </c>
      <c r="F150" s="8">
        <f t="shared" si="16"/>
        <v>7.5921568627450975E-2</v>
      </c>
      <c r="G150" s="1"/>
      <c r="H150" s="8">
        <f t="shared" si="21"/>
        <v>0.1499122032966364</v>
      </c>
      <c r="I150" s="1">
        <f t="shared" si="17"/>
        <v>111</v>
      </c>
      <c r="J150" s="8">
        <f t="shared" si="22"/>
        <v>-3.0886738848717177E-3</v>
      </c>
    </row>
    <row r="151" spans="1:10" x14ac:dyDescent="0.35">
      <c r="A151">
        <f t="shared" si="18"/>
        <v>109</v>
      </c>
      <c r="B151" s="8">
        <f t="shared" si="19"/>
        <v>0.1459607843137255</v>
      </c>
      <c r="C151" s="1">
        <f t="shared" si="14"/>
        <v>115</v>
      </c>
      <c r="D151" s="8">
        <f t="shared" si="20"/>
        <v>7.2449013704611806E-2</v>
      </c>
      <c r="E151" s="1">
        <f t="shared" si="15"/>
        <v>194</v>
      </c>
      <c r="F151" s="8">
        <f t="shared" si="16"/>
        <v>7.5019607843137243E-2</v>
      </c>
      <c r="G151" s="1"/>
      <c r="H151" s="8">
        <f t="shared" si="21"/>
        <v>0.14890351371199123</v>
      </c>
      <c r="I151" s="1">
        <f t="shared" si="17"/>
        <v>112</v>
      </c>
      <c r="J151" s="8">
        <f t="shared" si="22"/>
        <v>-2.942729398265731E-3</v>
      </c>
    </row>
    <row r="152" spans="1:10" x14ac:dyDescent="0.35">
      <c r="A152">
        <f t="shared" si="18"/>
        <v>110</v>
      </c>
      <c r="B152" s="8">
        <f t="shared" si="19"/>
        <v>0.14509803921568626</v>
      </c>
      <c r="C152" s="1">
        <f t="shared" si="14"/>
        <v>116</v>
      </c>
      <c r="D152" s="8">
        <f t="shared" si="20"/>
        <v>7.1712205044592914E-2</v>
      </c>
      <c r="E152" s="1">
        <f t="shared" si="15"/>
        <v>194</v>
      </c>
      <c r="F152" s="8">
        <f t="shared" si="16"/>
        <v>7.5019607843137243E-2</v>
      </c>
      <c r="G152" s="1"/>
      <c r="H152" s="8">
        <f t="shared" si="21"/>
        <v>0.14890351371199123</v>
      </c>
      <c r="I152" s="1">
        <f t="shared" si="17"/>
        <v>112</v>
      </c>
      <c r="J152" s="8">
        <f t="shared" si="22"/>
        <v>-3.8054744963049725E-3</v>
      </c>
    </row>
    <row r="153" spans="1:10" x14ac:dyDescent="0.35">
      <c r="A153">
        <f t="shared" si="18"/>
        <v>111</v>
      </c>
      <c r="B153" s="8">
        <f t="shared" si="19"/>
        <v>0.14423529411764704</v>
      </c>
      <c r="C153" s="1">
        <f t="shared" si="14"/>
        <v>117</v>
      </c>
      <c r="D153" s="8">
        <f t="shared" si="20"/>
        <v>7.0982889750925357E-2</v>
      </c>
      <c r="E153" s="1">
        <f t="shared" si="15"/>
        <v>195</v>
      </c>
      <c r="F153" s="8">
        <f t="shared" si="16"/>
        <v>7.411764705882351E-2</v>
      </c>
      <c r="G153" s="1"/>
      <c r="H153" s="8">
        <f t="shared" si="21"/>
        <v>0.14788262301096516</v>
      </c>
      <c r="I153" s="1">
        <f t="shared" si="17"/>
        <v>113</v>
      </c>
      <c r="J153" s="8">
        <f t="shared" si="22"/>
        <v>-3.6473288933181192E-3</v>
      </c>
    </row>
    <row r="154" spans="1:10" x14ac:dyDescent="0.35">
      <c r="A154">
        <f t="shared" si="18"/>
        <v>112</v>
      </c>
      <c r="B154" s="8">
        <f t="shared" si="19"/>
        <v>0.14337254901960783</v>
      </c>
      <c r="C154" s="1">
        <f t="shared" si="14"/>
        <v>118</v>
      </c>
      <c r="D154" s="8">
        <f t="shared" si="20"/>
        <v>7.0260991615846716E-2</v>
      </c>
      <c r="E154" s="1">
        <f t="shared" si="15"/>
        <v>196</v>
      </c>
      <c r="F154" s="8">
        <f t="shared" si="16"/>
        <v>7.3215686274509778E-2</v>
      </c>
      <c r="G154" s="1"/>
      <c r="H154" s="8">
        <f t="shared" si="21"/>
        <v>0.14684923240615527</v>
      </c>
      <c r="I154" s="1">
        <f t="shared" si="17"/>
        <v>114</v>
      </c>
      <c r="J154" s="8">
        <f t="shared" si="22"/>
        <v>-3.4766833865474411E-3</v>
      </c>
    </row>
    <row r="155" spans="1:10" x14ac:dyDescent="0.35">
      <c r="A155">
        <f t="shared" si="18"/>
        <v>113</v>
      </c>
      <c r="B155" s="8">
        <f t="shared" si="19"/>
        <v>0.14250980392156862</v>
      </c>
      <c r="C155" s="1">
        <f t="shared" si="14"/>
        <v>119</v>
      </c>
      <c r="D155" s="8">
        <f t="shared" si="20"/>
        <v>6.9546435206629884E-2</v>
      </c>
      <c r="E155" s="1">
        <f t="shared" si="15"/>
        <v>197</v>
      </c>
      <c r="F155" s="8">
        <f t="shared" si="16"/>
        <v>7.2313725490196074E-2</v>
      </c>
      <c r="G155" s="1"/>
      <c r="H155" s="8">
        <f t="shared" si="21"/>
        <v>0.14580303199866979</v>
      </c>
      <c r="I155" s="1">
        <f t="shared" si="17"/>
        <v>116</v>
      </c>
      <c r="J155" s="8">
        <f t="shared" si="22"/>
        <v>-3.2932280771011679E-3</v>
      </c>
    </row>
    <row r="156" spans="1:10" x14ac:dyDescent="0.35">
      <c r="A156">
        <f t="shared" si="18"/>
        <v>114</v>
      </c>
      <c r="B156" s="8">
        <f t="shared" si="19"/>
        <v>0.1416470588235294</v>
      </c>
      <c r="C156" s="1">
        <f t="shared" si="14"/>
        <v>120</v>
      </c>
      <c r="D156" s="8">
        <f t="shared" si="20"/>
        <v>6.8839145857700859E-2</v>
      </c>
      <c r="E156" s="1">
        <f t="shared" si="15"/>
        <v>198</v>
      </c>
      <c r="F156" s="8">
        <f t="shared" si="16"/>
        <v>7.1411764705882341E-2</v>
      </c>
      <c r="G156" s="1"/>
      <c r="H156" s="8">
        <f t="shared" si="21"/>
        <v>0.14474370022024402</v>
      </c>
      <c r="I156" s="1">
        <f t="shared" si="17"/>
        <v>117</v>
      </c>
      <c r="J156" s="8">
        <f t="shared" si="22"/>
        <v>-3.0966413967146167E-3</v>
      </c>
    </row>
    <row r="157" spans="1:10" x14ac:dyDescent="0.35">
      <c r="A157">
        <f t="shared" si="18"/>
        <v>115</v>
      </c>
      <c r="B157" s="8">
        <f t="shared" si="19"/>
        <v>0.14078431372549019</v>
      </c>
      <c r="C157" s="1">
        <f t="shared" si="14"/>
        <v>121</v>
      </c>
      <c r="D157" s="8">
        <f t="shared" si="20"/>
        <v>6.8139049662836765E-2</v>
      </c>
      <c r="E157" s="1">
        <f t="shared" si="15"/>
        <v>198</v>
      </c>
      <c r="F157" s="8">
        <f t="shared" si="16"/>
        <v>7.1411764705882341E-2</v>
      </c>
      <c r="G157" s="1"/>
      <c r="H157" s="8">
        <f t="shared" si="21"/>
        <v>0.14474370022024402</v>
      </c>
      <c r="I157" s="1">
        <f t="shared" si="17"/>
        <v>117</v>
      </c>
      <c r="J157" s="8">
        <f t="shared" si="22"/>
        <v>-3.9593864947538304E-3</v>
      </c>
    </row>
    <row r="158" spans="1:10" x14ac:dyDescent="0.35">
      <c r="A158">
        <f t="shared" si="18"/>
        <v>116</v>
      </c>
      <c r="B158" s="8">
        <f t="shared" si="19"/>
        <v>0.13992156862745098</v>
      </c>
      <c r="C158" s="1">
        <f t="shared" si="14"/>
        <v>122</v>
      </c>
      <c r="D158" s="8">
        <f t="shared" si="20"/>
        <v>6.744607346744326E-2</v>
      </c>
      <c r="E158" s="1">
        <f t="shared" si="15"/>
        <v>199</v>
      </c>
      <c r="F158" s="8">
        <f t="shared" si="16"/>
        <v>7.0509803921568609E-2</v>
      </c>
      <c r="G158" s="1"/>
      <c r="H158" s="8">
        <f t="shared" si="21"/>
        <v>0.14367090323989801</v>
      </c>
      <c r="I158" s="1">
        <f t="shared" si="17"/>
        <v>118</v>
      </c>
      <c r="J158" s="8">
        <f t="shared" si="22"/>
        <v>-3.7493346124470306E-3</v>
      </c>
    </row>
    <row r="159" spans="1:10" x14ac:dyDescent="0.35">
      <c r="A159">
        <f t="shared" si="18"/>
        <v>117</v>
      </c>
      <c r="B159" s="8">
        <f t="shared" si="19"/>
        <v>0.13905882352941176</v>
      </c>
      <c r="C159" s="1">
        <f t="shared" si="14"/>
        <v>123</v>
      </c>
      <c r="D159" s="8">
        <f t="shared" si="20"/>
        <v>6.6760144860910448E-2</v>
      </c>
      <c r="E159" s="1">
        <f t="shared" si="15"/>
        <v>200</v>
      </c>
      <c r="F159" s="8">
        <f t="shared" si="16"/>
        <v>6.9607843137254877E-2</v>
      </c>
      <c r="G159" s="1"/>
      <c r="H159" s="8">
        <f t="shared" si="21"/>
        <v>0.14258429433239705</v>
      </c>
      <c r="I159" s="1">
        <f t="shared" si="17"/>
        <v>119</v>
      </c>
      <c r="J159" s="8">
        <f t="shared" si="22"/>
        <v>-3.5254708029852921E-3</v>
      </c>
    </row>
    <row r="160" spans="1:10" x14ac:dyDescent="0.35">
      <c r="A160">
        <f t="shared" si="18"/>
        <v>118</v>
      </c>
      <c r="B160" s="8">
        <f t="shared" si="19"/>
        <v>0.13819607843137255</v>
      </c>
      <c r="C160" s="1">
        <f t="shared" si="14"/>
        <v>124</v>
      </c>
      <c r="D160" s="8">
        <f t="shared" si="20"/>
        <v>6.6081192169046538E-2</v>
      </c>
      <c r="E160" s="1">
        <f t="shared" si="15"/>
        <v>201</v>
      </c>
      <c r="F160" s="8">
        <f t="shared" si="16"/>
        <v>6.8705882352941172E-2</v>
      </c>
      <c r="G160" s="1"/>
      <c r="H160" s="8">
        <f t="shared" si="21"/>
        <v>0.14148351320552471</v>
      </c>
      <c r="I160" s="1">
        <f t="shared" si="17"/>
        <v>120</v>
      </c>
      <c r="J160" s="8">
        <f t="shared" si="22"/>
        <v>-3.2874347741521648E-3</v>
      </c>
    </row>
    <row r="161" spans="1:10" x14ac:dyDescent="0.35">
      <c r="A161">
        <f t="shared" si="18"/>
        <v>119</v>
      </c>
      <c r="B161" s="8">
        <f t="shared" si="19"/>
        <v>0.13733333333333331</v>
      </c>
      <c r="C161" s="1">
        <f t="shared" si="14"/>
        <v>125</v>
      </c>
      <c r="D161" s="8">
        <f t="shared" si="20"/>
        <v>6.5409144446588352E-2</v>
      </c>
      <c r="E161" s="1">
        <f t="shared" si="15"/>
        <v>201</v>
      </c>
      <c r="F161" s="8">
        <f t="shared" si="16"/>
        <v>6.8705882352941172E-2</v>
      </c>
      <c r="G161" s="1"/>
      <c r="H161" s="8">
        <f t="shared" si="21"/>
        <v>0.14148351320552471</v>
      </c>
      <c r="I161" s="1">
        <f t="shared" si="17"/>
        <v>120</v>
      </c>
      <c r="J161" s="8">
        <f t="shared" si="22"/>
        <v>-4.1501798721914063E-3</v>
      </c>
    </row>
    <row r="162" spans="1:10" x14ac:dyDescent="0.35">
      <c r="A162">
        <f t="shared" si="18"/>
        <v>120</v>
      </c>
      <c r="B162" s="8">
        <f t="shared" si="19"/>
        <v>0.13647058823529412</v>
      </c>
      <c r="C162" s="1">
        <f t="shared" si="14"/>
        <v>126</v>
      </c>
      <c r="D162" s="8">
        <f t="shared" si="20"/>
        <v>6.4743931469788352E-2</v>
      </c>
      <c r="E162" s="1">
        <f t="shared" si="15"/>
        <v>202</v>
      </c>
      <c r="F162" s="8">
        <f t="shared" si="16"/>
        <v>6.780392156862744E-2</v>
      </c>
      <c r="G162" s="1"/>
      <c r="H162" s="8">
        <f t="shared" si="21"/>
        <v>0.14036818528290362</v>
      </c>
      <c r="I162" s="1">
        <f t="shared" si="17"/>
        <v>122</v>
      </c>
      <c r="J162" s="8">
        <f t="shared" si="22"/>
        <v>-3.8975970476095023E-3</v>
      </c>
    </row>
    <row r="163" spans="1:10" x14ac:dyDescent="0.35">
      <c r="A163">
        <f t="shared" si="18"/>
        <v>121</v>
      </c>
      <c r="B163" s="8">
        <f t="shared" si="19"/>
        <v>0.13560784313725488</v>
      </c>
      <c r="C163" s="1">
        <f t="shared" si="14"/>
        <v>127</v>
      </c>
      <c r="D163" s="8">
        <f t="shared" si="20"/>
        <v>6.4085483729076409E-2</v>
      </c>
      <c r="E163" s="1">
        <f t="shared" si="15"/>
        <v>203</v>
      </c>
      <c r="F163" s="8">
        <f t="shared" si="16"/>
        <v>6.6901960784313708E-2</v>
      </c>
      <c r="G163" s="1"/>
      <c r="H163" s="8">
        <f t="shared" si="21"/>
        <v>0.13923792093879098</v>
      </c>
      <c r="I163" s="1">
        <f t="shared" si="17"/>
        <v>123</v>
      </c>
      <c r="J163" s="8">
        <f t="shared" si="22"/>
        <v>-3.6300778015360968E-3</v>
      </c>
    </row>
    <row r="164" spans="1:10" x14ac:dyDescent="0.35">
      <c r="A164">
        <f t="shared" si="18"/>
        <v>122</v>
      </c>
      <c r="B164" s="8">
        <f t="shared" si="19"/>
        <v>0.13474509803921567</v>
      </c>
      <c r="C164" s="1">
        <f t="shared" si="14"/>
        <v>128</v>
      </c>
      <c r="D164" s="8">
        <f t="shared" si="20"/>
        <v>6.3433732421797048E-2</v>
      </c>
      <c r="E164" s="1">
        <f t="shared" si="15"/>
        <v>204</v>
      </c>
      <c r="F164" s="8">
        <f t="shared" si="16"/>
        <v>6.5999999999999975E-2</v>
      </c>
      <c r="G164" s="1"/>
      <c r="H164" s="8">
        <f t="shared" si="21"/>
        <v>0.13809231468093788</v>
      </c>
      <c r="I164" s="1">
        <f t="shared" si="17"/>
        <v>124</v>
      </c>
      <c r="J164" s="8">
        <f t="shared" si="22"/>
        <v>-3.3472166417222171E-3</v>
      </c>
    </row>
    <row r="165" spans="1:10" x14ac:dyDescent="0.35">
      <c r="A165">
        <f t="shared" si="18"/>
        <v>123</v>
      </c>
      <c r="B165" s="8">
        <f t="shared" si="19"/>
        <v>0.13388235294117645</v>
      </c>
      <c r="C165" s="1">
        <f t="shared" si="14"/>
        <v>129</v>
      </c>
      <c r="D165" s="8">
        <f t="shared" si="20"/>
        <v>6.2788609445019739E-2</v>
      </c>
      <c r="E165" s="1">
        <f t="shared" si="15"/>
        <v>204</v>
      </c>
      <c r="F165" s="8">
        <f t="shared" si="16"/>
        <v>6.5999999999999975E-2</v>
      </c>
      <c r="G165" s="1"/>
      <c r="H165" s="8">
        <f t="shared" si="21"/>
        <v>0.13809231468093788</v>
      </c>
      <c r="I165" s="1">
        <f t="shared" si="17"/>
        <v>124</v>
      </c>
      <c r="J165" s="8">
        <f t="shared" si="22"/>
        <v>-4.2099617397614308E-3</v>
      </c>
    </row>
    <row r="166" spans="1:10" x14ac:dyDescent="0.35">
      <c r="A166">
        <f t="shared" si="18"/>
        <v>124</v>
      </c>
      <c r="B166" s="8">
        <f t="shared" si="19"/>
        <v>0.13301960784313727</v>
      </c>
      <c r="C166" s="1">
        <f t="shared" si="14"/>
        <v>130</v>
      </c>
      <c r="D166" s="8">
        <f t="shared" si="20"/>
        <v>6.2150047388422856E-2</v>
      </c>
      <c r="E166" s="1">
        <f t="shared" si="15"/>
        <v>205</v>
      </c>
      <c r="F166" s="8">
        <f t="shared" si="16"/>
        <v>6.5098039215686271E-2</v>
      </c>
      <c r="G166" s="1"/>
      <c r="H166" s="8">
        <f t="shared" si="21"/>
        <v>0.13693094427722363</v>
      </c>
      <c r="I166" s="1">
        <f t="shared" si="17"/>
        <v>125</v>
      </c>
      <c r="J166" s="8">
        <f t="shared" si="22"/>
        <v>-3.9113364340863654E-3</v>
      </c>
    </row>
    <row r="167" spans="1:10" x14ac:dyDescent="0.35">
      <c r="A167">
        <f t="shared" si="18"/>
        <v>125</v>
      </c>
      <c r="B167" s="8">
        <f t="shared" si="19"/>
        <v>0.13215686274509802</v>
      </c>
      <c r="C167" s="1">
        <f t="shared" si="14"/>
        <v>131</v>
      </c>
      <c r="D167" s="8">
        <f t="shared" si="20"/>
        <v>6.1517979527249786E-2</v>
      </c>
      <c r="E167" s="1">
        <f t="shared" si="15"/>
        <v>206</v>
      </c>
      <c r="F167" s="8">
        <f t="shared" si="16"/>
        <v>6.4196078431372539E-2</v>
      </c>
      <c r="G167" s="1"/>
      <c r="H167" s="8">
        <f t="shared" si="21"/>
        <v>0.13575336982135769</v>
      </c>
      <c r="I167" s="1">
        <f t="shared" si="17"/>
        <v>127</v>
      </c>
      <c r="J167" s="8">
        <f t="shared" si="22"/>
        <v>-3.596507076259664E-3</v>
      </c>
    </row>
    <row r="168" spans="1:10" x14ac:dyDescent="0.35">
      <c r="A168">
        <f t="shared" si="18"/>
        <v>126</v>
      </c>
      <c r="B168" s="8">
        <f t="shared" si="19"/>
        <v>0.13129411764705881</v>
      </c>
      <c r="C168" s="1">
        <f t="shared" si="14"/>
        <v>132</v>
      </c>
      <c r="D168" s="8">
        <f t="shared" si="20"/>
        <v>6.0892339815336705E-2</v>
      </c>
      <c r="E168" s="1">
        <f t="shared" si="15"/>
        <v>206</v>
      </c>
      <c r="F168" s="8">
        <f t="shared" si="16"/>
        <v>6.4196078431372539E-2</v>
      </c>
      <c r="G168" s="1"/>
      <c r="H168" s="8">
        <f t="shared" si="21"/>
        <v>0.13575336982135769</v>
      </c>
      <c r="I168" s="1">
        <f t="shared" si="17"/>
        <v>127</v>
      </c>
      <c r="J168" s="8">
        <f t="shared" si="22"/>
        <v>-4.4592521742988778E-3</v>
      </c>
    </row>
    <row r="169" spans="1:10" x14ac:dyDescent="0.35">
      <c r="A169">
        <f t="shared" si="18"/>
        <v>127</v>
      </c>
      <c r="B169" s="8">
        <f t="shared" si="19"/>
        <v>0.1304313725490196</v>
      </c>
      <c r="C169" s="1">
        <f t="shared" si="14"/>
        <v>133</v>
      </c>
      <c r="D169" s="8">
        <f t="shared" si="20"/>
        <v>6.0273062878211256E-2</v>
      </c>
      <c r="E169" s="1">
        <f t="shared" si="15"/>
        <v>207</v>
      </c>
      <c r="F169" s="8">
        <f t="shared" si="16"/>
        <v>6.3294117647058806E-2</v>
      </c>
      <c r="G169" s="1"/>
      <c r="H169" s="8">
        <f t="shared" si="21"/>
        <v>0.13455913273247697</v>
      </c>
      <c r="I169" s="1">
        <f t="shared" si="17"/>
        <v>128</v>
      </c>
      <c r="J169" s="8">
        <f t="shared" si="22"/>
        <v>-4.1277601834573685E-3</v>
      </c>
    </row>
    <row r="170" spans="1:10" x14ac:dyDescent="0.35">
      <c r="A170">
        <f t="shared" si="18"/>
        <v>128</v>
      </c>
      <c r="B170" s="8">
        <f t="shared" si="19"/>
        <v>0.12956862745098038</v>
      </c>
      <c r="C170" s="1">
        <f t="shared" si="14"/>
        <v>134</v>
      </c>
      <c r="D170" s="8">
        <f t="shared" si="20"/>
        <v>5.9660084006261445E-2</v>
      </c>
      <c r="E170" s="1">
        <f t="shared" si="15"/>
        <v>208</v>
      </c>
      <c r="F170" s="8">
        <f t="shared" si="16"/>
        <v>6.2392156862745074E-2</v>
      </c>
      <c r="G170" s="1"/>
      <c r="H170" s="8">
        <f t="shared" si="21"/>
        <v>0.1333477546829431</v>
      </c>
      <c r="I170" s="1">
        <f t="shared" si="17"/>
        <v>129</v>
      </c>
      <c r="J170" s="8">
        <f t="shared" si="22"/>
        <v>-3.77912723196272E-3</v>
      </c>
    </row>
    <row r="171" spans="1:10" x14ac:dyDescent="0.35">
      <c r="A171">
        <f t="shared" si="18"/>
        <v>129</v>
      </c>
      <c r="B171" s="8">
        <f t="shared" si="19"/>
        <v>0.12870588235294117</v>
      </c>
      <c r="C171" s="1">
        <f t="shared" ref="C171:C234" si="23">ROUND((E$35-B171)/E$36, 0)</f>
        <v>134</v>
      </c>
      <c r="D171" s="8">
        <f t="shared" si="20"/>
        <v>5.9053339147974053E-2</v>
      </c>
      <c r="E171" s="1">
        <f t="shared" ref="E171:E234" si="24">ROUND((E$35-D171)/E$39, 0)</f>
        <v>208</v>
      </c>
      <c r="F171" s="8">
        <f t="shared" ref="F171:F234" si="25">E$35-E171*E$36</f>
        <v>6.2392156862745074E-2</v>
      </c>
      <c r="G171" s="1"/>
      <c r="H171" s="8">
        <f t="shared" si="21"/>
        <v>0.1333477546829431</v>
      </c>
      <c r="I171" s="1">
        <f t="shared" ref="I171:I234" si="26">ROUND((E$35-H171)/E$36, 0)</f>
        <v>129</v>
      </c>
      <c r="J171" s="8">
        <f t="shared" si="22"/>
        <v>-4.6418723300019338E-3</v>
      </c>
    </row>
    <row r="172" spans="1:10" x14ac:dyDescent="0.35">
      <c r="A172">
        <f t="shared" ref="A172:A235" si="27">A171+1</f>
        <v>130</v>
      </c>
      <c r="B172" s="8">
        <f t="shared" si="19"/>
        <v>0.12784313725490196</v>
      </c>
      <c r="C172" s="1">
        <f t="shared" si="23"/>
        <v>135</v>
      </c>
      <c r="D172" s="8">
        <f t="shared" si="20"/>
        <v>5.8452764903241604E-2</v>
      </c>
      <c r="E172" s="1">
        <f t="shared" si="24"/>
        <v>209</v>
      </c>
      <c r="F172" s="8">
        <f t="shared" si="25"/>
        <v>6.1490196078431369E-2</v>
      </c>
      <c r="G172" s="1"/>
      <c r="H172" s="8">
        <f t="shared" si="21"/>
        <v>0.13211873644806771</v>
      </c>
      <c r="I172" s="1">
        <f t="shared" si="26"/>
        <v>131</v>
      </c>
      <c r="J172" s="8">
        <f t="shared" si="22"/>
        <v>-4.2755991931657522E-3</v>
      </c>
    </row>
    <row r="173" spans="1:10" x14ac:dyDescent="0.35">
      <c r="A173">
        <f t="shared" si="27"/>
        <v>131</v>
      </c>
      <c r="B173" s="8">
        <f t="shared" si="19"/>
        <v>0.12698039215686274</v>
      </c>
      <c r="C173" s="1">
        <f t="shared" si="23"/>
        <v>136</v>
      </c>
      <c r="D173" s="8">
        <f t="shared" si="20"/>
        <v>5.7858298516737669E-2</v>
      </c>
      <c r="E173" s="1">
        <f t="shared" si="24"/>
        <v>210</v>
      </c>
      <c r="F173" s="8">
        <f t="shared" si="25"/>
        <v>6.0588235294117637E-2</v>
      </c>
      <c r="G173" s="1"/>
      <c r="H173" s="8">
        <f t="shared" si="21"/>
        <v>0.13087155667084169</v>
      </c>
      <c r="I173" s="1">
        <f t="shared" si="26"/>
        <v>132</v>
      </c>
      <c r="J173" s="8">
        <f t="shared" si="22"/>
        <v>-3.8911645139789452E-3</v>
      </c>
    </row>
    <row r="174" spans="1:10" x14ac:dyDescent="0.35">
      <c r="A174">
        <f t="shared" si="27"/>
        <v>132</v>
      </c>
      <c r="B174" s="8">
        <f t="shared" si="19"/>
        <v>0.1261176470588235</v>
      </c>
      <c r="C174" s="1">
        <f t="shared" si="23"/>
        <v>137</v>
      </c>
      <c r="D174" s="8">
        <f t="shared" si="20"/>
        <v>5.726987787135937E-2</v>
      </c>
      <c r="E174" s="1">
        <f t="shared" si="24"/>
        <v>210</v>
      </c>
      <c r="F174" s="8">
        <f t="shared" si="25"/>
        <v>6.0588235294117637E-2</v>
      </c>
      <c r="G174" s="1"/>
      <c r="H174" s="8">
        <f t="shared" si="21"/>
        <v>0.13087155667084169</v>
      </c>
      <c r="I174" s="1">
        <f t="shared" si="26"/>
        <v>132</v>
      </c>
      <c r="J174" s="8">
        <f t="shared" si="22"/>
        <v>-4.7539096120181867E-3</v>
      </c>
    </row>
    <row r="175" spans="1:10" x14ac:dyDescent="0.35">
      <c r="A175">
        <f t="shared" si="27"/>
        <v>133</v>
      </c>
      <c r="B175" s="8">
        <f t="shared" si="19"/>
        <v>0.12525490196078432</v>
      </c>
      <c r="C175" s="1">
        <f t="shared" si="23"/>
        <v>138</v>
      </c>
      <c r="D175" s="8">
        <f t="shared" si="20"/>
        <v>5.6687441481736663E-2</v>
      </c>
      <c r="E175" s="1">
        <f t="shared" si="24"/>
        <v>211</v>
      </c>
      <c r="F175" s="8">
        <f t="shared" si="25"/>
        <v>5.9686274509803905E-2</v>
      </c>
      <c r="G175" s="1"/>
      <c r="H175" s="8">
        <f t="shared" si="21"/>
        <v>0.12960567053401956</v>
      </c>
      <c r="I175" s="1">
        <f t="shared" si="26"/>
        <v>133</v>
      </c>
      <c r="J175" s="8">
        <f t="shared" si="22"/>
        <v>-4.3507685732352419E-3</v>
      </c>
    </row>
    <row r="176" spans="1:10" x14ac:dyDescent="0.35">
      <c r="A176">
        <f t="shared" si="27"/>
        <v>134</v>
      </c>
      <c r="B176" s="8">
        <f t="shared" si="19"/>
        <v>0.12439215686274509</v>
      </c>
      <c r="C176" s="1">
        <f t="shared" si="23"/>
        <v>139</v>
      </c>
      <c r="D176" s="8">
        <f t="shared" si="20"/>
        <v>5.6110928487807542E-2</v>
      </c>
      <c r="E176" s="1">
        <f t="shared" si="24"/>
        <v>211</v>
      </c>
      <c r="F176" s="8">
        <f t="shared" si="25"/>
        <v>5.9686274509803905E-2</v>
      </c>
      <c r="G176" s="1"/>
      <c r="H176" s="8">
        <f t="shared" si="21"/>
        <v>0.12960567053401956</v>
      </c>
      <c r="I176" s="1">
        <f t="shared" si="26"/>
        <v>133</v>
      </c>
      <c r="J176" s="8">
        <f t="shared" si="22"/>
        <v>-5.2135136712744695E-3</v>
      </c>
    </row>
    <row r="177" spans="1:10" x14ac:dyDescent="0.35">
      <c r="A177">
        <f t="shared" si="27"/>
        <v>135</v>
      </c>
      <c r="B177" s="8">
        <f t="shared" si="19"/>
        <v>0.12352941176470587</v>
      </c>
      <c r="C177" s="1">
        <f t="shared" si="23"/>
        <v>140</v>
      </c>
      <c r="D177" s="8">
        <f t="shared" si="20"/>
        <v>5.5540278648458771E-2</v>
      </c>
      <c r="E177" s="1">
        <f t="shared" si="24"/>
        <v>212</v>
      </c>
      <c r="F177" s="8">
        <f t="shared" si="25"/>
        <v>5.8784313725490173E-2</v>
      </c>
      <c r="G177" s="1"/>
      <c r="H177" s="8">
        <f t="shared" si="21"/>
        <v>0.1283205083310931</v>
      </c>
      <c r="I177" s="1">
        <f t="shared" si="26"/>
        <v>135</v>
      </c>
      <c r="J177" s="8">
        <f t="shared" si="22"/>
        <v>-4.7910965663872235E-3</v>
      </c>
    </row>
    <row r="178" spans="1:10" x14ac:dyDescent="0.35">
      <c r="A178">
        <f t="shared" si="27"/>
        <v>136</v>
      </c>
      <c r="B178" s="8">
        <f t="shared" si="19"/>
        <v>0.12266666666666666</v>
      </c>
      <c r="C178" s="1">
        <f t="shared" si="23"/>
        <v>141</v>
      </c>
      <c r="D178" s="8">
        <f t="shared" si="20"/>
        <v>5.4975432335230882E-2</v>
      </c>
      <c r="E178" s="1">
        <f t="shared" si="24"/>
        <v>213</v>
      </c>
      <c r="F178" s="8">
        <f t="shared" si="25"/>
        <v>5.7882352941176468E-2</v>
      </c>
      <c r="G178" s="1"/>
      <c r="H178" s="8">
        <f t="shared" si="21"/>
        <v>0.12701547392677318</v>
      </c>
      <c r="I178" s="1">
        <f t="shared" si="26"/>
        <v>136</v>
      </c>
      <c r="J178" s="8">
        <f t="shared" si="22"/>
        <v>-4.3488072601065159E-3</v>
      </c>
    </row>
    <row r="179" spans="1:10" x14ac:dyDescent="0.35">
      <c r="A179">
        <f t="shared" si="27"/>
        <v>137</v>
      </c>
      <c r="B179" s="8">
        <f t="shared" si="19"/>
        <v>0.12180392156862745</v>
      </c>
      <c r="C179" s="1">
        <f t="shared" si="23"/>
        <v>142</v>
      </c>
      <c r="D179" s="8">
        <f t="shared" si="20"/>
        <v>5.4416330526087839E-2</v>
      </c>
      <c r="E179" s="1">
        <f t="shared" si="24"/>
        <v>213</v>
      </c>
      <c r="F179" s="8">
        <f t="shared" si="25"/>
        <v>5.7882352941176468E-2</v>
      </c>
      <c r="G179" s="1"/>
      <c r="H179" s="8">
        <f t="shared" si="21"/>
        <v>0.12701547392677318</v>
      </c>
      <c r="I179" s="1">
        <f t="shared" si="26"/>
        <v>136</v>
      </c>
      <c r="J179" s="8">
        <f t="shared" si="22"/>
        <v>-5.2115523581457296E-3</v>
      </c>
    </row>
    <row r="180" spans="1:10" x14ac:dyDescent="0.35">
      <c r="A180">
        <f t="shared" si="27"/>
        <v>138</v>
      </c>
      <c r="B180" s="8">
        <f t="shared" si="19"/>
        <v>0.12094117647058823</v>
      </c>
      <c r="C180" s="1">
        <f t="shared" si="23"/>
        <v>143</v>
      </c>
      <c r="D180" s="8">
        <f t="shared" si="20"/>
        <v>5.3862914799249317E-2</v>
      </c>
      <c r="E180" s="1">
        <f t="shared" si="24"/>
        <v>214</v>
      </c>
      <c r="F180" s="8">
        <f t="shared" si="25"/>
        <v>5.6980392156862736E-2</v>
      </c>
      <c r="G180" s="1"/>
      <c r="H180" s="8">
        <f t="shared" si="21"/>
        <v>0.12568994309656578</v>
      </c>
      <c r="I180" s="1">
        <f t="shared" si="26"/>
        <v>138</v>
      </c>
      <c r="J180" s="8">
        <f t="shared" si="22"/>
        <v>-4.7487666259775491E-3</v>
      </c>
    </row>
    <row r="181" spans="1:10" x14ac:dyDescent="0.35">
      <c r="A181">
        <f t="shared" si="27"/>
        <v>139</v>
      </c>
      <c r="B181" s="8">
        <f t="shared" si="19"/>
        <v>0.12007843137254902</v>
      </c>
      <c r="C181" s="1">
        <f t="shared" si="23"/>
        <v>144</v>
      </c>
      <c r="D181" s="8">
        <f t="shared" si="20"/>
        <v>5.3315127327086438E-2</v>
      </c>
      <c r="E181" s="1">
        <f t="shared" si="24"/>
        <v>215</v>
      </c>
      <c r="F181" s="8">
        <f t="shared" si="25"/>
        <v>5.6078431372549004E-2</v>
      </c>
      <c r="G181" s="1"/>
      <c r="H181" s="8">
        <f t="shared" si="21"/>
        <v>0.12434326173386753</v>
      </c>
      <c r="I181" s="1">
        <f t="shared" si="26"/>
        <v>139</v>
      </c>
      <c r="J181" s="8">
        <f t="shared" si="22"/>
        <v>-4.264830361318514E-3</v>
      </c>
    </row>
    <row r="182" spans="1:10" x14ac:dyDescent="0.35">
      <c r="A182">
        <f t="shared" si="27"/>
        <v>140</v>
      </c>
      <c r="B182" s="8">
        <f t="shared" si="19"/>
        <v>0.11921568627450978</v>
      </c>
      <c r="C182" s="1">
        <f t="shared" si="23"/>
        <v>145</v>
      </c>
      <c r="D182" s="8">
        <f t="shared" si="20"/>
        <v>5.2772910870078869E-2</v>
      </c>
      <c r="E182" s="1">
        <f t="shared" si="24"/>
        <v>215</v>
      </c>
      <c r="F182" s="8">
        <f t="shared" si="25"/>
        <v>5.6078431372549004E-2</v>
      </c>
      <c r="G182" s="1"/>
      <c r="H182" s="8">
        <f t="shared" si="21"/>
        <v>0.12434326173386753</v>
      </c>
      <c r="I182" s="1">
        <f t="shared" si="26"/>
        <v>139</v>
      </c>
      <c r="J182" s="8">
        <f t="shared" si="22"/>
        <v>-5.1275754593577555E-3</v>
      </c>
    </row>
    <row r="183" spans="1:10" x14ac:dyDescent="0.35">
      <c r="A183">
        <f t="shared" si="27"/>
        <v>141</v>
      </c>
      <c r="B183" s="8">
        <f t="shared" si="19"/>
        <v>0.11835294117647058</v>
      </c>
      <c r="C183" s="1">
        <f t="shared" si="23"/>
        <v>146</v>
      </c>
      <c r="D183" s="8">
        <f t="shared" si="20"/>
        <v>5.2236208770834111E-2</v>
      </c>
      <c r="E183" s="1">
        <f t="shared" si="24"/>
        <v>216</v>
      </c>
      <c r="F183" s="8">
        <f t="shared" si="25"/>
        <v>5.5176470588235271E-2</v>
      </c>
      <c r="G183" s="1"/>
      <c r="H183" s="8">
        <f t="shared" si="21"/>
        <v>0.12297474391168831</v>
      </c>
      <c r="I183" s="1">
        <f t="shared" si="26"/>
        <v>141</v>
      </c>
      <c r="J183" s="8">
        <f t="shared" si="22"/>
        <v>-4.6218027352177282E-3</v>
      </c>
    </row>
    <row r="184" spans="1:10" x14ac:dyDescent="0.35">
      <c r="A184">
        <f t="shared" si="27"/>
        <v>142</v>
      </c>
      <c r="B184" s="8">
        <f t="shared" si="19"/>
        <v>0.11749019607843136</v>
      </c>
      <c r="C184" s="1">
        <f t="shared" si="23"/>
        <v>147</v>
      </c>
      <c r="D184" s="8">
        <f t="shared" si="20"/>
        <v>5.1704964948166947E-2</v>
      </c>
      <c r="E184" s="1">
        <f t="shared" si="24"/>
        <v>216</v>
      </c>
      <c r="F184" s="8">
        <f t="shared" si="25"/>
        <v>5.5176470588235271E-2</v>
      </c>
      <c r="G184" s="1"/>
      <c r="H184" s="8">
        <f t="shared" si="21"/>
        <v>0.12297474391168831</v>
      </c>
      <c r="I184" s="1">
        <f t="shared" si="26"/>
        <v>141</v>
      </c>
      <c r="J184" s="8">
        <f t="shared" si="22"/>
        <v>-5.484547833256942E-3</v>
      </c>
    </row>
    <row r="185" spans="1:10" x14ac:dyDescent="0.35">
      <c r="A185">
        <f t="shared" si="27"/>
        <v>143</v>
      </c>
      <c r="B185" s="8">
        <f t="shared" si="19"/>
        <v>0.11662745098039215</v>
      </c>
      <c r="C185" s="1">
        <f t="shared" si="23"/>
        <v>148</v>
      </c>
      <c r="D185" s="8">
        <f t="shared" si="20"/>
        <v>5.117912389123952E-2</v>
      </c>
      <c r="E185" s="1">
        <f t="shared" si="24"/>
        <v>217</v>
      </c>
      <c r="F185" s="8">
        <f t="shared" si="25"/>
        <v>5.4274509803921567E-2</v>
      </c>
      <c r="G185" s="1"/>
      <c r="H185" s="8">
        <f t="shared" si="21"/>
        <v>0.12158366978462462</v>
      </c>
      <c r="I185" s="1">
        <f t="shared" si="26"/>
        <v>142</v>
      </c>
      <c r="J185" s="8">
        <f t="shared" si="22"/>
        <v>-4.9562188042324706E-3</v>
      </c>
    </row>
    <row r="186" spans="1:10" x14ac:dyDescent="0.35">
      <c r="A186">
        <f t="shared" si="27"/>
        <v>144</v>
      </c>
      <c r="B186" s="8">
        <f t="shared" si="19"/>
        <v>0.11576470588235294</v>
      </c>
      <c r="C186" s="1">
        <f t="shared" si="23"/>
        <v>149</v>
      </c>
      <c r="D186" s="8">
        <f t="shared" si="20"/>
        <v>5.0658630653760965E-2</v>
      </c>
      <c r="E186" s="1">
        <f t="shared" si="24"/>
        <v>217</v>
      </c>
      <c r="F186" s="8">
        <f t="shared" si="25"/>
        <v>5.4274509803921567E-2</v>
      </c>
      <c r="G186" s="1"/>
      <c r="H186" s="8">
        <f t="shared" si="21"/>
        <v>0.12158366978462462</v>
      </c>
      <c r="I186" s="1">
        <f t="shared" si="26"/>
        <v>142</v>
      </c>
      <c r="J186" s="8">
        <f t="shared" si="22"/>
        <v>-5.8189639022716844E-3</v>
      </c>
    </row>
    <row r="187" spans="1:10" x14ac:dyDescent="0.35">
      <c r="A187">
        <f t="shared" si="27"/>
        <v>145</v>
      </c>
      <c r="B187" s="8">
        <f t="shared" si="19"/>
        <v>0.11490196078431372</v>
      </c>
      <c r="C187" s="1">
        <f t="shared" si="23"/>
        <v>150</v>
      </c>
      <c r="D187" s="8">
        <f t="shared" si="20"/>
        <v>5.0143430848245733E-2</v>
      </c>
      <c r="E187" s="1">
        <f t="shared" si="24"/>
        <v>218</v>
      </c>
      <c r="F187" s="8">
        <f t="shared" si="25"/>
        <v>5.3372549019607834E-2</v>
      </c>
      <c r="G187" s="1"/>
      <c r="H187" s="8">
        <f t="shared" si="21"/>
        <v>0.12016928331501764</v>
      </c>
      <c r="I187" s="1">
        <f t="shared" si="26"/>
        <v>144</v>
      </c>
      <c r="J187" s="8">
        <f t="shared" si="22"/>
        <v>-5.2673225307039162E-3</v>
      </c>
    </row>
    <row r="188" spans="1:10" x14ac:dyDescent="0.35">
      <c r="A188">
        <f t="shared" si="27"/>
        <v>146</v>
      </c>
      <c r="B188" s="8">
        <f t="shared" si="19"/>
        <v>0.11403921568627451</v>
      </c>
      <c r="C188" s="1">
        <f t="shared" si="23"/>
        <v>151</v>
      </c>
      <c r="D188" s="8">
        <f t="shared" si="20"/>
        <v>4.9633470640330656E-2</v>
      </c>
      <c r="E188" s="1">
        <f t="shared" si="24"/>
        <v>219</v>
      </c>
      <c r="F188" s="8">
        <f t="shared" si="25"/>
        <v>5.2470588235294102E-2</v>
      </c>
      <c r="G188" s="1"/>
      <c r="H188" s="8">
        <f t="shared" si="21"/>
        <v>0.11873078980531573</v>
      </c>
      <c r="I188" s="1">
        <f t="shared" si="26"/>
        <v>146</v>
      </c>
      <c r="J188" s="8">
        <f t="shared" si="22"/>
        <v>-4.6915741190412252E-3</v>
      </c>
    </row>
    <row r="189" spans="1:10" x14ac:dyDescent="0.35">
      <c r="A189">
        <f t="shared" si="27"/>
        <v>147</v>
      </c>
      <c r="B189" s="8">
        <f t="shared" si="19"/>
        <v>0.1131764705882353</v>
      </c>
      <c r="C189" s="1">
        <f t="shared" si="23"/>
        <v>152</v>
      </c>
      <c r="D189" s="8">
        <f t="shared" si="20"/>
        <v>4.9128696743149763E-2</v>
      </c>
      <c r="E189" s="1">
        <f t="shared" si="24"/>
        <v>219</v>
      </c>
      <c r="F189" s="8">
        <f t="shared" si="25"/>
        <v>5.2470588235294102E-2</v>
      </c>
      <c r="G189" s="1"/>
      <c r="H189" s="8">
        <f t="shared" si="21"/>
        <v>0.11873078980531573</v>
      </c>
      <c r="I189" s="1">
        <f t="shared" si="26"/>
        <v>146</v>
      </c>
      <c r="J189" s="8">
        <f t="shared" si="22"/>
        <v>-5.554319217080439E-3</v>
      </c>
    </row>
    <row r="190" spans="1:10" x14ac:dyDescent="0.35">
      <c r="A190">
        <f t="shared" si="27"/>
        <v>148</v>
      </c>
      <c r="B190" s="8">
        <f t="shared" si="19"/>
        <v>0.11231372549019605</v>
      </c>
      <c r="C190" s="1">
        <f t="shared" si="23"/>
        <v>153</v>
      </c>
      <c r="D190" s="8">
        <f t="shared" si="20"/>
        <v>4.8629056411766104E-2</v>
      </c>
      <c r="E190" s="1">
        <f t="shared" si="24"/>
        <v>220</v>
      </c>
      <c r="F190" s="8">
        <f t="shared" si="25"/>
        <v>5.156862745098037E-2</v>
      </c>
      <c r="G190" s="1"/>
      <c r="H190" s="8">
        <f t="shared" si="21"/>
        <v>0.1172673532164753</v>
      </c>
      <c r="I190" s="1">
        <f t="shared" si="26"/>
        <v>147</v>
      </c>
      <c r="J190" s="8">
        <f t="shared" si="22"/>
        <v>-4.9536277262792472E-3</v>
      </c>
    </row>
    <row r="191" spans="1:10" x14ac:dyDescent="0.35">
      <c r="A191">
        <f t="shared" si="27"/>
        <v>149</v>
      </c>
      <c r="B191" s="8">
        <f t="shared" si="19"/>
        <v>0.11145098039215684</v>
      </c>
      <c r="C191" s="1">
        <f t="shared" si="23"/>
        <v>154</v>
      </c>
      <c r="D191" s="8">
        <f t="shared" si="20"/>
        <v>4.8134497437660212E-2</v>
      </c>
      <c r="E191" s="1">
        <f t="shared" si="24"/>
        <v>220</v>
      </c>
      <c r="F191" s="8">
        <f t="shared" si="25"/>
        <v>5.156862745098037E-2</v>
      </c>
      <c r="G191" s="1"/>
      <c r="H191" s="8">
        <f t="shared" si="21"/>
        <v>0.1172673532164753</v>
      </c>
      <c r="I191" s="1">
        <f t="shared" si="26"/>
        <v>147</v>
      </c>
      <c r="J191" s="8">
        <f t="shared" si="22"/>
        <v>-5.8163728243184609E-3</v>
      </c>
    </row>
    <row r="192" spans="1:10" x14ac:dyDescent="0.35">
      <c r="A192">
        <f t="shared" si="27"/>
        <v>150</v>
      </c>
      <c r="B192" s="8">
        <f t="shared" si="19"/>
        <v>0.11058823529411763</v>
      </c>
      <c r="C192" s="1">
        <f t="shared" si="23"/>
        <v>155</v>
      </c>
      <c r="D192" s="8">
        <f t="shared" si="20"/>
        <v>4.7644968143274971E-2</v>
      </c>
      <c r="E192" s="1">
        <f t="shared" si="24"/>
        <v>221</v>
      </c>
      <c r="F192" s="8">
        <f t="shared" si="25"/>
        <v>5.0666666666666665E-2</v>
      </c>
      <c r="G192" s="1"/>
      <c r="H192" s="8">
        <f t="shared" si="21"/>
        <v>0.11577809324974486</v>
      </c>
      <c r="I192" s="1">
        <f t="shared" si="26"/>
        <v>149</v>
      </c>
      <c r="J192" s="8">
        <f t="shared" si="22"/>
        <v>-5.1898579556272362E-3</v>
      </c>
    </row>
    <row r="193" spans="1:10" x14ac:dyDescent="0.35">
      <c r="A193">
        <f t="shared" si="27"/>
        <v>151</v>
      </c>
      <c r="B193" s="8">
        <f t="shared" si="19"/>
        <v>0.10972549019607841</v>
      </c>
      <c r="C193" s="1">
        <f t="shared" si="23"/>
        <v>156</v>
      </c>
      <c r="D193" s="8">
        <f t="shared" si="20"/>
        <v>4.7160417376615582E-2</v>
      </c>
      <c r="E193" s="1">
        <f t="shared" si="24"/>
        <v>221</v>
      </c>
      <c r="F193" s="8">
        <f t="shared" si="25"/>
        <v>5.0666666666666665E-2</v>
      </c>
      <c r="G193" s="1"/>
      <c r="H193" s="8">
        <f t="shared" si="21"/>
        <v>0.11577809324974486</v>
      </c>
      <c r="I193" s="1">
        <f t="shared" si="26"/>
        <v>149</v>
      </c>
      <c r="J193" s="8">
        <f t="shared" si="22"/>
        <v>-6.0526030536664499E-3</v>
      </c>
    </row>
    <row r="194" spans="1:10" x14ac:dyDescent="0.35">
      <c r="A194">
        <f t="shared" si="27"/>
        <v>152</v>
      </c>
      <c r="B194" s="8">
        <f t="shared" si="19"/>
        <v>0.1088627450980392</v>
      </c>
      <c r="C194" s="1">
        <f t="shared" si="23"/>
        <v>156</v>
      </c>
      <c r="D194" s="8">
        <f t="shared" si="20"/>
        <v>4.6680794505904476E-2</v>
      </c>
      <c r="E194" s="1">
        <f t="shared" si="24"/>
        <v>222</v>
      </c>
      <c r="F194" s="8">
        <f t="shared" si="25"/>
        <v>4.9764705882352933E-2</v>
      </c>
      <c r="G194" s="1"/>
      <c r="H194" s="8">
        <f t="shared" si="21"/>
        <v>0.11426208216632822</v>
      </c>
      <c r="I194" s="1">
        <f t="shared" si="26"/>
        <v>150</v>
      </c>
      <c r="J194" s="8">
        <f t="shared" si="22"/>
        <v>-5.3993370682890174E-3</v>
      </c>
    </row>
    <row r="195" spans="1:10" x14ac:dyDescent="0.35">
      <c r="A195">
        <f t="shared" si="27"/>
        <v>153</v>
      </c>
      <c r="B195" s="8">
        <f t="shared" si="19"/>
        <v>0.10799999999999998</v>
      </c>
      <c r="C195" s="1">
        <f t="shared" si="23"/>
        <v>157</v>
      </c>
      <c r="D195" s="8">
        <f t="shared" si="20"/>
        <v>4.6206049414290871E-2</v>
      </c>
      <c r="E195" s="1">
        <f t="shared" si="24"/>
        <v>222</v>
      </c>
      <c r="F195" s="8">
        <f t="shared" si="25"/>
        <v>4.9764705882352933E-2</v>
      </c>
      <c r="G195" s="1"/>
      <c r="H195" s="8">
        <f t="shared" si="21"/>
        <v>0.11426208216632822</v>
      </c>
      <c r="I195" s="1">
        <f t="shared" si="26"/>
        <v>150</v>
      </c>
      <c r="J195" s="8">
        <f t="shared" si="22"/>
        <v>-6.2620821663282311E-3</v>
      </c>
    </row>
    <row r="196" spans="1:10" x14ac:dyDescent="0.35">
      <c r="A196">
        <f t="shared" si="27"/>
        <v>154</v>
      </c>
      <c r="B196" s="8">
        <f t="shared" si="19"/>
        <v>0.10713725490196077</v>
      </c>
      <c r="C196" s="1">
        <f t="shared" si="23"/>
        <v>158</v>
      </c>
      <c r="D196" s="8">
        <f t="shared" si="20"/>
        <v>4.5736132494613835E-2</v>
      </c>
      <c r="E196" s="1">
        <f t="shared" si="24"/>
        <v>223</v>
      </c>
      <c r="F196" s="8">
        <f t="shared" si="25"/>
        <v>4.8862745098039201E-2</v>
      </c>
      <c r="G196" s="1"/>
      <c r="H196" s="8">
        <f t="shared" si="21"/>
        <v>0.11271834131615427</v>
      </c>
      <c r="I196" s="1">
        <f t="shared" si="26"/>
        <v>152</v>
      </c>
      <c r="J196" s="8">
        <f t="shared" si="22"/>
        <v>-5.5810864141934979E-3</v>
      </c>
    </row>
    <row r="197" spans="1:10" x14ac:dyDescent="0.35">
      <c r="A197">
        <f t="shared" si="27"/>
        <v>155</v>
      </c>
      <c r="B197" s="8">
        <f t="shared" si="19"/>
        <v>0.10627450980392156</v>
      </c>
      <c r="C197" s="1">
        <f t="shared" si="23"/>
        <v>159</v>
      </c>
      <c r="D197" s="8">
        <f t="shared" si="20"/>
        <v>4.5270994644218847E-2</v>
      </c>
      <c r="E197" s="1">
        <f t="shared" si="24"/>
        <v>223</v>
      </c>
      <c r="F197" s="8">
        <f t="shared" si="25"/>
        <v>4.8862745098039201E-2</v>
      </c>
      <c r="G197" s="1"/>
      <c r="H197" s="8">
        <f t="shared" si="21"/>
        <v>0.11271834131615427</v>
      </c>
      <c r="I197" s="1">
        <f t="shared" si="26"/>
        <v>152</v>
      </c>
      <c r="J197" s="8">
        <f t="shared" si="22"/>
        <v>-6.4438315122327117E-3</v>
      </c>
    </row>
    <row r="198" spans="1:10" x14ac:dyDescent="0.35">
      <c r="A198">
        <f t="shared" si="27"/>
        <v>156</v>
      </c>
      <c r="B198" s="8">
        <f t="shared" si="19"/>
        <v>0.10541176470588234</v>
      </c>
      <c r="C198" s="1">
        <f t="shared" si="23"/>
        <v>160</v>
      </c>
      <c r="D198" s="8">
        <f t="shared" si="20"/>
        <v>4.4810587259826749E-2</v>
      </c>
      <c r="E198" s="1">
        <f t="shared" si="24"/>
        <v>224</v>
      </c>
      <c r="F198" s="8">
        <f t="shared" si="25"/>
        <v>4.7960784313725469E-2</v>
      </c>
      <c r="G198" s="1"/>
      <c r="H198" s="8">
        <f t="shared" si="21"/>
        <v>0.11114583734323119</v>
      </c>
      <c r="I198" s="1">
        <f t="shared" si="26"/>
        <v>154</v>
      </c>
      <c r="J198" s="8">
        <f t="shared" si="22"/>
        <v>-5.7340726373488471E-3</v>
      </c>
    </row>
    <row r="199" spans="1:10" x14ac:dyDescent="0.35">
      <c r="A199">
        <f t="shared" si="27"/>
        <v>157</v>
      </c>
      <c r="B199" s="8">
        <f t="shared" si="19"/>
        <v>0.10454901960784313</v>
      </c>
      <c r="C199" s="1">
        <f t="shared" si="23"/>
        <v>161</v>
      </c>
      <c r="D199" s="8">
        <f t="shared" si="20"/>
        <v>4.4354862232455244E-2</v>
      </c>
      <c r="E199" s="1">
        <f t="shared" si="24"/>
        <v>224</v>
      </c>
      <c r="F199" s="8">
        <f t="shared" si="25"/>
        <v>4.7960784313725469E-2</v>
      </c>
      <c r="G199" s="1"/>
      <c r="H199" s="8">
        <f t="shared" si="21"/>
        <v>0.11114583734323119</v>
      </c>
      <c r="I199" s="1">
        <f t="shared" si="26"/>
        <v>154</v>
      </c>
      <c r="J199" s="8">
        <f t="shared" si="22"/>
        <v>-6.5968177353880608E-3</v>
      </c>
    </row>
    <row r="200" spans="1:10" x14ac:dyDescent="0.35">
      <c r="A200">
        <f t="shared" si="27"/>
        <v>158</v>
      </c>
      <c r="B200" s="8">
        <f t="shared" si="19"/>
        <v>0.10368627450980392</v>
      </c>
      <c r="C200" s="1">
        <f t="shared" si="23"/>
        <v>162</v>
      </c>
      <c r="D200" s="8">
        <f t="shared" si="20"/>
        <v>4.3903771942391902E-2</v>
      </c>
      <c r="E200" s="1">
        <f t="shared" si="24"/>
        <v>225</v>
      </c>
      <c r="F200" s="8">
        <f t="shared" si="25"/>
        <v>4.7058823529411736E-2</v>
      </c>
      <c r="G200" s="1"/>
      <c r="H200" s="8">
        <f t="shared" si="21"/>
        <v>0.109543478030736</v>
      </c>
      <c r="I200" s="1">
        <f t="shared" si="26"/>
        <v>156</v>
      </c>
      <c r="J200" s="8">
        <f t="shared" si="22"/>
        <v>-5.8572035209320805E-3</v>
      </c>
    </row>
    <row r="201" spans="1:10" x14ac:dyDescent="0.35">
      <c r="A201">
        <f t="shared" si="27"/>
        <v>159</v>
      </c>
      <c r="B201" s="8">
        <f t="shared" si="19"/>
        <v>0.1028235294117647</v>
      </c>
      <c r="C201" s="1">
        <f t="shared" si="23"/>
        <v>163</v>
      </c>
      <c r="D201" s="8">
        <f t="shared" si="20"/>
        <v>4.3457269254218132E-2</v>
      </c>
      <c r="E201" s="1">
        <f t="shared" si="24"/>
        <v>225</v>
      </c>
      <c r="F201" s="8">
        <f t="shared" si="25"/>
        <v>4.7058823529411736E-2</v>
      </c>
      <c r="G201" s="1"/>
      <c r="H201" s="8">
        <f t="shared" si="21"/>
        <v>0.109543478030736</v>
      </c>
      <c r="I201" s="1">
        <f t="shared" si="26"/>
        <v>156</v>
      </c>
      <c r="J201" s="8">
        <f t="shared" si="22"/>
        <v>-6.7199486189712943E-3</v>
      </c>
    </row>
    <row r="202" spans="1:10" x14ac:dyDescent="0.35">
      <c r="A202">
        <f t="shared" si="27"/>
        <v>160</v>
      </c>
      <c r="B202" s="8">
        <f t="shared" ref="B202:B265" si="28">E$34-(A202/E$31)*(E$34-E$33)</f>
        <v>0.10196078431372549</v>
      </c>
      <c r="C202" s="1">
        <f t="shared" si="23"/>
        <v>164</v>
      </c>
      <c r="D202" s="8">
        <f t="shared" ref="D202:D265" si="29">EXP((B202-E$29)/E$28)</f>
        <v>4.3015307511884024E-2</v>
      </c>
      <c r="E202" s="1">
        <f t="shared" si="24"/>
        <v>226</v>
      </c>
      <c r="F202" s="8">
        <f t="shared" si="25"/>
        <v>4.6156862745098032E-2</v>
      </c>
      <c r="G202" s="1"/>
      <c r="H202" s="8">
        <f t="shared" ref="H202:H265" si="30">E$28*LN(F202)+E$29</f>
        <v>0.10791010774400123</v>
      </c>
      <c r="I202" s="1">
        <f t="shared" si="26"/>
        <v>158</v>
      </c>
      <c r="J202" s="8">
        <f t="shared" ref="J202:J265" si="31">B202-H202</f>
        <v>-5.9493234302757381E-3</v>
      </c>
    </row>
    <row r="203" spans="1:10" x14ac:dyDescent="0.35">
      <c r="A203">
        <f t="shared" si="27"/>
        <v>161</v>
      </c>
      <c r="B203" s="8">
        <f t="shared" si="28"/>
        <v>0.10109803921568628</v>
      </c>
      <c r="C203" s="1">
        <f t="shared" si="23"/>
        <v>165</v>
      </c>
      <c r="D203" s="8">
        <f t="shared" si="29"/>
        <v>4.2577840533833025E-2</v>
      </c>
      <c r="E203" s="1">
        <f t="shared" si="24"/>
        <v>226</v>
      </c>
      <c r="F203" s="8">
        <f t="shared" si="25"/>
        <v>4.6156862745098032E-2</v>
      </c>
      <c r="G203" s="1"/>
      <c r="H203" s="8">
        <f t="shared" si="30"/>
        <v>0.10791010774400123</v>
      </c>
      <c r="I203" s="1">
        <f t="shared" si="26"/>
        <v>158</v>
      </c>
      <c r="J203" s="8">
        <f t="shared" si="31"/>
        <v>-6.8120685283149518E-3</v>
      </c>
    </row>
    <row r="204" spans="1:10" x14ac:dyDescent="0.35">
      <c r="A204">
        <f t="shared" si="27"/>
        <v>162</v>
      </c>
      <c r="B204" s="8">
        <f t="shared" si="28"/>
        <v>0.10023529411764706</v>
      </c>
      <c r="C204" s="1">
        <f t="shared" si="23"/>
        <v>166</v>
      </c>
      <c r="D204" s="8">
        <f t="shared" si="29"/>
        <v>4.2144822608176508E-2</v>
      </c>
      <c r="E204" s="1">
        <f t="shared" si="24"/>
        <v>227</v>
      </c>
      <c r="F204" s="8">
        <f t="shared" si="25"/>
        <v>4.5254901960784299E-2</v>
      </c>
      <c r="G204" s="1"/>
      <c r="H204" s="8">
        <f t="shared" si="30"/>
        <v>0.10624450242377687</v>
      </c>
      <c r="I204" s="1">
        <f t="shared" si="26"/>
        <v>159</v>
      </c>
      <c r="J204" s="8">
        <f t="shared" si="31"/>
        <v>-6.0092083061298041E-3</v>
      </c>
    </row>
    <row r="205" spans="1:10" x14ac:dyDescent="0.35">
      <c r="A205">
        <f t="shared" si="27"/>
        <v>163</v>
      </c>
      <c r="B205" s="8">
        <f t="shared" si="28"/>
        <v>9.9372549019607848E-2</v>
      </c>
      <c r="C205" s="1">
        <f t="shared" si="23"/>
        <v>167</v>
      </c>
      <c r="D205" s="8">
        <f t="shared" si="29"/>
        <v>4.1716208487917128E-2</v>
      </c>
      <c r="E205" s="1">
        <f t="shared" si="24"/>
        <v>227</v>
      </c>
      <c r="F205" s="8">
        <f t="shared" si="25"/>
        <v>4.5254901960784299E-2</v>
      </c>
      <c r="G205" s="1"/>
      <c r="H205" s="8">
        <f t="shared" si="30"/>
        <v>0.10624450242377687</v>
      </c>
      <c r="I205" s="1">
        <f t="shared" si="26"/>
        <v>159</v>
      </c>
      <c r="J205" s="8">
        <f t="shared" si="31"/>
        <v>-6.8719534041690178E-3</v>
      </c>
    </row>
    <row r="206" spans="1:10" x14ac:dyDescent="0.35">
      <c r="A206">
        <f t="shared" si="27"/>
        <v>164</v>
      </c>
      <c r="B206" s="8">
        <f t="shared" si="28"/>
        <v>9.8509803921568606E-2</v>
      </c>
      <c r="C206" s="1">
        <f t="shared" si="23"/>
        <v>168</v>
      </c>
      <c r="D206" s="8">
        <f t="shared" si="29"/>
        <v>4.129195338622077E-2</v>
      </c>
      <c r="E206" s="1">
        <f t="shared" si="24"/>
        <v>228</v>
      </c>
      <c r="F206" s="8">
        <f t="shared" si="25"/>
        <v>4.4352941176470567E-2</v>
      </c>
      <c r="G206" s="1"/>
      <c r="H206" s="8">
        <f t="shared" si="30"/>
        <v>0.10454536407543441</v>
      </c>
      <c r="I206" s="1">
        <f t="shared" si="26"/>
        <v>161</v>
      </c>
      <c r="J206" s="8">
        <f t="shared" si="31"/>
        <v>-6.0355601538658044E-3</v>
      </c>
    </row>
    <row r="207" spans="1:10" x14ac:dyDescent="0.35">
      <c r="A207">
        <f t="shared" si="27"/>
        <v>165</v>
      </c>
      <c r="B207" s="8">
        <f t="shared" si="28"/>
        <v>9.7647058823529392E-2</v>
      </c>
      <c r="C207" s="1">
        <f t="shared" si="23"/>
        <v>169</v>
      </c>
      <c r="D207" s="8">
        <f t="shared" si="29"/>
        <v>4.0872012971736899E-2</v>
      </c>
      <c r="E207" s="1">
        <f t="shared" si="24"/>
        <v>228</v>
      </c>
      <c r="F207" s="8">
        <f t="shared" si="25"/>
        <v>4.4352941176470567E-2</v>
      </c>
      <c r="G207" s="1"/>
      <c r="H207" s="8">
        <f t="shared" si="30"/>
        <v>0.10454536407543441</v>
      </c>
      <c r="I207" s="1">
        <f t="shared" si="26"/>
        <v>161</v>
      </c>
      <c r="J207" s="8">
        <f t="shared" si="31"/>
        <v>-6.8983052519050181E-3</v>
      </c>
    </row>
    <row r="208" spans="1:10" x14ac:dyDescent="0.35">
      <c r="A208">
        <f t="shared" si="27"/>
        <v>166</v>
      </c>
      <c r="B208" s="8">
        <f t="shared" si="28"/>
        <v>9.6784313725490179E-2</v>
      </c>
      <c r="C208" s="1">
        <f t="shared" si="23"/>
        <v>170</v>
      </c>
      <c r="D208" s="8">
        <f t="shared" si="29"/>
        <v>4.0456343363966078E-2</v>
      </c>
      <c r="E208" s="1">
        <f t="shared" si="24"/>
        <v>229</v>
      </c>
      <c r="F208" s="8">
        <f t="shared" si="25"/>
        <v>4.3450980392156835E-2</v>
      </c>
      <c r="G208" s="1"/>
      <c r="H208" s="8">
        <f t="shared" si="30"/>
        <v>0.10281131469196397</v>
      </c>
      <c r="I208" s="1">
        <f t="shared" si="26"/>
        <v>163</v>
      </c>
      <c r="J208" s="8">
        <f t="shared" si="31"/>
        <v>-6.0270009664737945E-3</v>
      </c>
    </row>
    <row r="209" spans="1:10" x14ac:dyDescent="0.35">
      <c r="A209">
        <f t="shared" si="27"/>
        <v>167</v>
      </c>
      <c r="B209" s="8">
        <f t="shared" si="28"/>
        <v>9.5921568627450965E-2</v>
      </c>
      <c r="C209" s="1">
        <f t="shared" si="23"/>
        <v>171</v>
      </c>
      <c r="D209" s="8">
        <f t="shared" si="29"/>
        <v>4.0044901128674912E-2</v>
      </c>
      <c r="E209" s="1">
        <f t="shared" si="24"/>
        <v>229</v>
      </c>
      <c r="F209" s="8">
        <f t="shared" si="25"/>
        <v>4.3450980392156835E-2</v>
      </c>
      <c r="G209" s="1"/>
      <c r="H209" s="8">
        <f t="shared" si="30"/>
        <v>0.10281131469196397</v>
      </c>
      <c r="I209" s="1">
        <f t="shared" si="26"/>
        <v>163</v>
      </c>
      <c r="J209" s="8">
        <f t="shared" si="31"/>
        <v>-6.8897460645130082E-3</v>
      </c>
    </row>
    <row r="210" spans="1:10" x14ac:dyDescent="0.35">
      <c r="A210">
        <f t="shared" si="27"/>
        <v>168</v>
      </c>
      <c r="B210" s="8">
        <f t="shared" si="28"/>
        <v>9.5058823529411751E-2</v>
      </c>
      <c r="C210" s="1">
        <f t="shared" si="23"/>
        <v>172</v>
      </c>
      <c r="D210" s="8">
        <f t="shared" si="29"/>
        <v>3.963764327335742E-2</v>
      </c>
      <c r="E210" s="1">
        <f t="shared" si="24"/>
        <v>229</v>
      </c>
      <c r="F210" s="8">
        <f t="shared" si="25"/>
        <v>4.3450980392156835E-2</v>
      </c>
      <c r="G210" s="1"/>
      <c r="H210" s="8">
        <f t="shared" si="30"/>
        <v>0.10281131469196397</v>
      </c>
      <c r="I210" s="1">
        <f t="shared" si="26"/>
        <v>163</v>
      </c>
      <c r="J210" s="8">
        <f t="shared" si="31"/>
        <v>-7.7524911625522219E-3</v>
      </c>
    </row>
    <row r="211" spans="1:10" x14ac:dyDescent="0.35">
      <c r="A211">
        <f t="shared" si="27"/>
        <v>169</v>
      </c>
      <c r="B211" s="8">
        <f t="shared" si="28"/>
        <v>9.4196078431372537E-2</v>
      </c>
      <c r="C211" s="1">
        <f t="shared" si="23"/>
        <v>173</v>
      </c>
      <c r="D211" s="8">
        <f t="shared" si="29"/>
        <v>3.9234527242742769E-2</v>
      </c>
      <c r="E211" s="1">
        <f t="shared" si="24"/>
        <v>230</v>
      </c>
      <c r="F211" s="8">
        <f t="shared" si="25"/>
        <v>4.254901960784313E-2</v>
      </c>
      <c r="G211" s="1"/>
      <c r="H211" s="8">
        <f t="shared" si="30"/>
        <v>0.10104088953948676</v>
      </c>
      <c r="I211" s="1">
        <f t="shared" si="26"/>
        <v>165</v>
      </c>
      <c r="J211" s="8">
        <f t="shared" si="31"/>
        <v>-6.8448111081142182E-3</v>
      </c>
    </row>
    <row r="212" spans="1:10" x14ac:dyDescent="0.35">
      <c r="A212">
        <f t="shared" si="27"/>
        <v>170</v>
      </c>
      <c r="B212" s="8">
        <f t="shared" si="28"/>
        <v>9.3333333333333324E-2</v>
      </c>
      <c r="C212" s="1">
        <f t="shared" si="23"/>
        <v>174</v>
      </c>
      <c r="D212" s="8">
        <f t="shared" si="29"/>
        <v>3.8835510914348538E-2</v>
      </c>
      <c r="E212" s="1">
        <f t="shared" si="24"/>
        <v>230</v>
      </c>
      <c r="F212" s="8">
        <f t="shared" si="25"/>
        <v>4.254901960784313E-2</v>
      </c>
      <c r="G212" s="1"/>
      <c r="H212" s="8">
        <f t="shared" si="30"/>
        <v>0.10104088953948676</v>
      </c>
      <c r="I212" s="1">
        <f t="shared" si="26"/>
        <v>165</v>
      </c>
      <c r="J212" s="8">
        <f t="shared" si="31"/>
        <v>-7.707556206153432E-3</v>
      </c>
    </row>
    <row r="213" spans="1:10" x14ac:dyDescent="0.35">
      <c r="A213">
        <f t="shared" si="27"/>
        <v>171</v>
      </c>
      <c r="B213" s="8">
        <f t="shared" si="28"/>
        <v>9.247058823529411E-2</v>
      </c>
      <c r="C213" s="1">
        <f t="shared" si="23"/>
        <v>175</v>
      </c>
      <c r="D213" s="8">
        <f t="shared" si="29"/>
        <v>3.844055259407915E-2</v>
      </c>
      <c r="E213" s="1">
        <f t="shared" si="24"/>
        <v>231</v>
      </c>
      <c r="F213" s="8">
        <f t="shared" si="25"/>
        <v>4.1647058823529398E-2</v>
      </c>
      <c r="G213" s="1"/>
      <c r="H213" s="8">
        <f t="shared" si="30"/>
        <v>9.9232529723312868E-2</v>
      </c>
      <c r="I213" s="1">
        <f t="shared" si="26"/>
        <v>167</v>
      </c>
      <c r="J213" s="8">
        <f t="shared" si="31"/>
        <v>-6.7619414880187578E-3</v>
      </c>
    </row>
    <row r="214" spans="1:10" x14ac:dyDescent="0.35">
      <c r="A214">
        <f t="shared" si="27"/>
        <v>172</v>
      </c>
      <c r="B214" s="8">
        <f t="shared" si="28"/>
        <v>9.1607843137254868E-2</v>
      </c>
      <c r="C214" s="1">
        <f t="shared" si="23"/>
        <v>176</v>
      </c>
      <c r="D214" s="8">
        <f t="shared" si="29"/>
        <v>3.804961101186919E-2</v>
      </c>
      <c r="E214" s="1">
        <f t="shared" si="24"/>
        <v>231</v>
      </c>
      <c r="F214" s="8">
        <f t="shared" si="25"/>
        <v>4.1647058823529398E-2</v>
      </c>
      <c r="G214" s="1"/>
      <c r="H214" s="8">
        <f t="shared" si="30"/>
        <v>9.9232529723312868E-2</v>
      </c>
      <c r="I214" s="1">
        <f t="shared" si="26"/>
        <v>167</v>
      </c>
      <c r="J214" s="8">
        <f t="shared" si="31"/>
        <v>-7.6246865860579993E-3</v>
      </c>
    </row>
    <row r="215" spans="1:10" x14ac:dyDescent="0.35">
      <c r="A215">
        <f t="shared" si="27"/>
        <v>173</v>
      </c>
      <c r="B215" s="8">
        <f t="shared" si="28"/>
        <v>9.0745098039215683E-2</v>
      </c>
      <c r="C215" s="1">
        <f t="shared" si="23"/>
        <v>177</v>
      </c>
      <c r="D215" s="8">
        <f t="shared" si="29"/>
        <v>3.7662645317371291E-2</v>
      </c>
      <c r="E215" s="1">
        <f t="shared" si="24"/>
        <v>232</v>
      </c>
      <c r="F215" s="8">
        <f t="shared" si="25"/>
        <v>4.0745098039215666E-2</v>
      </c>
      <c r="G215" s="1"/>
      <c r="H215" s="8">
        <f t="shared" si="30"/>
        <v>9.7384573940008656E-2</v>
      </c>
      <c r="I215" s="1">
        <f t="shared" si="26"/>
        <v>169</v>
      </c>
      <c r="J215" s="8">
        <f t="shared" si="31"/>
        <v>-6.6394759007929738E-3</v>
      </c>
    </row>
    <row r="216" spans="1:10" x14ac:dyDescent="0.35">
      <c r="A216">
        <f t="shared" si="27"/>
        <v>174</v>
      </c>
      <c r="B216" s="8">
        <f t="shared" si="28"/>
        <v>8.9882352941176469E-2</v>
      </c>
      <c r="C216" s="1">
        <f t="shared" si="23"/>
        <v>178</v>
      </c>
      <c r="D216" s="8">
        <f t="shared" si="29"/>
        <v>3.7279615075687132E-2</v>
      </c>
      <c r="E216" s="1">
        <f t="shared" si="24"/>
        <v>232</v>
      </c>
      <c r="F216" s="8">
        <f t="shared" si="25"/>
        <v>4.0745098039215666E-2</v>
      </c>
      <c r="G216" s="1"/>
      <c r="H216" s="8">
        <f t="shared" si="30"/>
        <v>9.7384573940008656E-2</v>
      </c>
      <c r="I216" s="1">
        <f t="shared" si="26"/>
        <v>169</v>
      </c>
      <c r="J216" s="8">
        <f t="shared" si="31"/>
        <v>-7.5022209988321875E-3</v>
      </c>
    </row>
    <row r="217" spans="1:10" x14ac:dyDescent="0.35">
      <c r="A217">
        <f t="shared" si="27"/>
        <v>175</v>
      </c>
      <c r="B217" s="8">
        <f t="shared" si="28"/>
        <v>8.9019607843137255E-2</v>
      </c>
      <c r="C217" s="1">
        <f t="shared" si="23"/>
        <v>178</v>
      </c>
      <c r="D217" s="8">
        <f t="shared" si="29"/>
        <v>3.690048026314259E-2</v>
      </c>
      <c r="E217" s="1">
        <f t="shared" si="24"/>
        <v>232</v>
      </c>
      <c r="F217" s="8">
        <f t="shared" si="25"/>
        <v>4.0745098039215666E-2</v>
      </c>
      <c r="G217" s="1"/>
      <c r="H217" s="8">
        <f t="shared" si="30"/>
        <v>9.7384573940008656E-2</v>
      </c>
      <c r="I217" s="1">
        <f t="shared" si="26"/>
        <v>169</v>
      </c>
      <c r="J217" s="8">
        <f t="shared" si="31"/>
        <v>-8.3649660968714012E-3</v>
      </c>
    </row>
    <row r="218" spans="1:10" x14ac:dyDescent="0.35">
      <c r="A218">
        <f t="shared" si="27"/>
        <v>176</v>
      </c>
      <c r="B218" s="8">
        <f t="shared" si="28"/>
        <v>8.8156862745098041E-2</v>
      </c>
      <c r="C218" s="1">
        <f t="shared" si="23"/>
        <v>179</v>
      </c>
      <c r="D218" s="8">
        <f t="shared" si="29"/>
        <v>3.652520126310551E-2</v>
      </c>
      <c r="E218" s="1">
        <f t="shared" si="24"/>
        <v>233</v>
      </c>
      <c r="F218" s="8">
        <f t="shared" si="25"/>
        <v>3.9843137254901934E-2</v>
      </c>
      <c r="G218" s="1"/>
      <c r="H218" s="8">
        <f t="shared" si="30"/>
        <v>9.549524930611708E-2</v>
      </c>
      <c r="I218" s="1">
        <f t="shared" si="26"/>
        <v>171</v>
      </c>
      <c r="J218" s="8">
        <f t="shared" si="31"/>
        <v>-7.3383865610190391E-3</v>
      </c>
    </row>
    <row r="219" spans="1:10" x14ac:dyDescent="0.35">
      <c r="A219">
        <f t="shared" si="27"/>
        <v>177</v>
      </c>
      <c r="B219" s="8">
        <f t="shared" si="28"/>
        <v>8.7294117647058828E-2</v>
      </c>
      <c r="C219" s="1">
        <f t="shared" si="23"/>
        <v>180</v>
      </c>
      <c r="D219" s="8">
        <f t="shared" si="29"/>
        <v>3.615373886184612E-2</v>
      </c>
      <c r="E219" s="1">
        <f t="shared" si="24"/>
        <v>233</v>
      </c>
      <c r="F219" s="8">
        <f t="shared" si="25"/>
        <v>3.9843137254901934E-2</v>
      </c>
      <c r="G219" s="1"/>
      <c r="H219" s="8">
        <f t="shared" si="30"/>
        <v>9.549524930611708E-2</v>
      </c>
      <c r="I219" s="1">
        <f t="shared" si="26"/>
        <v>171</v>
      </c>
      <c r="J219" s="8">
        <f t="shared" si="31"/>
        <v>-8.2011316590582528E-3</v>
      </c>
    </row>
    <row r="220" spans="1:10" x14ac:dyDescent="0.35">
      <c r="A220">
        <f t="shared" si="27"/>
        <v>178</v>
      </c>
      <c r="B220" s="8">
        <f t="shared" si="28"/>
        <v>8.6431372549019614E-2</v>
      </c>
      <c r="C220" s="1">
        <f t="shared" si="23"/>
        <v>181</v>
      </c>
      <c r="D220" s="8">
        <f t="shared" si="29"/>
        <v>3.5786054244439501E-2</v>
      </c>
      <c r="E220" s="1">
        <f t="shared" si="24"/>
        <v>234</v>
      </c>
      <c r="F220" s="8">
        <f t="shared" si="25"/>
        <v>3.8941176470588229E-2</v>
      </c>
      <c r="G220" s="1"/>
      <c r="H220" s="8">
        <f t="shared" si="30"/>
        <v>9.3562661136646463E-2</v>
      </c>
      <c r="I220" s="1">
        <f t="shared" si="26"/>
        <v>173</v>
      </c>
      <c r="J220" s="8">
        <f t="shared" si="31"/>
        <v>-7.1312885876268495E-3</v>
      </c>
    </row>
    <row r="221" spans="1:10" x14ac:dyDescent="0.35">
      <c r="A221">
        <f t="shared" si="27"/>
        <v>179</v>
      </c>
      <c r="B221" s="8">
        <f t="shared" si="28"/>
        <v>8.55686274509804E-2</v>
      </c>
      <c r="C221" s="1">
        <f t="shared" si="23"/>
        <v>182</v>
      </c>
      <c r="D221" s="8">
        <f t="shared" si="29"/>
        <v>3.5422108990709571E-2</v>
      </c>
      <c r="E221" s="1">
        <f t="shared" si="24"/>
        <v>234</v>
      </c>
      <c r="F221" s="8">
        <f t="shared" si="25"/>
        <v>3.8941176470588229E-2</v>
      </c>
      <c r="G221" s="1"/>
      <c r="H221" s="8">
        <f t="shared" si="30"/>
        <v>9.3562661136646463E-2</v>
      </c>
      <c r="I221" s="1">
        <f t="shared" si="26"/>
        <v>173</v>
      </c>
      <c r="J221" s="8">
        <f t="shared" si="31"/>
        <v>-7.9940336856660632E-3</v>
      </c>
    </row>
    <row r="222" spans="1:10" x14ac:dyDescent="0.35">
      <c r="A222">
        <f t="shared" si="27"/>
        <v>180</v>
      </c>
      <c r="B222" s="8">
        <f t="shared" si="28"/>
        <v>8.4705882352941159E-2</v>
      </c>
      <c r="C222" s="1">
        <f t="shared" si="23"/>
        <v>183</v>
      </c>
      <c r="D222" s="8">
        <f t="shared" si="29"/>
        <v>3.5061865071214678E-2</v>
      </c>
      <c r="E222" s="1">
        <f t="shared" si="24"/>
        <v>234</v>
      </c>
      <c r="F222" s="8">
        <f t="shared" si="25"/>
        <v>3.8941176470588229E-2</v>
      </c>
      <c r="G222" s="1"/>
      <c r="H222" s="8">
        <f t="shared" si="30"/>
        <v>9.3562661136646463E-2</v>
      </c>
      <c r="I222" s="1">
        <f t="shared" si="26"/>
        <v>173</v>
      </c>
      <c r="J222" s="8">
        <f t="shared" si="31"/>
        <v>-8.8567787837053047E-3</v>
      </c>
    </row>
    <row r="223" spans="1:10" x14ac:dyDescent="0.35">
      <c r="A223">
        <f t="shared" si="27"/>
        <v>181</v>
      </c>
      <c r="B223" s="8">
        <f t="shared" si="28"/>
        <v>8.3843137254901945E-2</v>
      </c>
      <c r="C223" s="1">
        <f t="shared" si="23"/>
        <v>184</v>
      </c>
      <c r="D223" s="8">
        <f t="shared" si="29"/>
        <v>3.4705284843273794E-2</v>
      </c>
      <c r="E223" s="1">
        <f t="shared" si="24"/>
        <v>235</v>
      </c>
      <c r="F223" s="8">
        <f t="shared" si="25"/>
        <v>3.8039215686274497E-2</v>
      </c>
      <c r="G223" s="1"/>
      <c r="H223" s="8">
        <f t="shared" si="30"/>
        <v>9.1584781525616832E-2</v>
      </c>
      <c r="I223" s="1">
        <f t="shared" si="26"/>
        <v>176</v>
      </c>
      <c r="J223" s="8">
        <f t="shared" si="31"/>
        <v>-7.7416442707148869E-3</v>
      </c>
    </row>
    <row r="224" spans="1:10" x14ac:dyDescent="0.35">
      <c r="A224">
        <f t="shared" si="27"/>
        <v>182</v>
      </c>
      <c r="B224" s="8">
        <f t="shared" si="28"/>
        <v>8.2980392156862731E-2</v>
      </c>
      <c r="C224" s="1">
        <f t="shared" si="23"/>
        <v>185</v>
      </c>
      <c r="D224" s="8">
        <f t="shared" si="29"/>
        <v>3.4352331047032982E-2</v>
      </c>
      <c r="E224" s="1">
        <f t="shared" si="24"/>
        <v>235</v>
      </c>
      <c r="F224" s="8">
        <f t="shared" si="25"/>
        <v>3.8039215686274497E-2</v>
      </c>
      <c r="G224" s="1"/>
      <c r="H224" s="8">
        <f t="shared" si="30"/>
        <v>9.1584781525616832E-2</v>
      </c>
      <c r="I224" s="1">
        <f t="shared" si="26"/>
        <v>176</v>
      </c>
      <c r="J224" s="8">
        <f t="shared" si="31"/>
        <v>-8.6043893687541007E-3</v>
      </c>
    </row>
    <row r="225" spans="1:10" x14ac:dyDescent="0.35">
      <c r="A225">
        <f t="shared" si="27"/>
        <v>183</v>
      </c>
      <c r="B225" s="8">
        <f t="shared" si="28"/>
        <v>8.2117647058823517E-2</v>
      </c>
      <c r="C225" s="1">
        <f t="shared" si="23"/>
        <v>186</v>
      </c>
      <c r="D225" s="8">
        <f t="shared" si="29"/>
        <v>3.4002966801572207E-2</v>
      </c>
      <c r="E225" s="1">
        <f t="shared" si="24"/>
        <v>236</v>
      </c>
      <c r="F225" s="8">
        <f t="shared" si="25"/>
        <v>3.7137254901960765E-2</v>
      </c>
      <c r="G225" s="1"/>
      <c r="H225" s="8">
        <f t="shared" si="30"/>
        <v>8.9559436556138849E-2</v>
      </c>
      <c r="I225" s="1">
        <f t="shared" si="26"/>
        <v>178</v>
      </c>
      <c r="J225" s="8">
        <f t="shared" si="31"/>
        <v>-7.441789497315332E-3</v>
      </c>
    </row>
    <row r="226" spans="1:10" x14ac:dyDescent="0.35">
      <c r="A226">
        <f t="shared" si="27"/>
        <v>184</v>
      </c>
      <c r="B226" s="8">
        <f t="shared" si="28"/>
        <v>8.1254901960784304E-2</v>
      </c>
      <c r="C226" s="1">
        <f t="shared" si="23"/>
        <v>187</v>
      </c>
      <c r="D226" s="8">
        <f t="shared" si="29"/>
        <v>3.3657155601051494E-2</v>
      </c>
      <c r="E226" s="1">
        <f t="shared" si="24"/>
        <v>236</v>
      </c>
      <c r="F226" s="8">
        <f t="shared" si="25"/>
        <v>3.7137254901960765E-2</v>
      </c>
      <c r="G226" s="1"/>
      <c r="H226" s="8">
        <f t="shared" si="30"/>
        <v>8.9559436556138849E-2</v>
      </c>
      <c r="I226" s="1">
        <f t="shared" si="26"/>
        <v>178</v>
      </c>
      <c r="J226" s="8">
        <f t="shared" si="31"/>
        <v>-8.3045345953545457E-3</v>
      </c>
    </row>
    <row r="227" spans="1:10" x14ac:dyDescent="0.35">
      <c r="A227">
        <f t="shared" si="27"/>
        <v>185</v>
      </c>
      <c r="B227" s="8">
        <f t="shared" si="28"/>
        <v>8.039215686274509E-2</v>
      </c>
      <c r="C227" s="1">
        <f t="shared" si="23"/>
        <v>188</v>
      </c>
      <c r="D227" s="8">
        <f t="shared" si="29"/>
        <v>3.3314861310896414E-2</v>
      </c>
      <c r="E227" s="1">
        <f t="shared" si="24"/>
        <v>236</v>
      </c>
      <c r="F227" s="8">
        <f t="shared" si="25"/>
        <v>3.7137254901960765E-2</v>
      </c>
      <c r="G227" s="1"/>
      <c r="H227" s="8">
        <f t="shared" si="30"/>
        <v>8.9559436556138849E-2</v>
      </c>
      <c r="I227" s="1">
        <f t="shared" si="26"/>
        <v>178</v>
      </c>
      <c r="J227" s="8">
        <f t="shared" si="31"/>
        <v>-9.1672796933937595E-3</v>
      </c>
    </row>
    <row r="228" spans="1:10" x14ac:dyDescent="0.35">
      <c r="A228">
        <f t="shared" si="27"/>
        <v>186</v>
      </c>
      <c r="B228" s="8">
        <f t="shared" si="28"/>
        <v>7.9529411764705876E-2</v>
      </c>
      <c r="C228" s="1">
        <f t="shared" si="23"/>
        <v>189</v>
      </c>
      <c r="D228" s="8">
        <f t="shared" si="29"/>
        <v>3.2976048164022158E-2</v>
      </c>
      <c r="E228" s="1">
        <f t="shared" si="24"/>
        <v>237</v>
      </c>
      <c r="F228" s="8">
        <f t="shared" si="25"/>
        <v>3.6235294117647032E-2</v>
      </c>
      <c r="G228" s="1"/>
      <c r="H228" s="8">
        <f t="shared" si="30"/>
        <v>8.7484291937792003E-2</v>
      </c>
      <c r="I228" s="1">
        <f t="shared" si="26"/>
        <v>180</v>
      </c>
      <c r="J228" s="8">
        <f t="shared" si="31"/>
        <v>-7.9548801730861263E-3</v>
      </c>
    </row>
    <row r="229" spans="1:10" x14ac:dyDescent="0.35">
      <c r="A229">
        <f t="shared" si="27"/>
        <v>187</v>
      </c>
      <c r="B229" s="8">
        <f t="shared" si="28"/>
        <v>7.8666666666666663E-2</v>
      </c>
      <c r="C229" s="1">
        <f t="shared" si="23"/>
        <v>190</v>
      </c>
      <c r="D229" s="8">
        <f t="shared" si="29"/>
        <v>3.2640680757096301E-2</v>
      </c>
      <c r="E229" s="1">
        <f t="shared" si="24"/>
        <v>237</v>
      </c>
      <c r="F229" s="8">
        <f t="shared" si="25"/>
        <v>3.6235294117647032E-2</v>
      </c>
      <c r="G229" s="1"/>
      <c r="H229" s="8">
        <f t="shared" si="30"/>
        <v>8.7484291937792003E-2</v>
      </c>
      <c r="I229" s="1">
        <f t="shared" si="26"/>
        <v>180</v>
      </c>
      <c r="J229" s="8">
        <f t="shared" si="31"/>
        <v>-8.81762527112534E-3</v>
      </c>
    </row>
    <row r="230" spans="1:10" x14ac:dyDescent="0.35">
      <c r="A230">
        <f t="shared" si="27"/>
        <v>188</v>
      </c>
      <c r="B230" s="8">
        <f t="shared" si="28"/>
        <v>7.7803921568627421E-2</v>
      </c>
      <c r="C230" s="1">
        <f t="shared" si="23"/>
        <v>191</v>
      </c>
      <c r="D230" s="8">
        <f t="shared" si="29"/>
        <v>3.2308724046839404E-2</v>
      </c>
      <c r="E230" s="1">
        <f t="shared" si="24"/>
        <v>237</v>
      </c>
      <c r="F230" s="8">
        <f t="shared" si="25"/>
        <v>3.6235294117647032E-2</v>
      </c>
      <c r="G230" s="1"/>
      <c r="H230" s="8">
        <f t="shared" si="30"/>
        <v>8.7484291937792003E-2</v>
      </c>
      <c r="I230" s="1">
        <f t="shared" si="26"/>
        <v>180</v>
      </c>
      <c r="J230" s="8">
        <f t="shared" si="31"/>
        <v>-9.6803703691645815E-3</v>
      </c>
    </row>
    <row r="231" spans="1:10" x14ac:dyDescent="0.35">
      <c r="A231">
        <f t="shared" si="27"/>
        <v>189</v>
      </c>
      <c r="B231" s="8">
        <f t="shared" si="28"/>
        <v>7.6941176470588207E-2</v>
      </c>
      <c r="C231" s="1">
        <f t="shared" si="23"/>
        <v>192</v>
      </c>
      <c r="D231" s="8">
        <f t="shared" si="29"/>
        <v>3.1980143346363211E-2</v>
      </c>
      <c r="E231" s="1">
        <f t="shared" si="24"/>
        <v>238</v>
      </c>
      <c r="F231" s="8">
        <f t="shared" si="25"/>
        <v>3.5333333333333328E-2</v>
      </c>
      <c r="G231" s="1"/>
      <c r="H231" s="8">
        <f t="shared" si="30"/>
        <v>8.5356836833377581E-2</v>
      </c>
      <c r="I231" s="1">
        <f t="shared" si="26"/>
        <v>183</v>
      </c>
      <c r="J231" s="8">
        <f t="shared" si="31"/>
        <v>-8.4156603627893733E-3</v>
      </c>
    </row>
    <row r="232" spans="1:10" x14ac:dyDescent="0.35">
      <c r="A232">
        <f t="shared" si="27"/>
        <v>190</v>
      </c>
      <c r="B232" s="8">
        <f t="shared" si="28"/>
        <v>7.6078431372548994E-2</v>
      </c>
      <c r="C232" s="1">
        <f t="shared" si="23"/>
        <v>193</v>
      </c>
      <c r="D232" s="8">
        <f t="shared" si="29"/>
        <v>3.1654904321546162E-2</v>
      </c>
      <c r="E232" s="1">
        <f t="shared" si="24"/>
        <v>238</v>
      </c>
      <c r="F232" s="8">
        <f t="shared" si="25"/>
        <v>3.5333333333333328E-2</v>
      </c>
      <c r="G232" s="1"/>
      <c r="H232" s="8">
        <f t="shared" si="30"/>
        <v>8.5356836833377581E-2</v>
      </c>
      <c r="I232" s="1">
        <f t="shared" si="26"/>
        <v>183</v>
      </c>
      <c r="J232" s="8">
        <f t="shared" si="31"/>
        <v>-9.2784054608285871E-3</v>
      </c>
    </row>
    <row r="233" spans="1:10" x14ac:dyDescent="0.35">
      <c r="A233">
        <f t="shared" si="27"/>
        <v>191</v>
      </c>
      <c r="B233" s="8">
        <f t="shared" si="28"/>
        <v>7.521568627450978E-2</v>
      </c>
      <c r="C233" s="1">
        <f t="shared" si="23"/>
        <v>194</v>
      </c>
      <c r="D233" s="8">
        <f t="shared" si="29"/>
        <v>3.1332972987445751E-2</v>
      </c>
      <c r="E233" s="1">
        <f t="shared" si="24"/>
        <v>239</v>
      </c>
      <c r="F233" s="8">
        <f t="shared" si="25"/>
        <v>3.4431372549019595E-2</v>
      </c>
      <c r="G233" s="1"/>
      <c r="H233" s="8">
        <f t="shared" si="30"/>
        <v>8.3174365594037736E-2</v>
      </c>
      <c r="I233" s="1">
        <f t="shared" si="26"/>
        <v>185</v>
      </c>
      <c r="J233" s="8">
        <f t="shared" si="31"/>
        <v>-7.9586793195279559E-3</v>
      </c>
    </row>
    <row r="234" spans="1:10" x14ac:dyDescent="0.35">
      <c r="A234">
        <f t="shared" si="27"/>
        <v>192</v>
      </c>
      <c r="B234" s="8">
        <f t="shared" si="28"/>
        <v>7.4352941176470594E-2</v>
      </c>
      <c r="C234" s="1">
        <f t="shared" si="23"/>
        <v>195</v>
      </c>
      <c r="D234" s="8">
        <f t="shared" si="29"/>
        <v>3.10143157047474E-2</v>
      </c>
      <c r="E234" s="1">
        <f t="shared" si="24"/>
        <v>239</v>
      </c>
      <c r="F234" s="8">
        <f t="shared" si="25"/>
        <v>3.4431372549019595E-2</v>
      </c>
      <c r="G234" s="1"/>
      <c r="H234" s="8">
        <f t="shared" si="30"/>
        <v>8.3174365594037736E-2</v>
      </c>
      <c r="I234" s="1">
        <f t="shared" si="26"/>
        <v>185</v>
      </c>
      <c r="J234" s="8">
        <f t="shared" si="31"/>
        <v>-8.8214244175671419E-3</v>
      </c>
    </row>
    <row r="235" spans="1:10" x14ac:dyDescent="0.35">
      <c r="A235">
        <f t="shared" si="27"/>
        <v>193</v>
      </c>
      <c r="B235" s="8">
        <f t="shared" si="28"/>
        <v>7.349019607843138E-2</v>
      </c>
      <c r="C235" s="1">
        <f t="shared" ref="C235:C297" si="32">ROUND((E$35-B235)/E$36, 0)</f>
        <v>196</v>
      </c>
      <c r="D235" s="8">
        <f t="shared" si="29"/>
        <v>3.0698899176249357E-2</v>
      </c>
      <c r="E235" s="1">
        <f t="shared" ref="E235:E297" si="33">ROUND((E$35-D235)/E$39, 0)</f>
        <v>239</v>
      </c>
      <c r="F235" s="8">
        <f t="shared" ref="F235:F297" si="34">E$35-E235*E$36</f>
        <v>3.4431372549019595E-2</v>
      </c>
      <c r="G235" s="1"/>
      <c r="H235" s="8">
        <f t="shared" si="30"/>
        <v>8.3174365594037736E-2</v>
      </c>
      <c r="I235" s="1">
        <f t="shared" ref="I235:I297" si="35">ROUND((E$35-H235)/E$36, 0)</f>
        <v>185</v>
      </c>
      <c r="J235" s="8">
        <f t="shared" si="31"/>
        <v>-9.6841695156063556E-3</v>
      </c>
    </row>
    <row r="236" spans="1:10" x14ac:dyDescent="0.35">
      <c r="A236">
        <f t="shared" ref="A236:A297" si="36">A235+1</f>
        <v>194</v>
      </c>
      <c r="B236" s="8">
        <f t="shared" si="28"/>
        <v>7.2627450980392166E-2</v>
      </c>
      <c r="C236" s="1">
        <f t="shared" si="32"/>
        <v>197</v>
      </c>
      <c r="D236" s="8">
        <f t="shared" si="29"/>
        <v>3.0386690443383397E-2</v>
      </c>
      <c r="E236" s="1">
        <f t="shared" si="33"/>
        <v>240</v>
      </c>
      <c r="F236" s="8">
        <f t="shared" si="34"/>
        <v>3.3529411764705863E-2</v>
      </c>
      <c r="G236" s="1"/>
      <c r="H236" s="8">
        <f t="shared" si="30"/>
        <v>8.0933957069496409E-2</v>
      </c>
      <c r="I236" s="1">
        <f t="shared" si="35"/>
        <v>187</v>
      </c>
      <c r="J236" s="8">
        <f t="shared" si="31"/>
        <v>-8.306506089104243E-3</v>
      </c>
    </row>
    <row r="237" spans="1:10" x14ac:dyDescent="0.35">
      <c r="A237">
        <f t="shared" si="36"/>
        <v>195</v>
      </c>
      <c r="B237" s="8">
        <f t="shared" si="28"/>
        <v>7.1764705882352953E-2</v>
      </c>
      <c r="C237" s="1">
        <f t="shared" si="32"/>
        <v>198</v>
      </c>
      <c r="D237" s="8">
        <f t="shared" si="29"/>
        <v>3.0077656882770924E-2</v>
      </c>
      <c r="E237" s="1">
        <f t="shared" si="33"/>
        <v>240</v>
      </c>
      <c r="F237" s="8">
        <f t="shared" si="34"/>
        <v>3.3529411764705863E-2</v>
      </c>
      <c r="G237" s="1"/>
      <c r="H237" s="8">
        <f t="shared" si="30"/>
        <v>8.0933957069496409E-2</v>
      </c>
      <c r="I237" s="1">
        <f t="shared" si="35"/>
        <v>187</v>
      </c>
      <c r="J237" s="8">
        <f t="shared" si="31"/>
        <v>-9.1692511871434568E-3</v>
      </c>
    </row>
    <row r="238" spans="1:10" x14ac:dyDescent="0.35">
      <c r="A238">
        <f t="shared" si="36"/>
        <v>196</v>
      </c>
      <c r="B238" s="8">
        <f t="shared" si="28"/>
        <v>7.0901960784313711E-2</v>
      </c>
      <c r="C238" s="1">
        <f t="shared" si="32"/>
        <v>199</v>
      </c>
      <c r="D238" s="8">
        <f t="shared" si="29"/>
        <v>2.9771766202814132E-2</v>
      </c>
      <c r="E238" s="1">
        <f t="shared" si="33"/>
        <v>240</v>
      </c>
      <c r="F238" s="8">
        <f t="shared" si="34"/>
        <v>3.3529411764705863E-2</v>
      </c>
      <c r="G238" s="1"/>
      <c r="H238" s="8">
        <f t="shared" si="30"/>
        <v>8.0933957069496409E-2</v>
      </c>
      <c r="I238" s="1">
        <f t="shared" si="35"/>
        <v>187</v>
      </c>
      <c r="J238" s="8">
        <f t="shared" si="31"/>
        <v>-1.0031996285182698E-2</v>
      </c>
    </row>
    <row r="239" spans="1:10" x14ac:dyDescent="0.35">
      <c r="A239">
        <f t="shared" si="36"/>
        <v>197</v>
      </c>
      <c r="B239" s="8">
        <f t="shared" si="28"/>
        <v>7.0039215686274497E-2</v>
      </c>
      <c r="C239" s="1">
        <f t="shared" si="32"/>
        <v>200</v>
      </c>
      <c r="D239" s="8">
        <f t="shared" si="29"/>
        <v>2.9468986440321757E-2</v>
      </c>
      <c r="E239" s="1">
        <f t="shared" si="33"/>
        <v>241</v>
      </c>
      <c r="F239" s="8">
        <f t="shared" si="34"/>
        <v>3.2627450980392131E-2</v>
      </c>
      <c r="G239" s="1"/>
      <c r="H239" s="8">
        <f t="shared" si="30"/>
        <v>7.8632451096543821E-2</v>
      </c>
      <c r="I239" s="1">
        <f t="shared" si="35"/>
        <v>190</v>
      </c>
      <c r="J239" s="8">
        <f t="shared" si="31"/>
        <v>-8.5932354102693231E-3</v>
      </c>
    </row>
    <row r="240" spans="1:10" x14ac:dyDescent="0.35">
      <c r="A240">
        <f t="shared" si="36"/>
        <v>198</v>
      </c>
      <c r="B240" s="8">
        <f t="shared" si="28"/>
        <v>6.9176470588235284E-2</v>
      </c>
      <c r="C240" s="1">
        <f t="shared" si="32"/>
        <v>200</v>
      </c>
      <c r="D240" s="8">
        <f t="shared" si="29"/>
        <v>2.9169285957169062E-2</v>
      </c>
      <c r="E240" s="1">
        <f t="shared" si="33"/>
        <v>241</v>
      </c>
      <c r="F240" s="8">
        <f t="shared" si="34"/>
        <v>3.2627450980392131E-2</v>
      </c>
      <c r="G240" s="1"/>
      <c r="H240" s="8">
        <f t="shared" si="30"/>
        <v>7.8632451096543821E-2</v>
      </c>
      <c r="I240" s="1">
        <f t="shared" si="35"/>
        <v>190</v>
      </c>
      <c r="J240" s="8">
        <f t="shared" si="31"/>
        <v>-9.4559805083085369E-3</v>
      </c>
    </row>
    <row r="241" spans="1:10" x14ac:dyDescent="0.35">
      <c r="A241">
        <f t="shared" si="36"/>
        <v>199</v>
      </c>
      <c r="B241" s="8">
        <f t="shared" si="28"/>
        <v>6.831372549019607E-2</v>
      </c>
      <c r="C241" s="1">
        <f t="shared" si="32"/>
        <v>201</v>
      </c>
      <c r="D241" s="8">
        <f t="shared" si="29"/>
        <v>2.887263343699208E-2</v>
      </c>
      <c r="E241" s="1">
        <f t="shared" si="33"/>
        <v>241</v>
      </c>
      <c r="F241" s="8">
        <f t="shared" si="34"/>
        <v>3.2627450980392131E-2</v>
      </c>
      <c r="G241" s="1"/>
      <c r="H241" s="8">
        <f t="shared" si="30"/>
        <v>7.8632451096543821E-2</v>
      </c>
      <c r="I241" s="1">
        <f t="shared" si="35"/>
        <v>190</v>
      </c>
      <c r="J241" s="8">
        <f t="shared" si="31"/>
        <v>-1.0318725606347751E-2</v>
      </c>
    </row>
    <row r="242" spans="1:10" x14ac:dyDescent="0.35">
      <c r="A242">
        <f t="shared" si="36"/>
        <v>200</v>
      </c>
      <c r="B242" s="8">
        <f t="shared" si="28"/>
        <v>6.7450980392156856E-2</v>
      </c>
      <c r="C242" s="1">
        <f t="shared" si="32"/>
        <v>202</v>
      </c>
      <c r="D242" s="8">
        <f t="shared" si="29"/>
        <v>2.857899788191522E-2</v>
      </c>
      <c r="E242" s="1">
        <f t="shared" si="33"/>
        <v>242</v>
      </c>
      <c r="F242" s="8">
        <f t="shared" si="34"/>
        <v>3.1725490196078426E-2</v>
      </c>
      <c r="G242" s="1"/>
      <c r="H242" s="8">
        <f t="shared" si="30"/>
        <v>7.6266421690970587E-2</v>
      </c>
      <c r="I242" s="1">
        <f t="shared" si="35"/>
        <v>193</v>
      </c>
      <c r="J242" s="8">
        <f t="shared" si="31"/>
        <v>-8.815441298813731E-3</v>
      </c>
    </row>
    <row r="243" spans="1:10" x14ac:dyDescent="0.35">
      <c r="A243">
        <f t="shared" si="36"/>
        <v>201</v>
      </c>
      <c r="B243" s="8">
        <f t="shared" si="28"/>
        <v>6.6588235294117643E-2</v>
      </c>
      <c r="C243" s="1">
        <f t="shared" si="32"/>
        <v>203</v>
      </c>
      <c r="D243" s="8">
        <f t="shared" si="29"/>
        <v>2.8288348609312154E-2</v>
      </c>
      <c r="E243" s="1">
        <f t="shared" si="33"/>
        <v>242</v>
      </c>
      <c r="F243" s="8">
        <f t="shared" si="34"/>
        <v>3.1725490196078426E-2</v>
      </c>
      <c r="G243" s="1"/>
      <c r="H243" s="8">
        <f t="shared" si="30"/>
        <v>7.6266421690970587E-2</v>
      </c>
      <c r="I243" s="1">
        <f t="shared" si="35"/>
        <v>193</v>
      </c>
      <c r="J243" s="8">
        <f t="shared" si="31"/>
        <v>-9.6781863968529447E-3</v>
      </c>
    </row>
    <row r="244" spans="1:10" x14ac:dyDescent="0.35">
      <c r="A244">
        <f t="shared" si="36"/>
        <v>202</v>
      </c>
      <c r="B244" s="8">
        <f t="shared" si="28"/>
        <v>6.5725490196078429E-2</v>
      </c>
      <c r="C244" s="1">
        <f t="shared" si="32"/>
        <v>204</v>
      </c>
      <c r="D244" s="8">
        <f t="shared" si="29"/>
        <v>2.8000655248599807E-2</v>
      </c>
      <c r="E244" s="1">
        <f t="shared" si="33"/>
        <v>242</v>
      </c>
      <c r="F244" s="8">
        <f t="shared" si="34"/>
        <v>3.1725490196078426E-2</v>
      </c>
      <c r="G244" s="1"/>
      <c r="H244" s="8">
        <f t="shared" si="30"/>
        <v>7.6266421690970587E-2</v>
      </c>
      <c r="I244" s="1">
        <f t="shared" si="35"/>
        <v>193</v>
      </c>
      <c r="J244" s="8">
        <f t="shared" si="31"/>
        <v>-1.0540931494892158E-2</v>
      </c>
    </row>
    <row r="245" spans="1:10" x14ac:dyDescent="0.35">
      <c r="A245">
        <f t="shared" si="36"/>
        <v>203</v>
      </c>
      <c r="B245" s="8">
        <f t="shared" si="28"/>
        <v>6.4862745098039215E-2</v>
      </c>
      <c r="C245" s="1">
        <f t="shared" si="32"/>
        <v>205</v>
      </c>
      <c r="D245" s="8">
        <f t="shared" si="29"/>
        <v>2.7715887738064899E-2</v>
      </c>
      <c r="E245" s="1">
        <f t="shared" si="33"/>
        <v>242</v>
      </c>
      <c r="F245" s="8">
        <f t="shared" si="34"/>
        <v>3.1725490196078426E-2</v>
      </c>
      <c r="G245" s="1"/>
      <c r="H245" s="8">
        <f t="shared" si="30"/>
        <v>7.6266421690970587E-2</v>
      </c>
      <c r="I245" s="1">
        <f t="shared" si="35"/>
        <v>193</v>
      </c>
      <c r="J245" s="8">
        <f t="shared" si="31"/>
        <v>-1.1403676592931372E-2</v>
      </c>
    </row>
    <row r="246" spans="1:10" x14ac:dyDescent="0.35">
      <c r="A246">
        <f t="shared" si="36"/>
        <v>204</v>
      </c>
      <c r="B246" s="8">
        <f t="shared" si="28"/>
        <v>6.3999999999999974E-2</v>
      </c>
      <c r="C246" s="1">
        <f t="shared" si="32"/>
        <v>206</v>
      </c>
      <c r="D246" s="8">
        <f t="shared" si="29"/>
        <v>2.7434016321722678E-2</v>
      </c>
      <c r="E246" s="1">
        <f t="shared" si="33"/>
        <v>243</v>
      </c>
      <c r="F246" s="8">
        <f t="shared" si="34"/>
        <v>3.0823529411764694E-2</v>
      </c>
      <c r="G246" s="1"/>
      <c r="H246" s="8">
        <f t="shared" si="30"/>
        <v>7.3832146372258878E-2</v>
      </c>
      <c r="I246" s="1">
        <f t="shared" si="35"/>
        <v>195</v>
      </c>
      <c r="J246" s="8">
        <f t="shared" si="31"/>
        <v>-9.8321463722589042E-3</v>
      </c>
    </row>
    <row r="247" spans="1:10" x14ac:dyDescent="0.35">
      <c r="A247">
        <f t="shared" si="36"/>
        <v>205</v>
      </c>
      <c r="B247" s="8">
        <f t="shared" si="28"/>
        <v>6.313725490196076E-2</v>
      </c>
      <c r="C247" s="1">
        <f t="shared" si="32"/>
        <v>207</v>
      </c>
      <c r="D247" s="8">
        <f t="shared" si="29"/>
        <v>2.7155011546207589E-2</v>
      </c>
      <c r="E247" s="1">
        <f t="shared" si="33"/>
        <v>243</v>
      </c>
      <c r="F247" s="8">
        <f t="shared" si="34"/>
        <v>3.0823529411764694E-2</v>
      </c>
      <c r="G247" s="1"/>
      <c r="H247" s="8">
        <f t="shared" si="30"/>
        <v>7.3832146372258878E-2</v>
      </c>
      <c r="I247" s="1">
        <f t="shared" si="35"/>
        <v>195</v>
      </c>
      <c r="J247" s="8">
        <f t="shared" si="31"/>
        <v>-1.0694891470298118E-2</v>
      </c>
    </row>
    <row r="248" spans="1:10" x14ac:dyDescent="0.35">
      <c r="A248">
        <f t="shared" si="36"/>
        <v>206</v>
      </c>
      <c r="B248" s="8">
        <f t="shared" si="28"/>
        <v>6.2274509803921546E-2</v>
      </c>
      <c r="C248" s="1">
        <f t="shared" si="32"/>
        <v>208</v>
      </c>
      <c r="D248" s="8">
        <f t="shared" si="29"/>
        <v>2.6878844257695763E-2</v>
      </c>
      <c r="E248" s="1">
        <f t="shared" si="33"/>
        <v>243</v>
      </c>
      <c r="F248" s="8">
        <f t="shared" si="34"/>
        <v>3.0823529411764694E-2</v>
      </c>
      <c r="G248" s="1"/>
      <c r="H248" s="8">
        <f t="shared" si="30"/>
        <v>7.3832146372258878E-2</v>
      </c>
      <c r="I248" s="1">
        <f t="shared" si="35"/>
        <v>195</v>
      </c>
      <c r="J248" s="8">
        <f t="shared" si="31"/>
        <v>-1.1557636568337332E-2</v>
      </c>
    </row>
    <row r="249" spans="1:10" x14ac:dyDescent="0.35">
      <c r="A249">
        <f t="shared" si="36"/>
        <v>207</v>
      </c>
      <c r="B249" s="8">
        <f t="shared" si="28"/>
        <v>6.1411764705882332E-2</v>
      </c>
      <c r="C249" s="1">
        <f t="shared" si="32"/>
        <v>209</v>
      </c>
      <c r="D249" s="8">
        <f t="shared" si="29"/>
        <v>2.6605485598858603E-2</v>
      </c>
      <c r="E249" s="1">
        <f t="shared" si="33"/>
        <v>244</v>
      </c>
      <c r="F249" s="8">
        <f t="shared" si="34"/>
        <v>2.9921568627450962E-2</v>
      </c>
      <c r="G249" s="1"/>
      <c r="H249" s="8">
        <f t="shared" si="30"/>
        <v>7.1325570931642046E-2</v>
      </c>
      <c r="I249" s="1">
        <f t="shared" si="35"/>
        <v>198</v>
      </c>
      <c r="J249" s="8">
        <f t="shared" si="31"/>
        <v>-9.9138062257597137E-3</v>
      </c>
    </row>
    <row r="250" spans="1:10" x14ac:dyDescent="0.35">
      <c r="A250">
        <f t="shared" si="36"/>
        <v>208</v>
      </c>
      <c r="B250" s="8">
        <f t="shared" si="28"/>
        <v>6.0549019607843119E-2</v>
      </c>
      <c r="C250" s="1">
        <f t="shared" si="32"/>
        <v>210</v>
      </c>
      <c r="D250" s="8">
        <f t="shared" si="29"/>
        <v>2.6334907005847372E-2</v>
      </c>
      <c r="E250" s="1">
        <f t="shared" si="33"/>
        <v>244</v>
      </c>
      <c r="F250" s="8">
        <f t="shared" si="34"/>
        <v>2.9921568627450962E-2</v>
      </c>
      <c r="G250" s="1"/>
      <c r="H250" s="8">
        <f t="shared" si="30"/>
        <v>7.1325570931642046E-2</v>
      </c>
      <c r="I250" s="1">
        <f t="shared" si="35"/>
        <v>198</v>
      </c>
      <c r="J250" s="8">
        <f t="shared" si="31"/>
        <v>-1.0776551323798927E-2</v>
      </c>
    </row>
    <row r="251" spans="1:10" x14ac:dyDescent="0.35">
      <c r="A251">
        <f t="shared" si="36"/>
        <v>209</v>
      </c>
      <c r="B251" s="8">
        <f t="shared" si="28"/>
        <v>5.9686274509803905E-2</v>
      </c>
      <c r="C251" s="1">
        <f t="shared" si="32"/>
        <v>211</v>
      </c>
      <c r="D251" s="8">
        <f t="shared" si="29"/>
        <v>2.6067080205308537E-2</v>
      </c>
      <c r="E251" s="1">
        <f t="shared" si="33"/>
        <v>244</v>
      </c>
      <c r="F251" s="8">
        <f t="shared" si="34"/>
        <v>2.9921568627450962E-2</v>
      </c>
      <c r="G251" s="1"/>
      <c r="H251" s="8">
        <f t="shared" si="30"/>
        <v>7.1325570931642046E-2</v>
      </c>
      <c r="I251" s="1">
        <f t="shared" si="35"/>
        <v>198</v>
      </c>
      <c r="J251" s="8">
        <f t="shared" si="31"/>
        <v>-1.1639296421838141E-2</v>
      </c>
    </row>
    <row r="252" spans="1:10" x14ac:dyDescent="0.35">
      <c r="A252">
        <f t="shared" si="36"/>
        <v>210</v>
      </c>
      <c r="B252" s="8">
        <f t="shared" si="28"/>
        <v>5.8823529411764691E-2</v>
      </c>
      <c r="C252" s="1">
        <f t="shared" si="32"/>
        <v>212</v>
      </c>
      <c r="D252" s="8">
        <f t="shared" si="29"/>
        <v>2.5801977211429464E-2</v>
      </c>
      <c r="E252" s="1">
        <f t="shared" si="33"/>
        <v>245</v>
      </c>
      <c r="F252" s="8">
        <f t="shared" si="34"/>
        <v>2.901960784313723E-2</v>
      </c>
      <c r="G252" s="1"/>
      <c r="H252" s="8">
        <f t="shared" si="30"/>
        <v>6.8742268806363249E-2</v>
      </c>
      <c r="I252" s="1">
        <f t="shared" si="35"/>
        <v>201</v>
      </c>
      <c r="J252" s="8">
        <f t="shared" si="31"/>
        <v>-9.918739394598558E-3</v>
      </c>
    </row>
    <row r="253" spans="1:10" x14ac:dyDescent="0.35">
      <c r="A253">
        <f t="shared" si="36"/>
        <v>211</v>
      </c>
      <c r="B253" s="8">
        <f t="shared" si="28"/>
        <v>5.7960784313725505E-2</v>
      </c>
      <c r="C253" s="1">
        <f t="shared" si="32"/>
        <v>213</v>
      </c>
      <c r="D253" s="8">
        <f t="shared" si="29"/>
        <v>2.5539570323014096E-2</v>
      </c>
      <c r="E253" s="1">
        <f t="shared" si="33"/>
        <v>245</v>
      </c>
      <c r="F253" s="8">
        <f t="shared" si="34"/>
        <v>2.901960784313723E-2</v>
      </c>
      <c r="G253" s="1"/>
      <c r="H253" s="8">
        <f t="shared" si="30"/>
        <v>6.8742268806363249E-2</v>
      </c>
      <c r="I253" s="1">
        <f t="shared" si="35"/>
        <v>201</v>
      </c>
      <c r="J253" s="8">
        <f t="shared" si="31"/>
        <v>-1.0781484492637744E-2</v>
      </c>
    </row>
    <row r="254" spans="1:10" x14ac:dyDescent="0.35">
      <c r="A254">
        <f t="shared" si="36"/>
        <v>212</v>
      </c>
      <c r="B254" s="8">
        <f t="shared" si="28"/>
        <v>5.7098039215686264E-2</v>
      </c>
      <c r="C254" s="1">
        <f t="shared" si="32"/>
        <v>214</v>
      </c>
      <c r="D254" s="8">
        <f t="shared" si="29"/>
        <v>2.5279832120588302E-2</v>
      </c>
      <c r="E254" s="1">
        <f t="shared" si="33"/>
        <v>245</v>
      </c>
      <c r="F254" s="8">
        <f t="shared" si="34"/>
        <v>2.901960784313723E-2</v>
      </c>
      <c r="G254" s="1"/>
      <c r="H254" s="8">
        <f t="shared" si="30"/>
        <v>6.8742268806363249E-2</v>
      </c>
      <c r="I254" s="1">
        <f t="shared" si="35"/>
        <v>201</v>
      </c>
      <c r="J254" s="8">
        <f t="shared" si="31"/>
        <v>-1.1644229590676985E-2</v>
      </c>
    </row>
    <row r="255" spans="1:10" x14ac:dyDescent="0.35">
      <c r="A255">
        <f t="shared" si="36"/>
        <v>213</v>
      </c>
      <c r="B255" s="8">
        <f t="shared" si="28"/>
        <v>5.623529411764705E-2</v>
      </c>
      <c r="C255" s="1">
        <f t="shared" si="32"/>
        <v>215</v>
      </c>
      <c r="D255" s="8">
        <f t="shared" si="29"/>
        <v>2.5022735463534892E-2</v>
      </c>
      <c r="E255" s="1">
        <f t="shared" si="33"/>
        <v>245</v>
      </c>
      <c r="F255" s="8">
        <f t="shared" si="34"/>
        <v>2.901960784313723E-2</v>
      </c>
      <c r="G255" s="1"/>
      <c r="H255" s="8">
        <f t="shared" si="30"/>
        <v>6.8742268806363249E-2</v>
      </c>
      <c r="I255" s="1">
        <f t="shared" si="35"/>
        <v>201</v>
      </c>
      <c r="J255" s="8">
        <f t="shared" si="31"/>
        <v>-1.2506974688716199E-2</v>
      </c>
    </row>
    <row r="256" spans="1:10" x14ac:dyDescent="0.35">
      <c r="A256">
        <f t="shared" si="36"/>
        <v>214</v>
      </c>
      <c r="B256" s="8">
        <f t="shared" si="28"/>
        <v>5.5372549019607836E-2</v>
      </c>
      <c r="C256" s="1">
        <f t="shared" si="32"/>
        <v>216</v>
      </c>
      <c r="D256" s="8">
        <f t="shared" si="29"/>
        <v>2.4768253487257544E-2</v>
      </c>
      <c r="E256" s="1">
        <f t="shared" si="33"/>
        <v>246</v>
      </c>
      <c r="F256" s="8">
        <f t="shared" si="34"/>
        <v>2.8117647058823525E-2</v>
      </c>
      <c r="G256" s="1"/>
      <c r="H256" s="8">
        <f t="shared" si="30"/>
        <v>6.6077394037841852E-2</v>
      </c>
      <c r="I256" s="1">
        <f t="shared" si="35"/>
        <v>204</v>
      </c>
      <c r="J256" s="8">
        <f t="shared" si="31"/>
        <v>-1.0704845018234016E-2</v>
      </c>
    </row>
    <row r="257" spans="1:10" x14ac:dyDescent="0.35">
      <c r="A257">
        <f t="shared" si="36"/>
        <v>215</v>
      </c>
      <c r="B257" s="8">
        <f t="shared" si="28"/>
        <v>5.4509803921568623E-2</v>
      </c>
      <c r="C257" s="1">
        <f t="shared" si="32"/>
        <v>217</v>
      </c>
      <c r="D257" s="8">
        <f t="shared" si="29"/>
        <v>2.4516359600373724E-2</v>
      </c>
      <c r="E257" s="1">
        <f t="shared" si="33"/>
        <v>246</v>
      </c>
      <c r="F257" s="8">
        <f t="shared" si="34"/>
        <v>2.8117647058823525E-2</v>
      </c>
      <c r="G257" s="1"/>
      <c r="H257" s="8">
        <f t="shared" si="30"/>
        <v>6.6077394037841852E-2</v>
      </c>
      <c r="I257" s="1">
        <f t="shared" si="35"/>
        <v>204</v>
      </c>
      <c r="J257" s="8">
        <f t="shared" si="31"/>
        <v>-1.156759011627323E-2</v>
      </c>
    </row>
    <row r="258" spans="1:10" x14ac:dyDescent="0.35">
      <c r="A258">
        <f t="shared" si="36"/>
        <v>216</v>
      </c>
      <c r="B258" s="8">
        <f t="shared" si="28"/>
        <v>5.3647058823529409E-2</v>
      </c>
      <c r="C258" s="1">
        <f t="shared" si="32"/>
        <v>218</v>
      </c>
      <c r="D258" s="8">
        <f t="shared" si="29"/>
        <v>2.426702748193605E-2</v>
      </c>
      <c r="E258" s="1">
        <f t="shared" si="33"/>
        <v>246</v>
      </c>
      <c r="F258" s="8">
        <f t="shared" si="34"/>
        <v>2.8117647058823525E-2</v>
      </c>
      <c r="G258" s="1"/>
      <c r="H258" s="8">
        <f t="shared" si="30"/>
        <v>6.6077394037841852E-2</v>
      </c>
      <c r="I258" s="1">
        <f t="shared" si="35"/>
        <v>204</v>
      </c>
      <c r="J258" s="8">
        <f t="shared" si="31"/>
        <v>-1.2430335214312443E-2</v>
      </c>
    </row>
    <row r="259" spans="1:10" x14ac:dyDescent="0.35">
      <c r="A259">
        <f t="shared" si="36"/>
        <v>217</v>
      </c>
      <c r="B259" s="8">
        <f t="shared" si="28"/>
        <v>5.2784313725490195E-2</v>
      </c>
      <c r="C259" s="1">
        <f t="shared" si="32"/>
        <v>219</v>
      </c>
      <c r="D259" s="8">
        <f t="shared" si="29"/>
        <v>2.4020231078681925E-2</v>
      </c>
      <c r="E259" s="1">
        <f t="shared" si="33"/>
        <v>246</v>
      </c>
      <c r="F259" s="8">
        <f t="shared" si="34"/>
        <v>2.8117647058823525E-2</v>
      </c>
      <c r="G259" s="1"/>
      <c r="H259" s="8">
        <f t="shared" si="30"/>
        <v>6.6077394037841852E-2</v>
      </c>
      <c r="I259" s="1">
        <f t="shared" si="35"/>
        <v>204</v>
      </c>
      <c r="J259" s="8">
        <f t="shared" si="31"/>
        <v>-1.3293080312351657E-2</v>
      </c>
    </row>
    <row r="260" spans="1:10" x14ac:dyDescent="0.35">
      <c r="A260">
        <f t="shared" si="36"/>
        <v>218</v>
      </c>
      <c r="B260" s="8">
        <f t="shared" si="28"/>
        <v>5.1921568627450981E-2</v>
      </c>
      <c r="C260" s="1">
        <f t="shared" si="32"/>
        <v>220</v>
      </c>
      <c r="D260" s="8">
        <f t="shared" si="29"/>
        <v>2.3775944602311298E-2</v>
      </c>
      <c r="E260" s="1">
        <f t="shared" si="33"/>
        <v>247</v>
      </c>
      <c r="F260" s="8">
        <f t="shared" si="34"/>
        <v>2.7215686274509793E-2</v>
      </c>
      <c r="G260" s="1"/>
      <c r="H260" s="8">
        <f t="shared" si="30"/>
        <v>6.3325626558008163E-2</v>
      </c>
      <c r="I260" s="1">
        <f t="shared" si="35"/>
        <v>207</v>
      </c>
      <c r="J260" s="8">
        <f t="shared" si="31"/>
        <v>-1.1404057930557182E-2</v>
      </c>
    </row>
    <row r="261" spans="1:10" x14ac:dyDescent="0.35">
      <c r="A261">
        <f t="shared" si="36"/>
        <v>219</v>
      </c>
      <c r="B261" s="8">
        <f t="shared" si="28"/>
        <v>5.1058823529411768E-2</v>
      </c>
      <c r="C261" s="1">
        <f t="shared" si="32"/>
        <v>221</v>
      </c>
      <c r="D261" s="8">
        <f t="shared" si="29"/>
        <v>2.3534142526791854E-2</v>
      </c>
      <c r="E261" s="1">
        <f t="shared" si="33"/>
        <v>247</v>
      </c>
      <c r="F261" s="8">
        <f t="shared" si="34"/>
        <v>2.7215686274509793E-2</v>
      </c>
      <c r="G261" s="1"/>
      <c r="H261" s="8">
        <f t="shared" si="30"/>
        <v>6.3325626558008163E-2</v>
      </c>
      <c r="I261" s="1">
        <f t="shared" si="35"/>
        <v>207</v>
      </c>
      <c r="J261" s="8">
        <f t="shared" si="31"/>
        <v>-1.2266803028596396E-2</v>
      </c>
    </row>
    <row r="262" spans="1:10" x14ac:dyDescent="0.35">
      <c r="A262">
        <f t="shared" si="36"/>
        <v>220</v>
      </c>
      <c r="B262" s="8">
        <f t="shared" si="28"/>
        <v>5.0196078431372526E-2</v>
      </c>
      <c r="C262" s="1">
        <f t="shared" si="32"/>
        <v>222</v>
      </c>
      <c r="D262" s="8">
        <f t="shared" si="29"/>
        <v>2.3294799585691812E-2</v>
      </c>
      <c r="E262" s="1">
        <f t="shared" si="33"/>
        <v>247</v>
      </c>
      <c r="F262" s="8">
        <f t="shared" si="34"/>
        <v>2.7215686274509793E-2</v>
      </c>
      <c r="G262" s="1"/>
      <c r="H262" s="8">
        <f t="shared" si="30"/>
        <v>6.3325626558008163E-2</v>
      </c>
      <c r="I262" s="1">
        <f t="shared" si="35"/>
        <v>207</v>
      </c>
      <c r="J262" s="8">
        <f t="shared" si="31"/>
        <v>-1.3129548126635637E-2</v>
      </c>
    </row>
    <row r="263" spans="1:10" x14ac:dyDescent="0.35">
      <c r="A263">
        <f t="shared" si="36"/>
        <v>221</v>
      </c>
      <c r="B263" s="8">
        <f t="shared" si="28"/>
        <v>4.9333333333333312E-2</v>
      </c>
      <c r="C263" s="1">
        <f t="shared" si="32"/>
        <v>222</v>
      </c>
      <c r="D263" s="8">
        <f t="shared" si="29"/>
        <v>2.3057890769539787E-2</v>
      </c>
      <c r="E263" s="1">
        <f t="shared" si="33"/>
        <v>248</v>
      </c>
      <c r="F263" s="8">
        <f t="shared" si="34"/>
        <v>2.631372549019606E-2</v>
      </c>
      <c r="G263" s="1"/>
      <c r="H263" s="8">
        <f t="shared" si="30"/>
        <v>6.0481108251643767E-2</v>
      </c>
      <c r="I263" s="1">
        <f t="shared" si="35"/>
        <v>210</v>
      </c>
      <c r="J263" s="8">
        <f t="shared" si="31"/>
        <v>-1.1147774918310455E-2</v>
      </c>
    </row>
    <row r="264" spans="1:10" x14ac:dyDescent="0.35">
      <c r="A264">
        <f t="shared" si="36"/>
        <v>222</v>
      </c>
      <c r="B264" s="8">
        <f t="shared" si="28"/>
        <v>4.8470588235294099E-2</v>
      </c>
      <c r="C264" s="1">
        <f t="shared" si="32"/>
        <v>223</v>
      </c>
      <c r="D264" s="8">
        <f t="shared" si="29"/>
        <v>2.2823391323211446E-2</v>
      </c>
      <c r="E264" s="1">
        <f t="shared" si="33"/>
        <v>248</v>
      </c>
      <c r="F264" s="8">
        <f t="shared" si="34"/>
        <v>2.631372549019606E-2</v>
      </c>
      <c r="G264" s="1"/>
      <c r="H264" s="8">
        <f t="shared" si="30"/>
        <v>6.0481108251643767E-2</v>
      </c>
      <c r="I264" s="1">
        <f t="shared" si="35"/>
        <v>210</v>
      </c>
      <c r="J264" s="8">
        <f t="shared" si="31"/>
        <v>-1.2010520016349668E-2</v>
      </c>
    </row>
    <row r="265" spans="1:10" x14ac:dyDescent="0.35">
      <c r="A265">
        <f t="shared" si="36"/>
        <v>223</v>
      </c>
      <c r="B265" s="8">
        <f t="shared" si="28"/>
        <v>4.7607843137254885E-2</v>
      </c>
      <c r="C265" s="1">
        <f t="shared" si="32"/>
        <v>224</v>
      </c>
      <c r="D265" s="8">
        <f t="shared" si="29"/>
        <v>2.2591276743342839E-2</v>
      </c>
      <c r="E265" s="1">
        <f t="shared" si="33"/>
        <v>248</v>
      </c>
      <c r="F265" s="8">
        <f t="shared" si="34"/>
        <v>2.631372549019606E-2</v>
      </c>
      <c r="G265" s="1"/>
      <c r="H265" s="8">
        <f t="shared" si="30"/>
        <v>6.0481108251643767E-2</v>
      </c>
      <c r="I265" s="1">
        <f t="shared" si="35"/>
        <v>210</v>
      </c>
      <c r="J265" s="8">
        <f t="shared" si="31"/>
        <v>-1.2873265114388882E-2</v>
      </c>
    </row>
    <row r="266" spans="1:10" x14ac:dyDescent="0.35">
      <c r="A266">
        <f t="shared" si="36"/>
        <v>224</v>
      </c>
      <c r="B266" s="8">
        <f t="shared" ref="B266:B297" si="37">E$34-(A266/E$31)*(E$34-E$33)</f>
        <v>4.6745098039215671E-2</v>
      </c>
      <c r="C266" s="1">
        <f t="shared" si="32"/>
        <v>225</v>
      </c>
      <c r="D266" s="8">
        <f t="shared" ref="D266:D297" si="38">EXP((B266-E$29)/E$28)</f>
        <v>2.2361522775769933E-2</v>
      </c>
      <c r="E266" s="1">
        <f t="shared" si="33"/>
        <v>248</v>
      </c>
      <c r="F266" s="8">
        <f t="shared" si="34"/>
        <v>2.631372549019606E-2</v>
      </c>
      <c r="G266" s="1"/>
      <c r="H266" s="8">
        <f t="shared" ref="H266:H297" si="39">E$28*LN(F266)+E$29</f>
        <v>6.0481108251643767E-2</v>
      </c>
      <c r="I266" s="1">
        <f t="shared" si="35"/>
        <v>210</v>
      </c>
      <c r="J266" s="8">
        <f t="shared" ref="J266:J297" si="40">B266-H266</f>
        <v>-1.3736010212428096E-2</v>
      </c>
    </row>
    <row r="267" spans="1:10" x14ac:dyDescent="0.35">
      <c r="A267">
        <f t="shared" si="36"/>
        <v>225</v>
      </c>
      <c r="B267" s="8">
        <f t="shared" si="37"/>
        <v>4.5882352941176457E-2</v>
      </c>
      <c r="C267" s="1">
        <f t="shared" si="32"/>
        <v>226</v>
      </c>
      <c r="D267" s="8">
        <f t="shared" si="38"/>
        <v>2.213410541299432E-2</v>
      </c>
      <c r="E267" s="1">
        <f t="shared" si="33"/>
        <v>249</v>
      </c>
      <c r="F267" s="8">
        <f t="shared" si="34"/>
        <v>2.5411764705882328E-2</v>
      </c>
      <c r="G267" s="1"/>
      <c r="H267" s="8">
        <f t="shared" si="39"/>
        <v>5.7537367863365829E-2</v>
      </c>
      <c r="I267" s="1">
        <f t="shared" si="35"/>
        <v>213</v>
      </c>
      <c r="J267" s="8">
        <f t="shared" si="40"/>
        <v>-1.1655014922189372E-2</v>
      </c>
    </row>
    <row r="268" spans="1:10" x14ac:dyDescent="0.35">
      <c r="A268">
        <f t="shared" si="36"/>
        <v>226</v>
      </c>
      <c r="B268" s="8">
        <f t="shared" si="37"/>
        <v>4.5019607843137244E-2</v>
      </c>
      <c r="C268" s="1">
        <f t="shared" si="32"/>
        <v>227</v>
      </c>
      <c r="D268" s="8">
        <f t="shared" si="38"/>
        <v>2.1909000891674583E-2</v>
      </c>
      <c r="E268" s="1">
        <f t="shared" si="33"/>
        <v>249</v>
      </c>
      <c r="F268" s="8">
        <f t="shared" si="34"/>
        <v>2.5411764705882328E-2</v>
      </c>
      <c r="G268" s="1"/>
      <c r="H268" s="8">
        <f t="shared" si="39"/>
        <v>5.7537367863365829E-2</v>
      </c>
      <c r="I268" s="1">
        <f t="shared" si="35"/>
        <v>213</v>
      </c>
      <c r="J268" s="8">
        <f t="shared" si="40"/>
        <v>-1.2517760020228585E-2</v>
      </c>
    </row>
    <row r="269" spans="1:10" x14ac:dyDescent="0.35">
      <c r="A269">
        <f t="shared" si="36"/>
        <v>227</v>
      </c>
      <c r="B269" s="8">
        <f t="shared" si="37"/>
        <v>4.415686274509803E-2</v>
      </c>
      <c r="C269" s="1">
        <f t="shared" si="32"/>
        <v>228</v>
      </c>
      <c r="D269" s="8">
        <f t="shared" si="38"/>
        <v>2.1686185690143158E-2</v>
      </c>
      <c r="E269" s="1">
        <f t="shared" si="33"/>
        <v>249</v>
      </c>
      <c r="F269" s="8">
        <f t="shared" si="34"/>
        <v>2.5411764705882328E-2</v>
      </c>
      <c r="G269" s="1"/>
      <c r="H269" s="8">
        <f t="shared" si="39"/>
        <v>5.7537367863365829E-2</v>
      </c>
      <c r="I269" s="1">
        <f t="shared" si="35"/>
        <v>213</v>
      </c>
      <c r="J269" s="8">
        <f t="shared" si="40"/>
        <v>-1.3380505118267799E-2</v>
      </c>
    </row>
    <row r="270" spans="1:10" x14ac:dyDescent="0.35">
      <c r="A270">
        <f t="shared" si="36"/>
        <v>228</v>
      </c>
      <c r="B270" s="8">
        <f t="shared" si="37"/>
        <v>4.3294117647058816E-2</v>
      </c>
      <c r="C270" s="1">
        <f t="shared" si="32"/>
        <v>229</v>
      </c>
      <c r="D270" s="8">
        <f t="shared" si="38"/>
        <v>2.1465636525948559E-2</v>
      </c>
      <c r="E270" s="1">
        <f t="shared" si="33"/>
        <v>249</v>
      </c>
      <c r="F270" s="8">
        <f t="shared" si="34"/>
        <v>2.5411764705882328E-2</v>
      </c>
      <c r="G270" s="1"/>
      <c r="H270" s="8">
        <f t="shared" si="39"/>
        <v>5.7537367863365829E-2</v>
      </c>
      <c r="I270" s="1">
        <f t="shared" si="35"/>
        <v>213</v>
      </c>
      <c r="J270" s="8">
        <f t="shared" si="40"/>
        <v>-1.4243250216307013E-2</v>
      </c>
    </row>
    <row r="271" spans="1:10" x14ac:dyDescent="0.35">
      <c r="A271">
        <f t="shared" si="36"/>
        <v>229</v>
      </c>
      <c r="B271" s="8">
        <f t="shared" si="37"/>
        <v>4.2431372549019603E-2</v>
      </c>
      <c r="C271" s="1">
        <f t="shared" si="32"/>
        <v>230</v>
      </c>
      <c r="D271" s="8">
        <f t="shared" si="38"/>
        <v>2.1247330353422567E-2</v>
      </c>
      <c r="E271" s="1">
        <f t="shared" si="33"/>
        <v>250</v>
      </c>
      <c r="F271" s="8">
        <f t="shared" si="34"/>
        <v>2.4509803921568624E-2</v>
      </c>
      <c r="G271" s="1"/>
      <c r="H271" s="8">
        <f t="shared" si="39"/>
        <v>5.4487232328986168E-2</v>
      </c>
      <c r="I271" s="1">
        <f t="shared" si="35"/>
        <v>217</v>
      </c>
      <c r="J271" s="8">
        <f t="shared" si="40"/>
        <v>-1.2055859779966566E-2</v>
      </c>
    </row>
    <row r="272" spans="1:10" x14ac:dyDescent="0.35">
      <c r="A272">
        <f t="shared" si="36"/>
        <v>230</v>
      </c>
      <c r="B272" s="8">
        <f t="shared" si="37"/>
        <v>4.1568627450980389E-2</v>
      </c>
      <c r="C272" s="1">
        <f t="shared" si="32"/>
        <v>231</v>
      </c>
      <c r="D272" s="8">
        <f t="shared" si="38"/>
        <v>2.1031244361272117E-2</v>
      </c>
      <c r="E272" s="1">
        <f t="shared" si="33"/>
        <v>250</v>
      </c>
      <c r="F272" s="8">
        <f t="shared" si="34"/>
        <v>2.4509803921568624E-2</v>
      </c>
      <c r="G272" s="1"/>
      <c r="H272" s="8">
        <f t="shared" si="39"/>
        <v>5.4487232328986168E-2</v>
      </c>
      <c r="I272" s="1">
        <f t="shared" si="35"/>
        <v>217</v>
      </c>
      <c r="J272" s="8">
        <f t="shared" si="40"/>
        <v>-1.2918604878005779E-2</v>
      </c>
    </row>
    <row r="273" spans="1:10" x14ac:dyDescent="0.35">
      <c r="A273">
        <f t="shared" si="36"/>
        <v>231</v>
      </c>
      <c r="B273" s="8">
        <f t="shared" si="37"/>
        <v>4.0705882352941175E-2</v>
      </c>
      <c r="C273" s="1">
        <f t="shared" si="32"/>
        <v>232</v>
      </c>
      <c r="D273" s="8">
        <f t="shared" si="38"/>
        <v>2.0817355970195635E-2</v>
      </c>
      <c r="E273" s="1">
        <f t="shared" si="33"/>
        <v>250</v>
      </c>
      <c r="F273" s="8">
        <f t="shared" si="34"/>
        <v>2.4509803921568624E-2</v>
      </c>
      <c r="G273" s="1"/>
      <c r="H273" s="8">
        <f t="shared" si="39"/>
        <v>5.4487232328986168E-2</v>
      </c>
      <c r="I273" s="1">
        <f t="shared" si="35"/>
        <v>217</v>
      </c>
      <c r="J273" s="8">
        <f t="shared" si="40"/>
        <v>-1.3781349976044993E-2</v>
      </c>
    </row>
    <row r="274" spans="1:10" x14ac:dyDescent="0.35">
      <c r="A274">
        <f t="shared" si="36"/>
        <v>232</v>
      </c>
      <c r="B274" s="8">
        <f t="shared" si="37"/>
        <v>3.9843137254901961E-2</v>
      </c>
      <c r="C274" s="1">
        <f t="shared" si="32"/>
        <v>233</v>
      </c>
      <c r="D274" s="8">
        <f t="shared" si="38"/>
        <v>2.060564283052373E-2</v>
      </c>
      <c r="E274" s="1">
        <f t="shared" si="33"/>
        <v>250</v>
      </c>
      <c r="F274" s="8">
        <f t="shared" si="34"/>
        <v>2.4509803921568624E-2</v>
      </c>
      <c r="G274" s="1"/>
      <c r="H274" s="8">
        <f t="shared" si="39"/>
        <v>5.4487232328986168E-2</v>
      </c>
      <c r="I274" s="1">
        <f t="shared" si="35"/>
        <v>217</v>
      </c>
      <c r="J274" s="8">
        <f t="shared" si="40"/>
        <v>-1.4644095074084207E-2</v>
      </c>
    </row>
    <row r="275" spans="1:10" x14ac:dyDescent="0.35">
      <c r="A275">
        <f t="shared" si="36"/>
        <v>233</v>
      </c>
      <c r="B275" s="8">
        <f t="shared" si="37"/>
        <v>3.8980392156862748E-2</v>
      </c>
      <c r="C275" s="1">
        <f t="shared" si="32"/>
        <v>234</v>
      </c>
      <c r="D275" s="8">
        <f t="shared" si="38"/>
        <v>2.0396082819883869E-2</v>
      </c>
      <c r="E275" s="1">
        <f t="shared" si="33"/>
        <v>250</v>
      </c>
      <c r="F275" s="8">
        <f t="shared" si="34"/>
        <v>2.4509803921568624E-2</v>
      </c>
      <c r="G275" s="1"/>
      <c r="H275" s="8">
        <f t="shared" si="39"/>
        <v>5.4487232328986168E-2</v>
      </c>
      <c r="I275" s="1">
        <f t="shared" si="35"/>
        <v>217</v>
      </c>
      <c r="J275" s="8">
        <f t="shared" si="40"/>
        <v>-1.5506840172123421E-2</v>
      </c>
    </row>
    <row r="276" spans="1:10" x14ac:dyDescent="0.35">
      <c r="A276">
        <f t="shared" si="36"/>
        <v>234</v>
      </c>
      <c r="B276" s="8">
        <f t="shared" si="37"/>
        <v>3.8117647058823534E-2</v>
      </c>
      <c r="C276" s="1">
        <f t="shared" si="32"/>
        <v>235</v>
      </c>
      <c r="D276" s="8">
        <f t="shared" si="38"/>
        <v>2.0188654040888702E-2</v>
      </c>
      <c r="E276" s="1">
        <f t="shared" si="33"/>
        <v>251</v>
      </c>
      <c r="F276" s="8">
        <f t="shared" si="34"/>
        <v>2.3607843137254891E-2</v>
      </c>
      <c r="G276" s="1"/>
      <c r="H276" s="8">
        <f t="shared" si="39"/>
        <v>5.1322721475298372E-2</v>
      </c>
      <c r="I276" s="1">
        <f t="shared" si="35"/>
        <v>220</v>
      </c>
      <c r="J276" s="8">
        <f t="shared" si="40"/>
        <v>-1.3205074416474838E-2</v>
      </c>
    </row>
    <row r="277" spans="1:10" x14ac:dyDescent="0.35">
      <c r="A277">
        <f t="shared" si="36"/>
        <v>235</v>
      </c>
      <c r="B277" s="8">
        <f t="shared" si="37"/>
        <v>3.725490196078432E-2</v>
      </c>
      <c r="C277" s="1">
        <f t="shared" si="32"/>
        <v>236</v>
      </c>
      <c r="D277" s="8">
        <f t="shared" si="38"/>
        <v>1.9983334818847936E-2</v>
      </c>
      <c r="E277" s="1">
        <f t="shared" si="33"/>
        <v>251</v>
      </c>
      <c r="F277" s="8">
        <f t="shared" si="34"/>
        <v>2.3607843137254891E-2</v>
      </c>
      <c r="G277" s="1"/>
      <c r="H277" s="8">
        <f t="shared" si="39"/>
        <v>5.1322721475298372E-2</v>
      </c>
      <c r="I277" s="1">
        <f t="shared" si="35"/>
        <v>220</v>
      </c>
      <c r="J277" s="8">
        <f t="shared" si="40"/>
        <v>-1.4067819514514052E-2</v>
      </c>
    </row>
    <row r="278" spans="1:10" x14ac:dyDescent="0.35">
      <c r="A278">
        <f t="shared" si="36"/>
        <v>236</v>
      </c>
      <c r="B278" s="8">
        <f t="shared" si="37"/>
        <v>3.6392156862745079E-2</v>
      </c>
      <c r="C278" s="1">
        <f t="shared" si="32"/>
        <v>237</v>
      </c>
      <c r="D278" s="8">
        <f t="shared" si="38"/>
        <v>1.9780103699503553E-2</v>
      </c>
      <c r="E278" s="1">
        <f t="shared" si="33"/>
        <v>251</v>
      </c>
      <c r="F278" s="8">
        <f t="shared" si="34"/>
        <v>2.3607843137254891E-2</v>
      </c>
      <c r="G278" s="1"/>
      <c r="H278" s="8">
        <f t="shared" si="39"/>
        <v>5.1322721475298372E-2</v>
      </c>
      <c r="I278" s="1">
        <f t="shared" si="35"/>
        <v>220</v>
      </c>
      <c r="J278" s="8">
        <f t="shared" si="40"/>
        <v>-1.4930564612553293E-2</v>
      </c>
    </row>
    <row r="279" spans="1:10" x14ac:dyDescent="0.35">
      <c r="A279">
        <f t="shared" si="36"/>
        <v>237</v>
      </c>
      <c r="B279" s="8">
        <f t="shared" si="37"/>
        <v>3.5529411764705865E-2</v>
      </c>
      <c r="C279" s="1">
        <f t="shared" si="32"/>
        <v>238</v>
      </c>
      <c r="D279" s="8">
        <f t="shared" si="38"/>
        <v>1.9578939446788034E-2</v>
      </c>
      <c r="E279" s="1">
        <f t="shared" si="33"/>
        <v>251</v>
      </c>
      <c r="F279" s="8">
        <f t="shared" si="34"/>
        <v>2.3607843137254891E-2</v>
      </c>
      <c r="G279" s="1"/>
      <c r="H279" s="8">
        <f t="shared" si="39"/>
        <v>5.1322721475298372E-2</v>
      </c>
      <c r="I279" s="1">
        <f t="shared" si="35"/>
        <v>220</v>
      </c>
      <c r="J279" s="8">
        <f t="shared" si="40"/>
        <v>-1.5793309710592507E-2</v>
      </c>
    </row>
    <row r="280" spans="1:10" x14ac:dyDescent="0.35">
      <c r="A280">
        <f t="shared" si="36"/>
        <v>238</v>
      </c>
      <c r="B280" s="8">
        <f t="shared" si="37"/>
        <v>3.4666666666666651E-2</v>
      </c>
      <c r="C280" s="1">
        <f t="shared" si="32"/>
        <v>239</v>
      </c>
      <c r="D280" s="8">
        <f t="shared" si="38"/>
        <v>1.937982104060524E-2</v>
      </c>
      <c r="E280" s="1">
        <f t="shared" si="33"/>
        <v>252</v>
      </c>
      <c r="F280" s="8">
        <f t="shared" si="34"/>
        <v>2.2705882352941159E-2</v>
      </c>
      <c r="G280" s="1"/>
      <c r="H280" s="8">
        <f t="shared" si="39"/>
        <v>4.8034922198394669E-2</v>
      </c>
      <c r="I280" s="1">
        <f t="shared" si="35"/>
        <v>224</v>
      </c>
      <c r="J280" s="8">
        <f t="shared" si="40"/>
        <v>-1.3368255531728018E-2</v>
      </c>
    </row>
    <row r="281" spans="1:10" x14ac:dyDescent="0.35">
      <c r="A281">
        <f t="shared" si="36"/>
        <v>239</v>
      </c>
      <c r="B281" s="8">
        <f t="shared" si="37"/>
        <v>3.3803921568627437E-2</v>
      </c>
      <c r="C281" s="1">
        <f t="shared" si="32"/>
        <v>240</v>
      </c>
      <c r="D281" s="8">
        <f t="shared" si="38"/>
        <v>1.9182727674634057E-2</v>
      </c>
      <c r="E281" s="1">
        <f t="shared" si="33"/>
        <v>252</v>
      </c>
      <c r="F281" s="8">
        <f t="shared" si="34"/>
        <v>2.2705882352941159E-2</v>
      </c>
      <c r="G281" s="1"/>
      <c r="H281" s="8">
        <f t="shared" si="39"/>
        <v>4.8034922198394669E-2</v>
      </c>
      <c r="I281" s="1">
        <f t="shared" si="35"/>
        <v>224</v>
      </c>
      <c r="J281" s="8">
        <f t="shared" si="40"/>
        <v>-1.4231000629767232E-2</v>
      </c>
    </row>
    <row r="282" spans="1:10" x14ac:dyDescent="0.35">
      <c r="A282">
        <f t="shared" si="36"/>
        <v>240</v>
      </c>
      <c r="B282" s="8">
        <f t="shared" si="37"/>
        <v>3.2941176470588224E-2</v>
      </c>
      <c r="C282" s="1">
        <f t="shared" si="32"/>
        <v>241</v>
      </c>
      <c r="D282" s="8">
        <f t="shared" si="38"/>
        <v>1.898763875415432E-2</v>
      </c>
      <c r="E282" s="1">
        <f t="shared" si="33"/>
        <v>252</v>
      </c>
      <c r="F282" s="8">
        <f t="shared" si="34"/>
        <v>2.2705882352941159E-2</v>
      </c>
      <c r="G282" s="1"/>
      <c r="H282" s="8">
        <f t="shared" si="39"/>
        <v>4.8034922198394669E-2</v>
      </c>
      <c r="I282" s="1">
        <f t="shared" si="35"/>
        <v>224</v>
      </c>
      <c r="J282" s="8">
        <f t="shared" si="40"/>
        <v>-1.5093745727806446E-2</v>
      </c>
    </row>
    <row r="283" spans="1:10" x14ac:dyDescent="0.35">
      <c r="A283">
        <f t="shared" si="36"/>
        <v>241</v>
      </c>
      <c r="B283" s="8">
        <f t="shared" si="37"/>
        <v>3.207843137254901E-2</v>
      </c>
      <c r="C283" s="1">
        <f t="shared" si="32"/>
        <v>242</v>
      </c>
      <c r="D283" s="8">
        <f t="shared" si="38"/>
        <v>1.8794533893894787E-2</v>
      </c>
      <c r="E283" s="1">
        <f t="shared" si="33"/>
        <v>252</v>
      </c>
      <c r="F283" s="8">
        <f t="shared" si="34"/>
        <v>2.2705882352941159E-2</v>
      </c>
      <c r="G283" s="1"/>
      <c r="H283" s="8">
        <f t="shared" si="39"/>
        <v>4.8034922198394669E-2</v>
      </c>
      <c r="I283" s="1">
        <f t="shared" si="35"/>
        <v>224</v>
      </c>
      <c r="J283" s="8">
        <f t="shared" si="40"/>
        <v>-1.5956490825845659E-2</v>
      </c>
    </row>
    <row r="284" spans="1:10" x14ac:dyDescent="0.35">
      <c r="A284">
        <f t="shared" si="36"/>
        <v>242</v>
      </c>
      <c r="B284" s="8">
        <f t="shared" si="37"/>
        <v>3.1215686274509796E-2</v>
      </c>
      <c r="C284" s="1">
        <f t="shared" si="32"/>
        <v>243</v>
      </c>
      <c r="D284" s="8">
        <f t="shared" si="38"/>
        <v>1.8603392915903003E-2</v>
      </c>
      <c r="E284" s="1">
        <f t="shared" si="33"/>
        <v>252</v>
      </c>
      <c r="F284" s="8">
        <f t="shared" si="34"/>
        <v>2.2705882352941159E-2</v>
      </c>
      <c r="G284" s="1"/>
      <c r="H284" s="8">
        <f t="shared" si="39"/>
        <v>4.8034922198394669E-2</v>
      </c>
      <c r="I284" s="1">
        <f t="shared" si="35"/>
        <v>224</v>
      </c>
      <c r="J284" s="8">
        <f t="shared" si="40"/>
        <v>-1.6819235923884873E-2</v>
      </c>
    </row>
    <row r="285" spans="1:10" x14ac:dyDescent="0.35">
      <c r="A285">
        <f t="shared" si="36"/>
        <v>243</v>
      </c>
      <c r="B285" s="8">
        <f t="shared" si="37"/>
        <v>3.0352941176470583E-2</v>
      </c>
      <c r="C285" s="1">
        <f t="shared" si="32"/>
        <v>244</v>
      </c>
      <c r="D285" s="8">
        <f t="shared" si="38"/>
        <v>1.8414195847436931E-2</v>
      </c>
      <c r="E285" s="1">
        <f t="shared" si="33"/>
        <v>253</v>
      </c>
      <c r="F285" s="8">
        <f t="shared" si="34"/>
        <v>2.1803921568627427E-2</v>
      </c>
      <c r="G285" s="1"/>
      <c r="H285" s="8">
        <f t="shared" si="39"/>
        <v>4.4613837125982991E-2</v>
      </c>
      <c r="I285" s="1">
        <f t="shared" si="35"/>
        <v>228</v>
      </c>
      <c r="J285" s="8">
        <f t="shared" si="40"/>
        <v>-1.4260895949512409E-2</v>
      </c>
    </row>
    <row r="286" spans="1:10" x14ac:dyDescent="0.35">
      <c r="A286">
        <f t="shared" si="36"/>
        <v>244</v>
      </c>
      <c r="B286" s="8">
        <f t="shared" si="37"/>
        <v>2.9490196078431341E-2</v>
      </c>
      <c r="C286" s="1">
        <f t="shared" si="32"/>
        <v>244</v>
      </c>
      <c r="D286" s="8">
        <f t="shared" si="38"/>
        <v>1.8226922918877907E-2</v>
      </c>
      <c r="E286" s="1">
        <f t="shared" si="33"/>
        <v>253</v>
      </c>
      <c r="F286" s="8">
        <f t="shared" si="34"/>
        <v>2.1803921568627427E-2</v>
      </c>
      <c r="G286" s="1"/>
      <c r="H286" s="8">
        <f t="shared" si="39"/>
        <v>4.4613837125982991E-2</v>
      </c>
      <c r="I286" s="1">
        <f t="shared" si="35"/>
        <v>228</v>
      </c>
      <c r="J286" s="8">
        <f t="shared" si="40"/>
        <v>-1.512364104755165E-2</v>
      </c>
    </row>
    <row r="287" spans="1:10" x14ac:dyDescent="0.35">
      <c r="A287">
        <f t="shared" si="36"/>
        <v>245</v>
      </c>
      <c r="B287" s="8">
        <f t="shared" si="37"/>
        <v>2.8627450980392127E-2</v>
      </c>
      <c r="C287" s="1">
        <f t="shared" si="32"/>
        <v>245</v>
      </c>
      <c r="D287" s="8">
        <f t="shared" si="38"/>
        <v>1.8041554561664924E-2</v>
      </c>
      <c r="E287" s="1">
        <f t="shared" si="33"/>
        <v>253</v>
      </c>
      <c r="F287" s="8">
        <f t="shared" si="34"/>
        <v>2.1803921568627427E-2</v>
      </c>
      <c r="G287" s="1"/>
      <c r="H287" s="8">
        <f t="shared" si="39"/>
        <v>4.4613837125982991E-2</v>
      </c>
      <c r="I287" s="1">
        <f t="shared" si="35"/>
        <v>228</v>
      </c>
      <c r="J287" s="8">
        <f t="shared" si="40"/>
        <v>-1.5986386145590864E-2</v>
      </c>
    </row>
    <row r="288" spans="1:10" x14ac:dyDescent="0.35">
      <c r="A288">
        <f t="shared" si="36"/>
        <v>246</v>
      </c>
      <c r="B288" s="8">
        <f t="shared" si="37"/>
        <v>2.7764705882352941E-2</v>
      </c>
      <c r="C288" s="1">
        <f t="shared" si="32"/>
        <v>246</v>
      </c>
      <c r="D288" s="8">
        <f t="shared" si="38"/>
        <v>1.7858071406249783E-2</v>
      </c>
      <c r="E288" s="1">
        <f t="shared" si="33"/>
        <v>253</v>
      </c>
      <c r="F288" s="8">
        <f t="shared" si="34"/>
        <v>2.1803921568627427E-2</v>
      </c>
      <c r="G288" s="1"/>
      <c r="H288" s="8">
        <f t="shared" si="39"/>
        <v>4.4613837125982991E-2</v>
      </c>
      <c r="I288" s="1">
        <f t="shared" si="35"/>
        <v>228</v>
      </c>
      <c r="J288" s="8">
        <f t="shared" si="40"/>
        <v>-1.684913124363005E-2</v>
      </c>
    </row>
    <row r="289" spans="1:10" x14ac:dyDescent="0.35">
      <c r="A289">
        <f t="shared" si="36"/>
        <v>247</v>
      </c>
      <c r="B289" s="8">
        <f t="shared" si="37"/>
        <v>2.6901960784313728E-2</v>
      </c>
      <c r="C289" s="1">
        <f t="shared" si="32"/>
        <v>247</v>
      </c>
      <c r="D289" s="8">
        <f t="shared" si="38"/>
        <v>1.7676454280073185E-2</v>
      </c>
      <c r="E289" s="1">
        <f t="shared" si="33"/>
        <v>253</v>
      </c>
      <c r="F289" s="8">
        <f t="shared" si="34"/>
        <v>2.1803921568627427E-2</v>
      </c>
      <c r="G289" s="1"/>
      <c r="H289" s="8">
        <f t="shared" si="39"/>
        <v>4.4613837125982991E-2</v>
      </c>
      <c r="I289" s="1">
        <f t="shared" si="35"/>
        <v>228</v>
      </c>
      <c r="J289" s="8">
        <f t="shared" si="40"/>
        <v>-1.7711876341669264E-2</v>
      </c>
    </row>
    <row r="290" spans="1:10" x14ac:dyDescent="0.35">
      <c r="A290">
        <f t="shared" si="36"/>
        <v>248</v>
      </c>
      <c r="B290" s="8">
        <f t="shared" si="37"/>
        <v>2.6039215686274514E-2</v>
      </c>
      <c r="C290" s="1">
        <f t="shared" si="32"/>
        <v>248</v>
      </c>
      <c r="D290" s="8">
        <f t="shared" si="38"/>
        <v>1.7496684205561365E-2</v>
      </c>
      <c r="E290" s="1">
        <f t="shared" si="33"/>
        <v>254</v>
      </c>
      <c r="F290" s="8">
        <f t="shared" si="34"/>
        <v>2.0901960784313722E-2</v>
      </c>
      <c r="G290" s="1"/>
      <c r="H290" s="8">
        <f t="shared" si="39"/>
        <v>4.1048201290831143E-2</v>
      </c>
      <c r="I290" s="1">
        <f t="shared" si="35"/>
        <v>232</v>
      </c>
      <c r="J290" s="8">
        <f t="shared" si="40"/>
        <v>-1.5008985604556629E-2</v>
      </c>
    </row>
    <row r="291" spans="1:10" x14ac:dyDescent="0.35">
      <c r="A291">
        <f t="shared" si="36"/>
        <v>249</v>
      </c>
      <c r="B291" s="8">
        <f t="shared" si="37"/>
        <v>2.51764705882353E-2</v>
      </c>
      <c r="C291" s="1">
        <f t="shared" si="32"/>
        <v>249</v>
      </c>
      <c r="D291" s="8">
        <f t="shared" si="38"/>
        <v>1.7318742398143058E-2</v>
      </c>
      <c r="E291" s="1">
        <f t="shared" si="33"/>
        <v>254</v>
      </c>
      <c r="F291" s="8">
        <f t="shared" si="34"/>
        <v>2.0901960784313722E-2</v>
      </c>
      <c r="G291" s="1"/>
      <c r="H291" s="8">
        <f t="shared" si="39"/>
        <v>4.1048201290831143E-2</v>
      </c>
      <c r="I291" s="1">
        <f t="shared" si="35"/>
        <v>232</v>
      </c>
      <c r="J291" s="8">
        <f t="shared" si="40"/>
        <v>-1.5871730702595843E-2</v>
      </c>
    </row>
    <row r="292" spans="1:10" x14ac:dyDescent="0.35">
      <c r="A292">
        <f t="shared" si="36"/>
        <v>250</v>
      </c>
      <c r="B292" s="8">
        <f t="shared" si="37"/>
        <v>2.4313725490196086E-2</v>
      </c>
      <c r="C292" s="1">
        <f t="shared" si="32"/>
        <v>250</v>
      </c>
      <c r="D292" s="8">
        <f t="shared" si="38"/>
        <v>1.7142610264286613E-2</v>
      </c>
      <c r="E292" s="1">
        <f t="shared" si="33"/>
        <v>254</v>
      </c>
      <c r="F292" s="8">
        <f t="shared" si="34"/>
        <v>2.0901960784313722E-2</v>
      </c>
      <c r="G292" s="1"/>
      <c r="H292" s="8">
        <f t="shared" si="39"/>
        <v>4.1048201290831143E-2</v>
      </c>
      <c r="I292" s="1">
        <f t="shared" si="35"/>
        <v>232</v>
      </c>
      <c r="J292" s="8">
        <f t="shared" si="40"/>
        <v>-1.6734475800635057E-2</v>
      </c>
    </row>
    <row r="293" spans="1:10" x14ac:dyDescent="0.35">
      <c r="A293">
        <f t="shared" si="36"/>
        <v>251</v>
      </c>
      <c r="B293" s="8">
        <f t="shared" si="37"/>
        <v>2.3450980392156873E-2</v>
      </c>
      <c r="C293" s="1">
        <f t="shared" si="32"/>
        <v>251</v>
      </c>
      <c r="D293" s="8">
        <f t="shared" si="38"/>
        <v>1.6968269399557215E-2</v>
      </c>
      <c r="E293" s="1">
        <f t="shared" si="33"/>
        <v>254</v>
      </c>
      <c r="F293" s="8">
        <f t="shared" si="34"/>
        <v>2.0901960784313722E-2</v>
      </c>
      <c r="G293" s="1"/>
      <c r="H293" s="8">
        <f t="shared" si="39"/>
        <v>4.1048201290831143E-2</v>
      </c>
      <c r="I293" s="1">
        <f t="shared" si="35"/>
        <v>232</v>
      </c>
      <c r="J293" s="8">
        <f t="shared" si="40"/>
        <v>-1.7597220898674271E-2</v>
      </c>
    </row>
    <row r="294" spans="1:10" x14ac:dyDescent="0.35">
      <c r="A294">
        <f t="shared" si="36"/>
        <v>252</v>
      </c>
      <c r="B294" s="8">
        <f t="shared" si="37"/>
        <v>2.2588235294117631E-2</v>
      </c>
      <c r="C294" s="1">
        <f t="shared" si="32"/>
        <v>252</v>
      </c>
      <c r="D294" s="8">
        <f t="shared" si="38"/>
        <v>1.6795701586693648E-2</v>
      </c>
      <c r="E294" s="1">
        <f t="shared" si="33"/>
        <v>254</v>
      </c>
      <c r="F294" s="8">
        <f t="shared" si="34"/>
        <v>2.0901960784313722E-2</v>
      </c>
      <c r="G294" s="1"/>
      <c r="H294" s="8">
        <f t="shared" si="39"/>
        <v>4.1048201290831143E-2</v>
      </c>
      <c r="I294" s="1">
        <f t="shared" si="35"/>
        <v>232</v>
      </c>
      <c r="J294" s="8">
        <f t="shared" si="40"/>
        <v>-1.8459965996713512E-2</v>
      </c>
    </row>
    <row r="295" spans="1:10" x14ac:dyDescent="0.35">
      <c r="A295">
        <f t="shared" si="36"/>
        <v>253</v>
      </c>
      <c r="B295" s="8">
        <f t="shared" si="37"/>
        <v>2.1725490196078417E-2</v>
      </c>
      <c r="C295" s="1">
        <f t="shared" si="32"/>
        <v>253</v>
      </c>
      <c r="D295" s="8">
        <f t="shared" si="38"/>
        <v>1.6624888793704846E-2</v>
      </c>
      <c r="E295" s="1">
        <f t="shared" si="33"/>
        <v>255</v>
      </c>
      <c r="F295" s="8">
        <f t="shared" si="34"/>
        <v>1.999999999999999E-2</v>
      </c>
      <c r="G295" s="1"/>
      <c r="H295" s="8">
        <f t="shared" si="39"/>
        <v>3.7325258341864453E-2</v>
      </c>
      <c r="I295" s="1">
        <f t="shared" si="35"/>
        <v>236</v>
      </c>
      <c r="J295" s="8">
        <f t="shared" si="40"/>
        <v>-1.5599768145786036E-2</v>
      </c>
    </row>
    <row r="296" spans="1:10" x14ac:dyDescent="0.35">
      <c r="A296">
        <f t="shared" si="36"/>
        <v>254</v>
      </c>
      <c r="B296" s="8">
        <f t="shared" si="37"/>
        <v>2.0862745098039204E-2</v>
      </c>
      <c r="C296" s="1">
        <f t="shared" si="32"/>
        <v>254</v>
      </c>
      <c r="D296" s="8">
        <f t="shared" si="38"/>
        <v>1.6455813171985623E-2</v>
      </c>
      <c r="E296" s="1">
        <f t="shared" si="33"/>
        <v>255</v>
      </c>
      <c r="F296" s="8">
        <f t="shared" si="34"/>
        <v>1.999999999999999E-2</v>
      </c>
      <c r="G296" s="1"/>
      <c r="H296" s="8">
        <f t="shared" si="39"/>
        <v>3.7325258341864453E-2</v>
      </c>
      <c r="I296" s="1">
        <f t="shared" si="35"/>
        <v>236</v>
      </c>
      <c r="J296" s="8">
        <f t="shared" si="40"/>
        <v>-1.646251324382525E-2</v>
      </c>
    </row>
    <row r="297" spans="1:10" x14ac:dyDescent="0.35">
      <c r="A297">
        <f t="shared" si="36"/>
        <v>255</v>
      </c>
      <c r="B297" s="8">
        <f t="shared" si="37"/>
        <v>1.999999999999999E-2</v>
      </c>
      <c r="C297" s="1">
        <f t="shared" si="32"/>
        <v>255</v>
      </c>
      <c r="D297" s="8">
        <f t="shared" si="38"/>
        <v>1.6288457054451616E-2</v>
      </c>
      <c r="E297" s="1">
        <f t="shared" si="33"/>
        <v>255</v>
      </c>
      <c r="F297" s="8">
        <f t="shared" si="34"/>
        <v>1.999999999999999E-2</v>
      </c>
      <c r="G297" s="1"/>
      <c r="H297" s="8">
        <f t="shared" si="39"/>
        <v>3.7325258341864453E-2</v>
      </c>
      <c r="I297" s="1">
        <f t="shared" si="35"/>
        <v>236</v>
      </c>
      <c r="J297" s="8">
        <f t="shared" si="40"/>
        <v>-1.7325258341864463E-2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analysis</vt:lpstr>
      <vt:lpstr>full 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Andress</dc:creator>
  <cp:lastModifiedBy>parents</cp:lastModifiedBy>
  <dcterms:created xsi:type="dcterms:W3CDTF">2020-02-29T20:44:44Z</dcterms:created>
  <dcterms:modified xsi:type="dcterms:W3CDTF">2022-02-06T19:32:35Z</dcterms:modified>
</cp:coreProperties>
</file>