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" sheetId="1" r:id="rId4"/>
    <sheet state="visible" name="links" sheetId="2" r:id="rId5"/>
  </sheets>
  <definedNames/>
  <calcPr/>
</workbook>
</file>

<file path=xl/sharedStrings.xml><?xml version="1.0" encoding="utf-8"?>
<sst xmlns="http://schemas.openxmlformats.org/spreadsheetml/2006/main" count="5" uniqueCount="5">
  <si>
    <t>id</t>
  </si>
  <si>
    <t>name_arb</t>
  </si>
  <si>
    <t>val</t>
  </si>
  <si>
    <t>source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</si>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</sst>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2"/>
    </xf>
    <xf borderId="0" fillId="0" fontId="1" numFmtId="0" xfId="0" applyFont="1"/>
    <xf borderId="0" fillId="2" fontId="2" numFmtId="0" xfId="0" applyAlignment="1" applyFill="1" applyFont="1">
      <alignment horizontal="right" readingOrder="2"/>
    </xf>
    <xf borderId="0" fillId="0" fontId="1" numFmtId="49" xfId="0" applyFont="1" applyNumberFormat="1"/>
    <xf borderId="0" fillId="0" fontId="1" numFmtId="0" xfId="0" applyAlignment="1" applyFont="1">
      <alignment horizontal="right" readingOrder="2"/>
    </xf>
    <xf borderId="0" fillId="0" fontId="3" numFmtId="0" xfId="0" applyFont="1"/>
    <xf borderId="0" fillId="2" fontId="0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63"/>
    <col customWidth="1" min="2" max="2" width="18.25"/>
    <col customWidth="1" min="3" max="3" width="5.13"/>
  </cols>
  <sheetData>
    <row r="1">
      <c r="A1" s="1" t="s">
        <v>0</v>
      </c>
      <c r="B1" s="2" t="s">
        <v>1</v>
      </c>
      <c r="C1" s="1" t="s">
        <v>2</v>
      </c>
    </row>
    <row r="2">
      <c r="A2" s="3" t="str">
        <f>IFERROR(__xludf.DUMMYFUNCTION("IMPORTRANGE(""https://docs.google.com/spreadsheets/d/1jHNwMRObU0ipFDh0FD6aDMtV1knAL_5xOKNdxXrTHlM/edit#gid=0"",""names_other!A2:A"")"),"abad_musa")</f>
        <v>abad_musa</v>
      </c>
      <c r="B2" s="4" t="str">
        <f>IFERROR(__xludf.DUMMYFUNCTION("IMPORTRANGE(""https://docs.google.com/spreadsheets/d/1jHNwMRObU0ipFDh0FD6aDMtV1knAL_5xOKNdxXrTHlM/edit#gid=0"",""names_other!B2:B"")"),"عباد بْن مُوسَى الختلي")</f>
        <v>عباد بْن مُوسَى الختلي</v>
      </c>
      <c r="C2" s="5" t="str">
        <f>IFERROR(__xludf.DUMMYFUNCTION("IMPORTRANGE(""https://docs.google.com/spreadsheets/d/1jHNwMRObU0ipFDh0FD6aDMtV1knAL_5xOKNdxXrTHlM/edit#gid=0"",""names_other!C2:C"")"),"10")</f>
        <v>10</v>
      </c>
    </row>
    <row r="3">
      <c r="A3" s="3" t="str">
        <f>IFERROR(__xludf.DUMMYFUNCTION("""COMPUTED_VALUE"""),"abdaziz_hatab")</f>
        <v>abdaziz_hatab</v>
      </c>
      <c r="B3" s="6" t="str">
        <f>IFERROR(__xludf.DUMMYFUNCTION("""COMPUTED_VALUE"""),"عبد العزيز بْن الخطاب الكوفي")</f>
        <v>عبد العزيز بْن الخطاب الكوفي</v>
      </c>
      <c r="C3" s="5" t="str">
        <f>IFERROR(__xludf.DUMMYFUNCTION("""COMPUTED_VALUE"""),"10")</f>
        <v>10</v>
      </c>
    </row>
    <row r="4">
      <c r="A4" s="3" t="str">
        <f>IFERROR(__xludf.DUMMYFUNCTION("""COMPUTED_VALUE"""),"abdkebir_abdmexhid")</f>
        <v>abdkebir_abdmexhid</v>
      </c>
      <c r="B4" s="6" t="str">
        <f>IFERROR(__xludf.DUMMYFUNCTION("""COMPUTED_VALUE"""),"عبد الكبير بْن عَبد المجيد الحنفي")</f>
        <v>عبد الكبير بْن عَبد المجيد الحنفي</v>
      </c>
      <c r="C4" s="5" t="str">
        <f>IFERROR(__xludf.DUMMYFUNCTION("""COMPUTED_VALUE"""),"10")</f>
        <v>10</v>
      </c>
    </row>
    <row r="5">
      <c r="A5" s="3" t="str">
        <f>IFERROR(__xludf.DUMMYFUNCTION("""COMPUTED_VALUE"""),"abdmelik_amr")</f>
        <v>abdmelik_amr</v>
      </c>
      <c r="B5" s="6" t="str">
        <f>IFERROR(__xludf.DUMMYFUNCTION("""COMPUTED_VALUE"""),"عبد المَلِك بْن عَمْرو العقدي")</f>
        <v>عبد المَلِك بْن عَمْرو العقدي</v>
      </c>
      <c r="C5" s="5" t="str">
        <f>IFERROR(__xludf.DUMMYFUNCTION("""COMPUTED_VALUE"""),"10")</f>
        <v>10</v>
      </c>
    </row>
    <row r="6">
      <c r="A6" s="3" t="str">
        <f>IFERROR(__xludf.DUMMYFUNCTION("""COMPUTED_VALUE"""),"abdmelik_ibrahim")</f>
        <v>abdmelik_ibrahim</v>
      </c>
      <c r="B6" s="6" t="str">
        <f>IFERROR(__xludf.DUMMYFUNCTION("""COMPUTED_VALUE"""),"عبد الملك بْن إِبْرَاهِيم الجدي")</f>
        <v>عبد الملك بْن إِبْرَاهِيم الجدي</v>
      </c>
      <c r="C6" s="5" t="str">
        <f>IFERROR(__xludf.DUMMYFUNCTION("""COMPUTED_VALUE"""),"10")</f>
        <v>10</v>
      </c>
    </row>
    <row r="7">
      <c r="A7" s="3" t="str">
        <f>IFERROR(__xludf.DUMMYFUNCTION("""COMPUTED_VALUE"""),"abdmelik_seid")</f>
        <v>abdmelik_seid</v>
      </c>
      <c r="B7" s="6" t="str">
        <f>IFERROR(__xludf.DUMMYFUNCTION("""COMPUTED_VALUE"""),"عبد الملك بْن سَعِيد بْن مروان الحراني")</f>
        <v>عبد الملك بْن سَعِيد بْن مروان الحراني</v>
      </c>
      <c r="C7" s="5" t="str">
        <f>IFERROR(__xludf.DUMMYFUNCTION("""COMPUTED_VALUE"""),"10")</f>
        <v>10</v>
      </c>
    </row>
    <row r="8">
      <c r="A8" s="3" t="str">
        <f>IFERROR(__xludf.DUMMYFUNCTION("""COMPUTED_VALUE"""),"abdmelik_shuajb")</f>
        <v>abdmelik_shuajb</v>
      </c>
      <c r="B8" s="6" t="str">
        <f>IFERROR(__xludf.DUMMYFUNCTION("""COMPUTED_VALUE"""),"عبد الملك بْن شعيب بْن الليث بْن سعد المِصْرِي")</f>
        <v>عبد الملك بْن شعيب بْن الليث بْن سعد المِصْرِي</v>
      </c>
      <c r="C8" s="5" t="str">
        <f>IFERROR(__xludf.DUMMYFUNCTION("""COMPUTED_VALUE"""),"10")</f>
        <v>10</v>
      </c>
    </row>
    <row r="9">
      <c r="A9" s="3" t="str">
        <f>IFERROR(__xludf.DUMMYFUNCTION("""COMPUTED_VALUE"""),"abdrrahim_abdrrahman")</f>
        <v>abdrrahim_abdrrahman</v>
      </c>
      <c r="B9" s="6" t="str">
        <f>IFERROR(__xludf.DUMMYFUNCTION("""COMPUTED_VALUE"""),"عبد الرحيم بْن عَبْد الرَّحْمَنِ بْن مُحَمَّد المحاربي")</f>
        <v>عبد الرحيم بْن عَبْد الرَّحْمَنِ بْن مُحَمَّد المحاربي</v>
      </c>
      <c r="C9" s="5" t="str">
        <f>IFERROR(__xludf.DUMMYFUNCTION("""COMPUTED_VALUE"""),"10")</f>
        <v>10</v>
      </c>
    </row>
    <row r="10">
      <c r="A10" s="3" t="str">
        <f>IFERROR(__xludf.DUMMYFUNCTION("""COMPUTED_VALUE"""),"abdrrahman_ibrahim_dimeshk")</f>
        <v>abdrrahman_ibrahim_dimeshk</v>
      </c>
      <c r="B10" s="6" t="str">
        <f>IFERROR(__xludf.DUMMYFUNCTION("""COMPUTED_VALUE"""),"عبد الرحمن بْن إِبْرَاهِيم الدمشقي")</f>
        <v>عبد الرحمن بْن إِبْرَاهِيم الدمشقي</v>
      </c>
      <c r="C10" s="5" t="str">
        <f>IFERROR(__xludf.DUMMYFUNCTION("""COMPUTED_VALUE"""),"10")</f>
        <v>10</v>
      </c>
    </row>
    <row r="11">
      <c r="A11" s="3" t="str">
        <f>IFERROR(__xludf.DUMMYFUNCTION("""COMPUTED_VALUE"""),"abdrrahman_jahja_mahzum")</f>
        <v>abdrrahman_jahja_mahzum</v>
      </c>
      <c r="B11" s="6" t="str">
        <f>IFERROR(__xludf.DUMMYFUNCTION("""COMPUTED_VALUE"""),"عبد الرحمن بْن يحيى بْن إِسْمَاعِيل المخزومي")</f>
        <v>عبد الرحمن بْن يحيى بْن إِسْمَاعِيل المخزومي</v>
      </c>
      <c r="C11" s="5" t="str">
        <f>IFERROR(__xludf.DUMMYFUNCTION("""COMPUTED_VALUE"""),"10")</f>
        <v>10</v>
      </c>
    </row>
    <row r="12">
      <c r="A12" s="3" t="str">
        <f>IFERROR(__xludf.DUMMYFUNCTION("""COMPUTED_VALUE"""),"abdrrahman_mehdi")</f>
        <v>abdrrahman_mehdi</v>
      </c>
      <c r="B12" s="6" t="str">
        <f>IFERROR(__xludf.DUMMYFUNCTION("""COMPUTED_VALUE"""),"عبد الرحمن بْن مهدي")</f>
        <v>عبد الرحمن بْن مهدي</v>
      </c>
      <c r="C12" s="5" t="str">
        <f>IFERROR(__xludf.DUMMYFUNCTION("""COMPUTED_VALUE"""),"10")</f>
        <v>10</v>
      </c>
    </row>
    <row r="13">
      <c r="A13" s="3" t="str">
        <f>IFERROR(__xludf.DUMMYFUNCTION("""COMPUTED_VALUE"""),"abdrrahman_vakid")</f>
        <v>abdrrahman_vakid</v>
      </c>
      <c r="B13" s="6" t="str">
        <f>IFERROR(__xludf.DUMMYFUNCTION("""COMPUTED_VALUE"""),"عَبْد الرَّحْمَنِ بْن واقد الواقدي ")</f>
        <v>عَبْد الرَّحْمَنِ بْن واقد الواقدي </v>
      </c>
      <c r="C13" s="5" t="str">
        <f>IFERROR(__xludf.DUMMYFUNCTION("""COMPUTED_VALUE"""),"10")</f>
        <v>10</v>
      </c>
    </row>
    <row r="14">
      <c r="A14" s="3" t="str">
        <f>IFERROR(__xludf.DUMMYFUNCTION("""COMPUTED_VALUE"""),"abdrrezak_hemam")</f>
        <v>abdrrezak_hemam</v>
      </c>
      <c r="B14" s="6" t="str">
        <f>IFERROR(__xludf.DUMMYFUNCTION("""COMPUTED_VALUE"""),"عبد الرزاق بن همام الصعناني ")</f>
        <v>عبد الرزاق بن همام الصعناني </v>
      </c>
      <c r="C14" s="5" t="str">
        <f>IFERROR(__xludf.DUMMYFUNCTION("""COMPUTED_VALUE"""),"10")</f>
        <v>10</v>
      </c>
    </row>
    <row r="15">
      <c r="A15" s="3" t="str">
        <f>IFERROR(__xludf.DUMMYFUNCTION("""COMPUTED_VALUE"""),"abdsamed_abdvarith")</f>
        <v>abdsamed_abdvarith</v>
      </c>
      <c r="B15" s="6" t="str">
        <f>IFERROR(__xludf.DUMMYFUNCTION("""COMPUTED_VALUE"""),"عبد الصمد بْن عبد الوارث بْن سَعِيد التنوري ")</f>
        <v>عبد الصمد بْن عبد الوارث بْن سَعِيد التنوري </v>
      </c>
      <c r="C15" s="5" t="str">
        <f>IFERROR(__xludf.DUMMYFUNCTION("""COMPUTED_VALUE"""),"10")</f>
        <v>10</v>
      </c>
    </row>
    <row r="16">
      <c r="A16" s="3" t="str">
        <f>IFERROR(__xludf.DUMMYFUNCTION("""COMPUTED_VALUE"""),"abdselam_abdrrahman")</f>
        <v>abdselam_abdrrahman</v>
      </c>
      <c r="B16" s="6" t="str">
        <f>IFERROR(__xludf.DUMMYFUNCTION("""COMPUTED_VALUE"""),"عبد السلام بْن عَبْد الرَّحْمَنِ بْن صخر الوابصي القاضي ")</f>
        <v>عبد السلام بْن عَبْد الرَّحْمَنِ بْن صخر الوابصي القاضي </v>
      </c>
      <c r="C16" s="5" t="str">
        <f>IFERROR(__xludf.DUMMYFUNCTION("""COMPUTED_VALUE"""),"10")</f>
        <v>10</v>
      </c>
    </row>
    <row r="17">
      <c r="A17" s="3" t="str">
        <f>IFERROR(__xludf.DUMMYFUNCTION("""COMPUTED_VALUE"""),"abdullah_ahmed_mukri")</f>
        <v>abdullah_ahmed_mukri</v>
      </c>
      <c r="B17" s="6" t="str">
        <f>IFERROR(__xludf.DUMMYFUNCTION("""COMPUTED_VALUE"""),"عبد الله بْن أَحْمَد بْن بشير الدمشقي الْمُقْرِئ")</f>
        <v>عبد الله بْن أَحْمَد بْن بشير الدمشقي الْمُقْرِئ</v>
      </c>
      <c r="C17" s="5" t="str">
        <f>IFERROR(__xludf.DUMMYFUNCTION("""COMPUTED_VALUE"""),"10")</f>
        <v>10</v>
      </c>
    </row>
    <row r="18">
      <c r="A18" s="3" t="str">
        <f>IFERROR(__xludf.DUMMYFUNCTION("""COMPUTED_VALUE"""),"abdullah_mejmun_kadah")</f>
        <v>abdullah_mejmun_kadah</v>
      </c>
      <c r="B18" s="6" t="str">
        <f>IFERROR(__xludf.DUMMYFUNCTION("""COMPUTED_VALUE"""),"عبد الله بْن ميمون القداح")</f>
        <v>عبد الله بْن ميمون القداح</v>
      </c>
      <c r="C18" s="5" t="str">
        <f>IFERROR(__xludf.DUMMYFUNCTION("""COMPUTED_VALUE"""),"10")</f>
        <v>10</v>
      </c>
    </row>
    <row r="19">
      <c r="A19" s="3" t="str">
        <f>IFERROR(__xludf.DUMMYFUNCTION("""COMPUTED_VALUE"""),"abdullah_mesleme_kanebi")</f>
        <v>abdullah_mesleme_kanebi</v>
      </c>
      <c r="B19" s="6" t="str">
        <f>IFERROR(__xludf.DUMMYFUNCTION("""COMPUTED_VALUE"""),"عبد الله بْن مسلمة بْن قعنب القعنبي")</f>
        <v>عبد الله بْن مسلمة بْن قعنب القعنبي</v>
      </c>
      <c r="C19" s="5" t="str">
        <f>IFERROR(__xludf.DUMMYFUNCTION("""COMPUTED_VALUE"""),"10")</f>
        <v>10</v>
      </c>
    </row>
    <row r="20">
      <c r="A20" s="3" t="str">
        <f>IFERROR(__xludf.DUMMYFUNCTION("""COMPUTED_VALUE"""),"abdullah_mubarek")</f>
        <v>abdullah_mubarek</v>
      </c>
      <c r="B20" s="6" t="str">
        <f>IFERROR(__xludf.DUMMYFUNCTION("""COMPUTED_VALUE"""),"عبد الله بْن المبارك")</f>
        <v>عبد الله بْن المبارك</v>
      </c>
      <c r="C20" s="5" t="str">
        <f>IFERROR(__xludf.DUMMYFUNCTION("""COMPUTED_VALUE"""),"10")</f>
        <v>10</v>
      </c>
    </row>
    <row r="21">
      <c r="A21" s="3" t="str">
        <f>IFERROR(__xludf.DUMMYFUNCTION("""COMPUTED_VALUE"""),"abdullah_muhamed_harrani")</f>
        <v>abdullah_muhamed_harrani</v>
      </c>
      <c r="B21" s="6" t="str">
        <f>IFERROR(__xludf.DUMMYFUNCTION("""COMPUTED_VALUE"""),"عبد الله بن محمد ابن علي النفيلي الحراني")</f>
        <v>عبد الله بن محمد ابن علي النفيلي الحراني</v>
      </c>
      <c r="C21" s="5" t="str">
        <f>IFERROR(__xludf.DUMMYFUNCTION("""COMPUTED_VALUE"""),"10")</f>
        <v>10</v>
      </c>
    </row>
    <row r="22">
      <c r="A22" s="3" t="str">
        <f>IFERROR(__xludf.DUMMYFUNCTION("""COMPUTED_VALUE"""),"abdullah_muhamed_kermani")</f>
        <v>abdullah_muhamed_kermani</v>
      </c>
      <c r="B22" s="6" t="str">
        <f>IFERROR(__xludf.DUMMYFUNCTION("""COMPUTED_VALUE"""),"عبد الله بْن مُحَمَّد بْن الربيع الكرماني")</f>
        <v>عبد الله بْن مُحَمَّد بْن الربيع الكرماني</v>
      </c>
      <c r="C22" s="5" t="str">
        <f>IFERROR(__xludf.DUMMYFUNCTION("""COMPUTED_VALUE"""),"10")</f>
        <v>10</v>
      </c>
    </row>
    <row r="23">
      <c r="A23" s="3" t="str">
        <f>IFERROR(__xludf.DUMMYFUNCTION("""COMPUTED_VALUE"""),"abdullah_numejr")</f>
        <v>abdullah_numejr</v>
      </c>
      <c r="B23" s="6" t="str">
        <f>IFERROR(__xludf.DUMMYFUNCTION("""COMPUTED_VALUE"""),"عبد الله بْن نمير الهمداني")</f>
        <v>عبد الله بْن نمير الهمداني</v>
      </c>
      <c r="C23" s="5" t="str">
        <f>IFERROR(__xludf.DUMMYFUNCTION("""COMPUTED_VALUE"""),"10")</f>
        <v>10</v>
      </c>
    </row>
    <row r="24">
      <c r="A24" s="3" t="str">
        <f>IFERROR(__xludf.DUMMYFUNCTION("""COMPUTED_VALUE"""),"abdullah_rebia")</f>
        <v>abdullah_rebia</v>
      </c>
      <c r="B24" s="6" t="str">
        <f>IFERROR(__xludf.DUMMYFUNCTION("""COMPUTED_VALUE"""),"عبد الله بْن ربيعة المصيصي")</f>
        <v>عبد الله بْن ربيعة المصيصي</v>
      </c>
      <c r="C24" s="5" t="str">
        <f>IFERROR(__xludf.DUMMYFUNCTION("""COMPUTED_VALUE"""),"10")</f>
        <v>10</v>
      </c>
    </row>
    <row r="25">
      <c r="A25" s="3" t="str">
        <f>IFERROR(__xludf.DUMMYFUNCTION("""COMPUTED_VALUE"""),"abdullah_salih_ixhli")</f>
        <v>abdullah_salih_ixhli</v>
      </c>
      <c r="B25" s="6" t="str">
        <f>IFERROR(__xludf.DUMMYFUNCTION("""COMPUTED_VALUE"""),"عبد الله بْن صَالِح العجلي")</f>
        <v>عبد الله بْن صَالِح العجلي</v>
      </c>
      <c r="C25" s="5" t="str">
        <f>IFERROR(__xludf.DUMMYFUNCTION("""COMPUTED_VALUE"""),"10")</f>
        <v>10</v>
      </c>
    </row>
    <row r="26">
      <c r="A26" s="3" t="str">
        <f>IFERROR(__xludf.DUMMYFUNCTION("""COMPUTED_VALUE"""),"abdullah_salih_misri")</f>
        <v>abdullah_salih_misri</v>
      </c>
      <c r="B26" s="6" t="str">
        <f>IFERROR(__xludf.DUMMYFUNCTION("""COMPUTED_VALUE"""),"عَبد اللَّهِ بْن صَالِح المِصْرِي ")</f>
        <v>عَبد اللَّهِ بْن صَالِح المِصْرِي </v>
      </c>
      <c r="C26" s="5" t="str">
        <f>IFERROR(__xludf.DUMMYFUNCTION("""COMPUTED_VALUE"""),"10")</f>
        <v>10</v>
      </c>
    </row>
    <row r="27">
      <c r="A27" s="3" t="str">
        <f>IFERROR(__xludf.DUMMYFUNCTION("""COMPUTED_VALUE"""),"abdullah_xhafer_medini")</f>
        <v>abdullah_xhafer_medini</v>
      </c>
      <c r="B27" s="6" t="str">
        <f>IFERROR(__xludf.DUMMYFUNCTION("""COMPUTED_VALUE"""),"عبد الله بْن جَعْفَر بْن نجيح المديني")</f>
        <v>عبد الله بْن جَعْفَر بْن نجيح المديني</v>
      </c>
      <c r="C27" s="5" t="str">
        <f>IFERROR(__xludf.DUMMYFUNCTION("""COMPUTED_VALUE"""),"10")</f>
        <v>10</v>
      </c>
    </row>
    <row r="28">
      <c r="A28" s="3" t="str">
        <f>IFERROR(__xludf.DUMMYFUNCTION("""COMPUTED_VALUE"""),"abdullah_xhafer_reki")</f>
        <v>abdullah_xhafer_reki</v>
      </c>
      <c r="B28" s="6" t="str">
        <f>IFERROR(__xludf.DUMMYFUNCTION("""COMPUTED_VALUE"""),"عبد الله بْن جَعْفَر الرَّقِّيّ ")</f>
        <v>عبد الله بْن جَعْفَر الرَّقِّيّ </v>
      </c>
      <c r="C28" s="5" t="str">
        <f>IFERROR(__xludf.DUMMYFUNCTION("""COMPUTED_VALUE"""),"10")</f>
        <v>10</v>
      </c>
    </row>
    <row r="29">
      <c r="A29" s="3" t="str">
        <f>IFERROR(__xludf.DUMMYFUNCTION("""COMPUTED_VALUE"""),"abdullah_zubejr_humejd")</f>
        <v>abdullah_zubejr_humejd</v>
      </c>
      <c r="B29" s="6" t="str">
        <f>IFERROR(__xludf.DUMMYFUNCTION("""COMPUTED_VALUE"""),"عبد الله بْن الزبير الحميدي ")</f>
        <v>عبد الله بْن الزبير الحميدي </v>
      </c>
      <c r="C29" s="5" t="str">
        <f>IFERROR(__xludf.DUMMYFUNCTION("""COMPUTED_VALUE"""),"10")</f>
        <v>10</v>
      </c>
    </row>
    <row r="30">
      <c r="A30" s="3" t="str">
        <f>IFERROR(__xludf.DUMMYFUNCTION("""COMPUTED_VALUE"""),"abdvehab_nexhde")</f>
        <v>abdvehab_nexhde</v>
      </c>
      <c r="B30" s="6" t="str">
        <f>IFERROR(__xludf.DUMMYFUNCTION("""COMPUTED_VALUE"""),"عبد الوهاب بْن نجدة الحوطي")</f>
        <v>عبد الوهاب بْن نجدة الحوطي</v>
      </c>
      <c r="C30" s="5" t="str">
        <f>IFERROR(__xludf.DUMMYFUNCTION("""COMPUTED_VALUE"""),"10")</f>
        <v>10</v>
      </c>
    </row>
    <row r="31">
      <c r="A31" s="3" t="str">
        <f>IFERROR(__xludf.DUMMYFUNCTION("""COMPUTED_VALUE"""),"abther_kasim")</f>
        <v>abther_kasim</v>
      </c>
      <c r="B31" s="6" t="str">
        <f>IFERROR(__xludf.DUMMYFUNCTION("""COMPUTED_VALUE"""),"عبثر بْن الْقَاسِم الزبيدي الكوفي")</f>
        <v>عبثر بْن الْقَاسِم الزبيدي الكوفي</v>
      </c>
      <c r="C31" s="5" t="str">
        <f>IFERROR(__xludf.DUMMYFUNCTION("""COMPUTED_VALUE"""),"10")</f>
        <v>10</v>
      </c>
    </row>
    <row r="32">
      <c r="A32" s="3" t="str">
        <f>IFERROR(__xludf.DUMMYFUNCTION("""COMPUTED_VALUE"""),"adem_eijas")</f>
        <v>adem_eijas</v>
      </c>
      <c r="B32" s="6" t="str">
        <f>IFERROR(__xludf.DUMMYFUNCTION("""COMPUTED_VALUE"""),"آدم بْن أَبي إياس العسقلاني ")</f>
        <v>آدم بْن أَبي إياس العسقلاني </v>
      </c>
      <c r="C32" s="5" t="str">
        <f>IFERROR(__xludf.DUMMYFUNCTION("""COMPUTED_VALUE"""),"10")</f>
        <v>10</v>
      </c>
    </row>
    <row r="33">
      <c r="A33" s="3" t="str">
        <f>IFERROR(__xludf.DUMMYFUNCTION("""COMPUTED_VALUE"""),"ahmed_abdullah_junus")</f>
        <v>ahmed_abdullah_junus</v>
      </c>
      <c r="B33" s="6" t="str">
        <f>IFERROR(__xludf.DUMMYFUNCTION("""COMPUTED_VALUE"""),"أَحْمَد بْن عَبد اللَّهِ بْن يونس اليربوعي")</f>
        <v>أَحْمَد بْن عَبد اللَّهِ بْن يونس اليربوعي</v>
      </c>
      <c r="C33" s="5" t="str">
        <f>IFERROR(__xludf.DUMMYFUNCTION("""COMPUTED_VALUE"""),"10")</f>
        <v>10</v>
      </c>
    </row>
    <row r="34">
      <c r="A34" s="3" t="str">
        <f>IFERROR(__xludf.DUMMYFUNCTION("""COMPUTED_VALUE"""),"ahmed_amr")</f>
        <v>ahmed_amr</v>
      </c>
      <c r="B34" s="6" t="str">
        <f>IFERROR(__xludf.DUMMYFUNCTION("""COMPUTED_VALUE"""),"أَحْمَد بْن عَمْرو بْن السرح المِصْرِي")</f>
        <v>أَحْمَد بْن عَمْرو بْن السرح المِصْرِي</v>
      </c>
      <c r="C34" s="5" t="str">
        <f>IFERROR(__xludf.DUMMYFUNCTION("""COMPUTED_VALUE"""),"10")</f>
        <v>10</v>
      </c>
    </row>
    <row r="35">
      <c r="A35" s="3" t="str">
        <f>IFERROR(__xludf.DUMMYFUNCTION("""COMPUTED_VALUE"""),"ahmed_ebekr")</f>
        <v>ahmed_ebekr</v>
      </c>
      <c r="B35" s="6" t="str">
        <f>IFERROR(__xludf.DUMMYFUNCTION("""COMPUTED_VALUE"""),"أَحْمَد بن أَبي بَكْر بْن الحارث القرشي الزُّهْرِيّ المدني")</f>
        <v>أَحْمَد بن أَبي بَكْر بْن الحارث القرشي الزُّهْرِيّ المدني</v>
      </c>
      <c r="C35" s="5" t="str">
        <f>IFERROR(__xludf.DUMMYFUNCTION("""COMPUTED_VALUE"""),"30")</f>
        <v>30</v>
      </c>
    </row>
    <row r="36">
      <c r="A36" s="3" t="str">
        <f>IFERROR(__xludf.DUMMYFUNCTION("""COMPUTED_VALUE"""),"ahmed_ehavari")</f>
        <v>ahmed_ehavari</v>
      </c>
      <c r="B36" s="6" t="str">
        <f>IFERROR(__xludf.DUMMYFUNCTION("""COMPUTED_VALUE"""),"أَحْمَد بْن أَبي الحواري الدمشقي")</f>
        <v>أَحْمَد بْن أَبي الحواري الدمشقي</v>
      </c>
      <c r="C36" s="5" t="str">
        <f>IFERROR(__xludf.DUMMYFUNCTION("""COMPUTED_VALUE"""),"10")</f>
        <v>10</v>
      </c>
    </row>
    <row r="37">
      <c r="A37" s="3" t="str">
        <f>IFERROR(__xludf.DUMMYFUNCTION("""COMPUTED_VALUE"""),"ahmed_eshuajb")</f>
        <v>ahmed_eshuajb</v>
      </c>
      <c r="B37" s="6" t="str">
        <f>IFERROR(__xludf.DUMMYFUNCTION("""COMPUTED_VALUE"""),"أَحْمَد بْن أَبي شعيب الحراني ")</f>
        <v>أَحْمَد بْن أَبي شعيب الحراني </v>
      </c>
      <c r="C37" s="5" t="str">
        <f>IFERROR(__xludf.DUMMYFUNCTION("""COMPUTED_VALUE"""),"10")</f>
        <v>10</v>
      </c>
    </row>
    <row r="38">
      <c r="A38" s="5" t="str">
        <f>IFERROR(__xludf.DUMMYFUNCTION("""COMPUTED_VALUE"""),"ahmed_ezher")</f>
        <v>ahmed_ezher</v>
      </c>
      <c r="B38" s="6" t="str">
        <f>IFERROR(__xludf.DUMMYFUNCTION("""COMPUTED_VALUE"""),"أَحْمَد بن الأَزْهَر بن منيع أَبُو الأَزْهَر النَّيْسَابُورِيّ")</f>
        <v>أَحْمَد بن الأَزْهَر بن منيع أَبُو الأَزْهَر النَّيْسَابُورِيّ</v>
      </c>
      <c r="C38" s="5" t="str">
        <f>IFERROR(__xludf.DUMMYFUNCTION("""COMPUTED_VALUE"""),"30")</f>
        <v>30</v>
      </c>
    </row>
    <row r="39">
      <c r="A39" s="5" t="str">
        <f>IFERROR(__xludf.DUMMYFUNCTION("""COMPUTED_VALUE"""),"ahmed_ibrahim_ertah")</f>
        <v>ahmed_ibrahim_ertah</v>
      </c>
      <c r="B39" s="6" t="str">
        <f>IFERROR(__xludf.DUMMYFUNCTION("""COMPUTED_VALUE"""),"أَحْمَد بن إِبْرَاهِيم بن مُحَمَّد ابْن أَبي أرطاة الدمشقي")</f>
        <v>أَحْمَد بن إِبْرَاهِيم بن مُحَمَّد ابْن أَبي أرطاة الدمشقي</v>
      </c>
      <c r="C39" s="5" t="str">
        <f>IFERROR(__xludf.DUMMYFUNCTION("""COMPUTED_VALUE"""),"30")</f>
        <v>30</v>
      </c>
    </row>
    <row r="40">
      <c r="A40" s="5" t="str">
        <f>IFERROR(__xludf.DUMMYFUNCTION("""COMPUTED_VALUE"""),"ahmed_ibrahim_esdi")</f>
        <v>ahmed_ibrahim_esdi</v>
      </c>
      <c r="B40" s="6" t="str">
        <f>IFERROR(__xludf.DUMMYFUNCTION("""COMPUTED_VALUE"""),"أَحْمَد بن إِبْرَاهِيم بن فيل الأسدي")</f>
        <v>أَحْمَد بن إِبْرَاهِيم بن فيل الأسدي</v>
      </c>
      <c r="C40" s="5" t="str">
        <f>IFERROR(__xludf.DUMMYFUNCTION("""COMPUTED_VALUE"""),"30")</f>
        <v>30</v>
      </c>
    </row>
    <row r="41">
      <c r="A41" s="5" t="str">
        <f>IFERROR(__xludf.DUMMYFUNCTION("""COMPUTED_VALUE"""),"ahmed_ibrahim_halid")</f>
        <v>ahmed_ibrahim_halid</v>
      </c>
      <c r="B41" s="6" t="str">
        <f>IFERROR(__xludf.DUMMYFUNCTION("""COMPUTED_VALUE"""),"أَحْمَد بن إِبْرَاهِيم بن خالد الموصلي")</f>
        <v>أَحْمَد بن إِبْرَاهِيم بن خالد الموصلي</v>
      </c>
      <c r="C41" s="5" t="str">
        <f>IFERROR(__xludf.DUMMYFUNCTION("""COMPUTED_VALUE"""),"30")</f>
        <v>30</v>
      </c>
    </row>
    <row r="42">
      <c r="A42" s="5" t="str">
        <f>IFERROR(__xludf.DUMMYFUNCTION("""COMPUTED_VALUE"""),"ahmed_ibrahim_kethir")</f>
        <v>ahmed_ibrahim_kethir</v>
      </c>
      <c r="B42" s="6" t="str">
        <f>IFERROR(__xludf.DUMMYFUNCTION("""COMPUTED_VALUE"""),"أَحْمَد بن إِبْرَاهِيم بن كثير العبدي")</f>
        <v>أَحْمَد بن إِبْرَاهِيم بن كثير العبدي</v>
      </c>
      <c r="C42" s="5" t="str">
        <f>IFERROR(__xludf.DUMMYFUNCTION("""COMPUTED_VALUE"""),"30")</f>
        <v>30</v>
      </c>
    </row>
    <row r="43">
      <c r="A43" s="3" t="str">
        <f>IFERROR(__xludf.DUMMYFUNCTION("""COMPUTED_VALUE"""),"ahmed_muhamed_thabit")</f>
        <v>ahmed_muhamed_thabit</v>
      </c>
      <c r="B43" s="6" t="str">
        <f>IFERROR(__xludf.DUMMYFUNCTION("""COMPUTED_VALUE"""),"أَحْمَد بْن مُحَمَّد بْن ثَابِت الخزاعي المروزي")</f>
        <v>أَحْمَد بْن مُحَمَّد بْن ثَابِت الخزاعي المروزي</v>
      </c>
      <c r="C43" s="5" t="str">
        <f>IFERROR(__xludf.DUMMYFUNCTION("""COMPUTED_VALUE"""),"10")</f>
        <v>10</v>
      </c>
    </row>
    <row r="44">
      <c r="A44" s="3" t="str">
        <f>IFERROR(__xludf.DUMMYFUNCTION("""COMPUTED_VALUE"""),"ahmed_nasr_malik")</f>
        <v>ahmed_nasr_malik</v>
      </c>
      <c r="B44" s="6" t="str">
        <f>IFERROR(__xludf.DUMMYFUNCTION("""COMPUTED_VALUE"""),"أَحْمَد بْن نصر بْن مَالِك الخزاعي الشهيد ")</f>
        <v>أَحْمَد بْن نصر بْن مَالِك الخزاعي الشهيد </v>
      </c>
      <c r="C44" s="5" t="str">
        <f>IFERROR(__xludf.DUMMYFUNCTION("""COMPUTED_VALUE"""),"10")</f>
        <v>10</v>
      </c>
    </row>
    <row r="45">
      <c r="A45" s="3" t="str">
        <f>IFERROR(__xludf.DUMMYFUNCTION("""COMPUTED_VALUE"""),"ala_abdxhebar")</f>
        <v>ala_abdxhebar</v>
      </c>
      <c r="B45" s="6" t="str">
        <f>IFERROR(__xludf.DUMMYFUNCTION("""COMPUTED_VALUE"""),"العلاء بْن عَبْد الْجَبَّارِ العطار ")</f>
        <v>العلاء بْن عَبْد الْجَبَّارِ العطار </v>
      </c>
      <c r="C45" s="5" t="str">
        <f>IFERROR(__xludf.DUMMYFUNCTION("""COMPUTED_VALUE"""),"10")</f>
        <v>10</v>
      </c>
    </row>
    <row r="46">
      <c r="A46" s="3" t="str">
        <f>IFERROR(__xludf.DUMMYFUNCTION("""COMPUTED_VALUE"""),"ali_asim")</f>
        <v>ali_asim</v>
      </c>
      <c r="B46" s="6" t="str">
        <f>IFERROR(__xludf.DUMMYFUNCTION("""COMPUTED_VALUE"""),"علي بْن عاصم الواسطي ")</f>
        <v>علي بْن عاصم الواسطي </v>
      </c>
      <c r="C46" s="5" t="str">
        <f>IFERROR(__xludf.DUMMYFUNCTION("""COMPUTED_VALUE"""),"10")</f>
        <v>10</v>
      </c>
    </row>
    <row r="47">
      <c r="A47" s="3" t="str">
        <f>IFERROR(__xludf.DUMMYFUNCTION("""COMPUTED_VALUE"""),"amir_ismail")</f>
        <v>amir_ismail</v>
      </c>
      <c r="B47" s="6" t="str">
        <f>IFERROR(__xludf.DUMMYFUNCTION("""COMPUTED_VALUE"""),"عامر بْن إِسْمَاعِيل الْبَغْدَادِيّ")</f>
        <v>عامر بْن إِسْمَاعِيل الْبَغْدَادِيّ</v>
      </c>
      <c r="C47" s="5" t="str">
        <f>IFERROR(__xludf.DUMMYFUNCTION("""COMPUTED_VALUE"""),"10")</f>
        <v>10</v>
      </c>
    </row>
    <row r="48">
      <c r="A48" s="3" t="str">
        <f>IFERROR(__xludf.DUMMYFUNCTION("""COMPUTED_VALUE"""),"behz_esed")</f>
        <v>behz_esed</v>
      </c>
      <c r="B48" s="6" t="str">
        <f>IFERROR(__xludf.DUMMYFUNCTION("""COMPUTED_VALUE"""),"بهز بْن أسد العمي البَصْرِيّ")</f>
        <v>بهز بْن أسد العمي البَصْرِيّ</v>
      </c>
      <c r="C48" s="5" t="str">
        <f>IFERROR(__xludf.DUMMYFUNCTION("""COMPUTED_VALUE"""),"10")</f>
        <v>10</v>
      </c>
    </row>
    <row r="49">
      <c r="A49" s="3" t="str">
        <f>IFERROR(__xludf.DUMMYFUNCTION("""COMPUTED_VALUE"""),"bekr_abdrrahman")</f>
        <v>bekr_abdrrahman</v>
      </c>
      <c r="B49" s="6" t="str">
        <f>IFERROR(__xludf.DUMMYFUNCTION("""COMPUTED_VALUE"""),"بكر بْن عَبْد الرَّحْمَنِ الكوفي القاضي ")</f>
        <v>بكر بْن عَبْد الرَّحْمَنِ الكوفي القاضي </v>
      </c>
      <c r="C49" s="5" t="str">
        <f>IFERROR(__xludf.DUMMYFUNCTION("""COMPUTED_VALUE"""),"10")</f>
        <v>10</v>
      </c>
    </row>
    <row r="50">
      <c r="A50" s="3" t="str">
        <f>IFERROR(__xludf.DUMMYFUNCTION("""COMPUTED_VALUE"""),"bukejr_muhamed")</f>
        <v>bukejr_muhamed</v>
      </c>
      <c r="B50" s="6" t="str">
        <f>IFERROR(__xludf.DUMMYFUNCTION("""COMPUTED_VALUE"""),"بكير بْن مُحَمَّد بْن أسماء")</f>
        <v>بكير بْن مُحَمَّد بْن أسماء</v>
      </c>
      <c r="C50" s="5" t="str">
        <f>IFERROR(__xludf.DUMMYFUNCTION("""COMPUTED_VALUE"""),"10")</f>
        <v>10</v>
      </c>
    </row>
    <row r="51">
      <c r="A51" s="3" t="str">
        <f>IFERROR(__xludf.DUMMYFUNCTION("""COMPUTED_VALUE"""),"dahak_mahled")</f>
        <v>dahak_mahled</v>
      </c>
      <c r="B51" s="6" t="str">
        <f>IFERROR(__xludf.DUMMYFUNCTION("""COMPUTED_VALUE"""),"الضحاك بْن مخلد أَبِي عاصم النبيل")</f>
        <v>الضحاك بْن مخلد أَبِي عاصم النبيل</v>
      </c>
      <c r="C51" s="5" t="str">
        <f>IFERROR(__xludf.DUMMYFUNCTION("""COMPUTED_VALUE"""),"10")</f>
        <v>10</v>
      </c>
    </row>
    <row r="52">
      <c r="A52" s="3" t="str">
        <f>IFERROR(__xludf.DUMMYFUNCTION("""COMPUTED_VALUE"""),"ejub_muktib")</f>
        <v>ejub_muktib</v>
      </c>
      <c r="B52" s="6" t="str">
        <f>IFERROR(__xludf.DUMMYFUNCTION("""COMPUTED_VALUE"""),"أيوب المكتب ")</f>
        <v>أيوب المكتب </v>
      </c>
      <c r="C52" s="5" t="str">
        <f>IFERROR(__xludf.DUMMYFUNCTION("""COMPUTED_VALUE"""),"10")</f>
        <v>10</v>
      </c>
    </row>
    <row r="53">
      <c r="A53" s="3" t="str">
        <f>IFERROR(__xludf.DUMMYFUNCTION("""COMPUTED_VALUE"""),"enes_ijad")</f>
        <v>enes_ijad</v>
      </c>
      <c r="B53" s="6" t="str">
        <f>IFERROR(__xludf.DUMMYFUNCTION("""COMPUTED_VALUE"""),"أنس بْن عياض الليثي")</f>
        <v>أنس بْن عياض الليثي</v>
      </c>
      <c r="C53" s="5" t="str">
        <f>IFERROR(__xludf.DUMMYFUNCTION("""COMPUTED_VALUE"""),"10")</f>
        <v>10</v>
      </c>
    </row>
    <row r="54">
      <c r="A54" s="3" t="str">
        <f>IFERROR(__xludf.DUMMYFUNCTION("""COMPUTED_VALUE"""),"esbat_muhamed")</f>
        <v>esbat_muhamed</v>
      </c>
      <c r="B54" s="6" t="str">
        <f>IFERROR(__xludf.DUMMYFUNCTION("""COMPUTED_VALUE"""),"أسباط بْن مُحَمَّد القرشي ")</f>
        <v>أسباط بْن مُحَمَّد القرشي </v>
      </c>
      <c r="C54" s="5" t="str">
        <f>IFERROR(__xludf.DUMMYFUNCTION("""COMPUTED_VALUE"""),"10")</f>
        <v>10</v>
      </c>
    </row>
    <row r="55">
      <c r="A55" s="3" t="str">
        <f>IFERROR(__xludf.DUMMYFUNCTION("""COMPUTED_VALUE"""),"ferexh_fedale")</f>
        <v>ferexh_fedale</v>
      </c>
      <c r="B55" s="6" t="str">
        <f>IFERROR(__xludf.DUMMYFUNCTION("""COMPUTED_VALUE"""),"فرج بْن فضالة الشامي ")</f>
        <v>فرج بْن فضالة الشامي </v>
      </c>
      <c r="C55" s="5" t="str">
        <f>IFERROR(__xludf.DUMMYFUNCTION("""COMPUTED_VALUE"""),"10")</f>
        <v>10</v>
      </c>
    </row>
    <row r="56">
      <c r="A56" s="3" t="str">
        <f>IFERROR(__xludf.DUMMYFUNCTION("""COMPUTED_VALUE"""),"habib_habib_kufi")</f>
        <v>habib_habib_kufi</v>
      </c>
      <c r="B56" s="6" t="str">
        <f>IFERROR(__xludf.DUMMYFUNCTION("""COMPUTED_VALUE"""),"حبيب بْن حبيب الكوفي أخي حمزة بْن حبيب الزيات القارئ")</f>
        <v>حبيب بْن حبيب الكوفي أخي حمزة بْن حبيب الزيات القارئ</v>
      </c>
      <c r="C56" s="5" t="str">
        <f>IFERROR(__xludf.DUMMYFUNCTION("""COMPUTED_VALUE"""),"10")</f>
        <v>10</v>
      </c>
    </row>
    <row r="57">
      <c r="A57" s="3" t="str">
        <f>IFERROR(__xludf.DUMMYFUNCTION("""COMPUTED_VALUE"""),"hafs_gijath")</f>
        <v>hafs_gijath</v>
      </c>
      <c r="B57" s="6" t="str">
        <f>IFERROR(__xludf.DUMMYFUNCTION("""COMPUTED_VALUE"""),"حفص ابن غِيَاث النخعي القاضي ")</f>
        <v>حفص ابن غِيَاث النخعي القاضي </v>
      </c>
      <c r="C57" s="5" t="str">
        <f>IFERROR(__xludf.DUMMYFUNCTION("""COMPUTED_VALUE"""),"10")</f>
        <v>10</v>
      </c>
    </row>
    <row r="58">
      <c r="A58" s="3" t="str">
        <f>IFERROR(__xludf.DUMMYFUNCTION("""COMPUTED_VALUE"""),"hakem_dhahir")</f>
        <v>hakem_dhahir</v>
      </c>
      <c r="B58" s="6" t="str">
        <f>IFERROR(__xludf.DUMMYFUNCTION("""COMPUTED_VALUE"""),"الحكم بْن ظهير الفزاري")</f>
        <v>الحكم بْن ظهير الفزاري</v>
      </c>
      <c r="C58" s="5" t="str">
        <f>IFERROR(__xludf.DUMMYFUNCTION("""COMPUTED_VALUE"""),"10")</f>
        <v>10</v>
      </c>
    </row>
    <row r="59">
      <c r="A59" s="3" t="str">
        <f>IFERROR(__xludf.DUMMYFUNCTION("""COMPUTED_VALUE"""),"hakem_sinan")</f>
        <v>hakem_sinan</v>
      </c>
      <c r="B59" s="6" t="str">
        <f>IFERROR(__xludf.DUMMYFUNCTION("""COMPUTED_VALUE"""),"الحكم بْن سنان الباهلي القربي")</f>
        <v>الحكم بْن سنان الباهلي القربي</v>
      </c>
      <c r="C59" s="5" t="str">
        <f>IFERROR(__xludf.DUMMYFUNCTION("""COMPUTED_VALUE"""),"10")</f>
        <v>10</v>
      </c>
    </row>
    <row r="60">
      <c r="A60" s="3" t="str">
        <f>IFERROR(__xludf.DUMMYFUNCTION("""COMPUTED_VALUE"""),"halef_halife")</f>
        <v>halef_halife</v>
      </c>
      <c r="B60" s="6" t="str">
        <f>IFERROR(__xludf.DUMMYFUNCTION("""COMPUTED_VALUE"""),"خلف بْن خليفة")</f>
        <v>خلف بْن خليفة</v>
      </c>
      <c r="C60" s="5" t="str">
        <f>IFERROR(__xludf.DUMMYFUNCTION("""COMPUTED_VALUE"""),"10")</f>
        <v>10</v>
      </c>
    </row>
    <row r="61">
      <c r="A61" s="3" t="str">
        <f>IFERROR(__xludf.DUMMYFUNCTION("""COMPUTED_VALUE"""),"halid_amr")</f>
        <v>halid_amr</v>
      </c>
      <c r="B61" s="6" t="str">
        <f>IFERROR(__xludf.DUMMYFUNCTION("""COMPUTED_VALUE"""),"خالد بْن عَمْرو السلفي ")</f>
        <v>خالد بْن عَمْرو السلفي </v>
      </c>
      <c r="C61" s="5" t="str">
        <f>IFERROR(__xludf.DUMMYFUNCTION("""COMPUTED_VALUE"""),"10")</f>
        <v>10</v>
      </c>
    </row>
    <row r="62">
      <c r="A62" s="3" t="str">
        <f>IFERROR(__xludf.DUMMYFUNCTION("""COMPUTED_VALUE"""),"halid_mahled")</f>
        <v>halid_mahled</v>
      </c>
      <c r="B62" s="6" t="str">
        <f>IFERROR(__xludf.DUMMYFUNCTION("""COMPUTED_VALUE"""),"خالد بْن مخلد القطواني")</f>
        <v>خالد بْن مخلد القطواني</v>
      </c>
      <c r="C62" s="5" t="str">
        <f>IFERROR(__xludf.DUMMYFUNCTION("""COMPUTED_VALUE"""),"10")</f>
        <v>10</v>
      </c>
    </row>
    <row r="63">
      <c r="A63" s="3" t="str">
        <f>IFERROR(__xludf.DUMMYFUNCTION("""COMPUTED_VALUE"""),"hamad_jahja")</f>
        <v>hamad_jahja</v>
      </c>
      <c r="B63" s="6" t="str">
        <f>IFERROR(__xludf.DUMMYFUNCTION("""COMPUTED_VALUE"""),"حماد بن يحيى البلخي")</f>
        <v>حماد بن يحيى البلخي</v>
      </c>
      <c r="C63" s="5" t="str">
        <f>IFERROR(__xludf.DUMMYFUNCTION("""COMPUTED_VALUE"""),"10")</f>
        <v>10</v>
      </c>
    </row>
    <row r="64">
      <c r="A64" s="3" t="str">
        <f>IFERROR(__xludf.DUMMYFUNCTION("""COMPUTED_VALUE"""),"hamad_malik")</f>
        <v>hamad_malik</v>
      </c>
      <c r="B64" s="6" t="str">
        <f>IFERROR(__xludf.DUMMYFUNCTION("""COMPUTED_VALUE"""),"حَمَّاد بْن مَالِك الأشجعي الحرستاني")</f>
        <v>حَمَّاد بْن مَالِك الأشجعي الحرستاني</v>
      </c>
      <c r="C64" s="5" t="str">
        <f>IFERROR(__xludf.DUMMYFUNCTION("""COMPUTED_VALUE"""),"10")</f>
        <v>10</v>
      </c>
    </row>
    <row r="65">
      <c r="A65" s="3" t="str">
        <f>IFERROR(__xludf.DUMMYFUNCTION("""COMPUTED_VALUE"""),"hamad_usame")</f>
        <v>hamad_usame</v>
      </c>
      <c r="B65" s="6" t="str">
        <f>IFERROR(__xludf.DUMMYFUNCTION("""COMPUTED_VALUE"""),"حَمَّاد بْن أسامة")</f>
        <v>حَمَّاد بْن أسامة</v>
      </c>
      <c r="C65" s="5" t="str">
        <f>IFERROR(__xludf.DUMMYFUNCTION("""COMPUTED_VALUE"""),"10")</f>
        <v>10</v>
      </c>
    </row>
    <row r="66">
      <c r="A66" s="3" t="str">
        <f>IFERROR(__xludf.DUMMYFUNCTION("""COMPUTED_VALUE"""),"hamad_zejd")</f>
        <v>hamad_zejd</v>
      </c>
      <c r="B66" s="6" t="str">
        <f>IFERROR(__xludf.DUMMYFUNCTION("""COMPUTED_VALUE"""),"حماد بْن زَيْد")</f>
        <v>حماد بْن زَيْد</v>
      </c>
      <c r="C66" s="5" t="str">
        <f>IFERROR(__xludf.DUMMYFUNCTION("""COMPUTED_VALUE"""),"10")</f>
        <v>10</v>
      </c>
    </row>
    <row r="67">
      <c r="A67" s="3" t="str">
        <f>IFERROR(__xludf.DUMMYFUNCTION("""COMPUTED_VALUE"""),"abas_abdrrahman")</f>
        <v>abas_abdrrahman</v>
      </c>
      <c r="B67" s="6" t="str">
        <f>IFERROR(__xludf.DUMMYFUNCTION("""COMPUTED_VALUE"""),"الْعَبَّاس بْن عبد الرحمن بن الوليد ابن نجيح القرشي")</f>
        <v>الْعَبَّاس بْن عبد الرحمن بن الوليد ابن نجيح القرشي</v>
      </c>
      <c r="C67" s="5" t="str">
        <f>IFERROR(__xludf.DUMMYFUNCTION("""COMPUTED_VALUE"""),"10")</f>
        <v>10</v>
      </c>
    </row>
    <row r="68">
      <c r="A68" s="3" t="str">
        <f>IFERROR(__xludf.DUMMYFUNCTION("""COMPUTED_VALUE"""),"abdhamid_bekar")</f>
        <v>abdhamid_bekar</v>
      </c>
      <c r="B68" s="6" t="str">
        <f>IFERROR(__xludf.DUMMYFUNCTION("""COMPUTED_VALUE"""),"عبد الحميد بْن بكار البيروتي")</f>
        <v>عبد الحميد بْن بكار البيروتي</v>
      </c>
      <c r="C68" s="5" t="str">
        <f>IFERROR(__xludf.DUMMYFUNCTION("""COMPUTED_VALUE"""),"10")</f>
        <v>10</v>
      </c>
    </row>
    <row r="69">
      <c r="A69" s="3" t="str">
        <f>IFERROR(__xludf.DUMMYFUNCTION("""COMPUTED_VALUE"""),"hasen_isa")</f>
        <v>hasen_isa</v>
      </c>
      <c r="B69" s="6" t="str">
        <f>IFERROR(__xludf.DUMMYFUNCTION("""COMPUTED_VALUE"""),"الحسن بْنُ عيسى بْن ماسرجس النَّيْسَابُورِيّ مولى ابْن المبارك")</f>
        <v>الحسن بْنُ عيسى بْن ماسرجس النَّيْسَابُورِيّ مولى ابْن المبارك</v>
      </c>
      <c r="C69" s="5" t="str">
        <f>IFERROR(__xludf.DUMMYFUNCTION("""COMPUTED_VALUE"""),"10")</f>
        <v>10</v>
      </c>
    </row>
    <row r="70">
      <c r="A70" s="3" t="str">
        <f>IFERROR(__xludf.DUMMYFUNCTION("""COMPUTED_VALUE"""),"haxhaxh_muhamed")</f>
        <v>haxhaxh_muhamed</v>
      </c>
      <c r="B70" s="6" t="str">
        <f>IFERROR(__xludf.DUMMYFUNCTION("""COMPUTED_VALUE"""),"حجاج بْن مُحَمَّد المصيصي الأَعور ")</f>
        <v>حجاج بْن مُحَمَّد المصيصي الأَعور </v>
      </c>
      <c r="C70" s="5" t="str">
        <f>IFERROR(__xludf.DUMMYFUNCTION("""COMPUTED_VALUE"""),"10")</f>
        <v>10</v>
      </c>
    </row>
    <row r="71">
      <c r="A71" s="3" t="str">
        <f>IFERROR(__xludf.DUMMYFUNCTION("""COMPUTED_VALUE"""),"hejthem_xhemil")</f>
        <v>hejthem_xhemil</v>
      </c>
      <c r="B71" s="6" t="str">
        <f>IFERROR(__xludf.DUMMYFUNCTION("""COMPUTED_VALUE"""),"الهيثم بْن جميل الأنطاكي ")</f>
        <v>الهيثم بْن جميل الأنطاكي </v>
      </c>
      <c r="C71" s="5" t="str">
        <f>IFERROR(__xludf.DUMMYFUNCTION("""COMPUTED_VALUE"""),"10")</f>
        <v>10</v>
      </c>
    </row>
    <row r="72">
      <c r="A72" s="3" t="str">
        <f>IFERROR(__xludf.DUMMYFUNCTION("""COMPUTED_VALUE"""),"hisham_abdmelik")</f>
        <v>hisham_abdmelik</v>
      </c>
      <c r="B72" s="6" t="str">
        <f>IFERROR(__xludf.DUMMYFUNCTION("""COMPUTED_VALUE"""),"هشام بْن عَبد المَلِك الطيالسي")</f>
        <v>هشام بْن عَبد المَلِك الطيالسي</v>
      </c>
      <c r="C72" s="5" t="str">
        <f>IFERROR(__xludf.DUMMYFUNCTION("""COMPUTED_VALUE"""),"10")</f>
        <v>10</v>
      </c>
    </row>
    <row r="73">
      <c r="A73" s="3" t="str">
        <f>IFERROR(__xludf.DUMMYFUNCTION("""COMPUTED_VALUE"""),"hisham_amar")</f>
        <v>hisham_amar</v>
      </c>
      <c r="B73" s="6" t="str">
        <f>IFERROR(__xludf.DUMMYFUNCTION("""COMPUTED_VALUE"""),"هشام بْن عمار الدمشقي")</f>
        <v>هشام بْن عمار الدمشقي</v>
      </c>
      <c r="C73" s="5" t="str">
        <f>IFERROR(__xludf.DUMMYFUNCTION("""COMPUTED_VALUE"""),"10")</f>
        <v>10</v>
      </c>
    </row>
    <row r="74">
      <c r="A74" s="3" t="str">
        <f>IFERROR(__xludf.DUMMYFUNCTION("""COMPUTED_VALUE"""),"hudje_abdvehab")</f>
        <v>hudje_abdvehab</v>
      </c>
      <c r="B74" s="6" t="str">
        <f>IFERROR(__xludf.DUMMYFUNCTION("""COMPUTED_VALUE"""),"هدية بْن عبد الوهاب المروزي")</f>
        <v>هدية بْن عبد الوهاب المروزي</v>
      </c>
      <c r="C74" s="5" t="str">
        <f>IFERROR(__xludf.DUMMYFUNCTION("""COMPUTED_VALUE"""),"10")</f>
        <v>10</v>
      </c>
    </row>
    <row r="75">
      <c r="A75" s="3" t="str">
        <f>IFERROR(__xludf.DUMMYFUNCTION("""COMPUTED_VALUE"""),"hushejm_beshir")</f>
        <v>hushejm_beshir</v>
      </c>
      <c r="B75" s="6" t="str">
        <f>IFERROR(__xludf.DUMMYFUNCTION("""COMPUTED_VALUE"""),"هشيم بْن بشير الواسطي")</f>
        <v>هشيم بْن بشير الواسطي</v>
      </c>
      <c r="C75" s="5" t="str">
        <f>IFERROR(__xludf.DUMMYFUNCTION("""COMPUTED_VALUE"""),"10")</f>
        <v>10</v>
      </c>
    </row>
    <row r="76">
      <c r="A76" s="3" t="str">
        <f>IFERROR(__xludf.DUMMYFUNCTION("""COMPUTED_VALUE"""),"ibrahim_abdullah_ala")</f>
        <v>ibrahim_abdullah_ala</v>
      </c>
      <c r="B76" s="6" t="str">
        <f>IFERROR(__xludf.DUMMYFUNCTION("""COMPUTED_VALUE"""),"إبراهيم بْن عَبد اللَّهِ بْن العلاء بْن زبر الربعي")</f>
        <v>إبراهيم بْن عَبد اللَّهِ بْن العلاء بْن زبر الربعي</v>
      </c>
      <c r="C76" s="5" t="str">
        <f>IFERROR(__xludf.DUMMYFUNCTION("""COMPUTED_VALUE"""),"10")</f>
        <v>10</v>
      </c>
    </row>
    <row r="77">
      <c r="A77" s="3" t="str">
        <f>IFERROR(__xludf.DUMMYFUNCTION("""COMPUTED_VALUE"""),"ibrahim_hakem_eban")</f>
        <v>ibrahim_hakem_eban</v>
      </c>
      <c r="B77" s="6" t="str">
        <f>IFERROR(__xludf.DUMMYFUNCTION("""COMPUTED_VALUE"""),"إِبْرَاهِيم بْن الحكم بْن أبان العدني")</f>
        <v>إِبْرَاهِيم بْن الحكم بْن أبان العدني</v>
      </c>
      <c r="C77" s="5" t="str">
        <f>IFERROR(__xludf.DUMMYFUNCTION("""COMPUTED_VALUE"""),"10")</f>
        <v>10</v>
      </c>
    </row>
    <row r="78">
      <c r="A78" s="3" t="str">
        <f>IFERROR(__xludf.DUMMYFUNCTION("""COMPUTED_VALUE"""),"ibrahim_mehdi")</f>
        <v>ibrahim_mehdi</v>
      </c>
      <c r="B78" s="6" t="str">
        <f>IFERROR(__xludf.DUMMYFUNCTION("""COMPUTED_VALUE"""),"إِبْرَاهِيم بْن مهدي المصيصي")</f>
        <v>إِبْرَاهِيم بْن مهدي المصيصي</v>
      </c>
      <c r="C78" s="5" t="str">
        <f>IFERROR(__xludf.DUMMYFUNCTION("""COMPUTED_VALUE"""),"10")</f>
        <v>10</v>
      </c>
    </row>
    <row r="79">
      <c r="A79" s="3" t="str">
        <f>IFERROR(__xludf.DUMMYFUNCTION("""COMPUTED_VALUE"""),"ibrahim_muhamed_jusuf")</f>
        <v>ibrahim_muhamed_jusuf</v>
      </c>
      <c r="B79" s="6" t="str">
        <f>IFERROR(__xludf.DUMMYFUNCTION("""COMPUTED_VALUE"""),"إبراهيم بْن مُحَمَّد بْن يُوسُف الفريابي ")</f>
        <v>إبراهيم بْن مُحَمَّد بْن يُوسُف الفريابي </v>
      </c>
      <c r="C79" s="5" t="str">
        <f>IFERROR(__xludf.DUMMYFUNCTION("""COMPUTED_VALUE"""),"10")</f>
        <v>10</v>
      </c>
    </row>
    <row r="80">
      <c r="A80" s="3" t="str">
        <f>IFERROR(__xludf.DUMMYFUNCTION("""COMPUTED_VALUE"""),"ibrahim_muhamed_kureshi")</f>
        <v>ibrahim_muhamed_kureshi</v>
      </c>
      <c r="B80" s="6" t="str">
        <f>IFERROR(__xludf.DUMMYFUNCTION("""COMPUTED_VALUE"""),"إِبْرَاهِيم بْن مُحَمَّد بْن عَبد اللَّهِ القرشي")</f>
        <v>إِبْرَاهِيم بْن مُحَمَّد بْن عَبد اللَّهِ القرشي</v>
      </c>
      <c r="C80" s="5" t="str">
        <f>IFERROR(__xludf.DUMMYFUNCTION("""COMPUTED_VALUE"""),"10")</f>
        <v>10</v>
      </c>
    </row>
    <row r="81">
      <c r="A81" s="3" t="str">
        <f>IFERROR(__xludf.DUMMYFUNCTION("""COMPUTED_VALUE"""),"ibrahim_mundhir")</f>
        <v>ibrahim_mundhir</v>
      </c>
      <c r="B81" s="6" t="str">
        <f>IFERROR(__xludf.DUMMYFUNCTION("""COMPUTED_VALUE"""),"إبراهيم بْن المنذر الحزامي")</f>
        <v>إبراهيم بْن المنذر الحزامي</v>
      </c>
      <c r="C81" s="5" t="str">
        <f>IFERROR(__xludf.DUMMYFUNCTION("""COMPUTED_VALUE"""),"10")</f>
        <v>10</v>
      </c>
    </row>
    <row r="82">
      <c r="A82" s="3" t="str">
        <f>IFERROR(__xludf.DUMMYFUNCTION("""COMPUTED_VALUE"""),"ibrahim_sad_zuhri")</f>
        <v>ibrahim_sad_zuhri</v>
      </c>
      <c r="B82" s="6" t="str">
        <f>IFERROR(__xludf.DUMMYFUNCTION("""COMPUTED_VALUE"""),"إِبْرَاهِيم بْن سعد بْن إِبْرَاهِيم بْن عَبْد الرَّحْمَنِ بْن عوف الزُّهْرِيّ المدني")</f>
        <v>إِبْرَاهِيم بْن سعد بْن إِبْرَاهِيم بْن عَبْد الرَّحْمَنِ بْن عوف الزُّهْرِيّ المدني</v>
      </c>
      <c r="C82" s="5" t="str">
        <f>IFERROR(__xludf.DUMMYFUNCTION("""COMPUTED_VALUE"""),"10")</f>
        <v>10</v>
      </c>
    </row>
    <row r="83">
      <c r="A83" s="3" t="str">
        <f>IFERROR(__xludf.DUMMYFUNCTION("""COMPUTED_VALUE"""),"ibrahim_seid")</f>
        <v>ibrahim_seid</v>
      </c>
      <c r="B83" s="6" t="str">
        <f>IFERROR(__xludf.DUMMYFUNCTION("""COMPUTED_VALUE"""),"إِبْرَاهِيم بْن سَعِيد الجوهري")</f>
        <v>إِبْرَاهِيم بْن سَعِيد الجوهري</v>
      </c>
      <c r="C83" s="5" t="str">
        <f>IFERROR(__xludf.DUMMYFUNCTION("""COMPUTED_VALUE"""),"10")</f>
        <v>10</v>
      </c>
    </row>
    <row r="84">
      <c r="A84" s="3" t="str">
        <f>IFERROR(__xludf.DUMMYFUNCTION("""COMPUTED_VALUE"""),"ibrahim_sulejman_muedib")</f>
        <v>ibrahim_sulejman_muedib</v>
      </c>
      <c r="B84" s="6" t="str">
        <f>IFERROR(__xludf.DUMMYFUNCTION("""COMPUTED_VALUE"""),"إبراهيم بْن سُلَيْمان أَبِي إِسْمَاعِيل المؤدب")</f>
        <v>إبراهيم بْن سُلَيْمان أَبِي إِسْمَاعِيل المؤدب</v>
      </c>
      <c r="C84" s="5" t="str">
        <f>IFERROR(__xludf.DUMMYFUNCTION("""COMPUTED_VALUE"""),"10")</f>
        <v>10</v>
      </c>
    </row>
    <row r="85">
      <c r="A85" s="3" t="str">
        <f>IFERROR(__xludf.DUMMYFUNCTION("""COMPUTED_VALUE"""),"isa_sulejman")</f>
        <v>isa_sulejman</v>
      </c>
      <c r="B85" s="6" t="str">
        <f>IFERROR(__xludf.DUMMYFUNCTION("""COMPUTED_VALUE"""),"عيسى بْن سُلَيْمان الحجازي")</f>
        <v>عيسى بْن سُلَيْمان الحجازي</v>
      </c>
      <c r="C85" s="5" t="str">
        <f>IFERROR(__xludf.DUMMYFUNCTION("""COMPUTED_VALUE"""),"10")</f>
        <v>10</v>
      </c>
    </row>
    <row r="86">
      <c r="A86" s="3" t="str">
        <f>IFERROR(__xludf.DUMMYFUNCTION("""COMPUTED_VALUE"""),"ishak_ibrahim_jezid")</f>
        <v>ishak_ibrahim_jezid</v>
      </c>
      <c r="B86" s="6" t="str">
        <f>IFERROR(__xludf.DUMMYFUNCTION("""COMPUTED_VALUE"""),"إسحاق بْن إِبْرَاهِيم بْن يزيد الدمشقي الفراديسي")</f>
        <v>إسحاق بْن إِبْرَاهِيم بْن يزيد الدمشقي الفراديسي</v>
      </c>
      <c r="C86" s="5" t="str">
        <f>IFERROR(__xludf.DUMMYFUNCTION("""COMPUTED_VALUE"""),"10")</f>
        <v>10</v>
      </c>
    </row>
    <row r="87">
      <c r="A87" s="3" t="str">
        <f>IFERROR(__xludf.DUMMYFUNCTION("""COMPUTED_VALUE"""),"ishak_jusuf")</f>
        <v>ishak_jusuf</v>
      </c>
      <c r="B87" s="6" t="str">
        <f>IFERROR(__xludf.DUMMYFUNCTION("""COMPUTED_VALUE"""),"إسحاق بْن يُوسُف الأزرق ")</f>
        <v>إسحاق بْن يُوسُف الأزرق </v>
      </c>
      <c r="C87" s="5" t="str">
        <f>IFERROR(__xludf.DUMMYFUNCTION("""COMPUTED_VALUE"""),"10")</f>
        <v>10</v>
      </c>
    </row>
    <row r="88">
      <c r="A88" s="3" t="str">
        <f>IFERROR(__xludf.DUMMYFUNCTION("""COMPUTED_VALUE"""),"ishak_mensur")</f>
        <v>ishak_mensur</v>
      </c>
      <c r="B88" s="6" t="str">
        <f>IFERROR(__xludf.DUMMYFUNCTION("""COMPUTED_VALUE"""),"إسحاق بْن مَنْصُور السلولي")</f>
        <v>إسحاق بْن مَنْصُور السلولي</v>
      </c>
      <c r="C88" s="5" t="str">
        <f>IFERROR(__xludf.DUMMYFUNCTION("""COMPUTED_VALUE"""),"10")</f>
        <v>10</v>
      </c>
    </row>
    <row r="89">
      <c r="A89" s="3" t="str">
        <f>IFERROR(__xludf.DUMMYFUNCTION("""COMPUTED_VALUE"""),"ishak_seid_arkon")</f>
        <v>ishak_seid_arkon</v>
      </c>
      <c r="B89" s="6" t="str">
        <f>IFERROR(__xludf.DUMMYFUNCTION("""COMPUTED_VALUE"""),"إسحاق بْن سَعِيد بن الا ركون الدمشقي")</f>
        <v>إسحاق بْن سَعِيد بن الا ركون الدمشقي</v>
      </c>
      <c r="C89" s="5" t="str">
        <f>IFERROR(__xludf.DUMMYFUNCTION("""COMPUTED_VALUE"""),"10")</f>
        <v>10</v>
      </c>
    </row>
    <row r="90">
      <c r="A90" s="3" t="str">
        <f>IFERROR(__xludf.DUMMYFUNCTION("""COMPUTED_VALUE"""),"ishak_sulejman")</f>
        <v>ishak_sulejman</v>
      </c>
      <c r="B90" s="6" t="str">
        <f>IFERROR(__xludf.DUMMYFUNCTION("""COMPUTED_VALUE"""),"إسحاق بْن سُلَيْمان الرازي ")</f>
        <v>إسحاق بْن سُلَيْمان الرازي </v>
      </c>
      <c r="C90" s="5" t="str">
        <f>IFERROR(__xludf.DUMMYFUNCTION("""COMPUTED_VALUE"""),"10")</f>
        <v>10</v>
      </c>
    </row>
    <row r="91">
      <c r="A91" s="3" t="str">
        <f>IFERROR(__xludf.DUMMYFUNCTION("""COMPUTED_VALUE"""),"ismail_abdkerim")</f>
        <v>ismail_abdkerim</v>
      </c>
      <c r="B91" s="6" t="str">
        <f>IFERROR(__xludf.DUMMYFUNCTION("""COMPUTED_VALUE"""),"إِسْمَاعِيل بْن عبد الكريم بْن معقل الصنعاني")</f>
        <v>إِسْمَاعِيل بْن عبد الكريم بْن معقل الصنعاني</v>
      </c>
      <c r="C91" s="5" t="str">
        <f>IFERROR(__xludf.DUMMYFUNCTION("""COMPUTED_VALUE"""),"10")</f>
        <v>10</v>
      </c>
    </row>
    <row r="92">
      <c r="A92" s="3" t="str">
        <f>IFERROR(__xludf.DUMMYFUNCTION("""COMPUTED_VALUE"""),"ismail_ibrahim_mamer")</f>
        <v>ismail_ibrahim_mamer</v>
      </c>
      <c r="B92" s="6" t="str">
        <f>IFERROR(__xludf.DUMMYFUNCTION("""COMPUTED_VALUE"""),"إِسْمَاعِيل بْن إِبْرَاهِيم بْن مَعْمَر الهذلي القَطِيعِيّ")</f>
        <v>إِسْمَاعِيل بْن إِبْرَاهِيم بْن مَعْمَر الهذلي القَطِيعِيّ</v>
      </c>
      <c r="C92" s="5" t="str">
        <f>IFERROR(__xludf.DUMMYFUNCTION("""COMPUTED_VALUE"""),"10")</f>
        <v>10</v>
      </c>
    </row>
    <row r="93">
      <c r="A93" s="3" t="str">
        <f>IFERROR(__xludf.DUMMYFUNCTION("""COMPUTED_VALUE"""),"ismail_ibrahim_uleje")</f>
        <v>ismail_ibrahim_uleje</v>
      </c>
      <c r="B93" s="6" t="str">
        <f>IFERROR(__xludf.DUMMYFUNCTION("""COMPUTED_VALUE"""),"إسماعيل بْن إِبْرَاهِيم بْن مقسم الأسدي المعروف بابن علية")</f>
        <v>إسماعيل بْن إِبْرَاهِيم بْن مقسم الأسدي المعروف بابن علية</v>
      </c>
      <c r="C93" s="5" t="str">
        <f>IFERROR(__xludf.DUMMYFUNCTION("""COMPUTED_VALUE"""),"10")</f>
        <v>10</v>
      </c>
    </row>
    <row r="94">
      <c r="A94" s="3" t="str">
        <f>IFERROR(__xludf.DUMMYFUNCTION("""COMPUTED_VALUE"""),"ismail_omer")</f>
        <v>ismail_omer</v>
      </c>
      <c r="B94" s="6" t="str">
        <f>IFERROR(__xludf.DUMMYFUNCTION("""COMPUTED_VALUE"""),"إِسْمَاعِيل بْن عُمَر الواسطي")</f>
        <v>إِسْمَاعِيل بْن عُمَر الواسطي</v>
      </c>
      <c r="C94" s="5" t="str">
        <f>IFERROR(__xludf.DUMMYFUNCTION("""COMPUTED_VALUE"""),"10")</f>
        <v>10</v>
      </c>
    </row>
    <row r="95">
      <c r="A95" s="3" t="str">
        <f>IFERROR(__xludf.DUMMYFUNCTION("""COMPUTED_VALUE"""),"ismail_ubejd")</f>
        <v>ismail_ubejd</v>
      </c>
      <c r="B95" s="6" t="str">
        <f>IFERROR(__xludf.DUMMYFUNCTION("""COMPUTED_VALUE"""),"إسماعيل ابن عُبَيد بْن أَبي كريمة الحراني")</f>
        <v>إسماعيل ابن عُبَيد بْن أَبي كريمة الحراني</v>
      </c>
      <c r="C95" s="5" t="str">
        <f>IFERROR(__xludf.DUMMYFUNCTION("""COMPUTED_VALUE"""),"10")</f>
        <v>10</v>
      </c>
    </row>
    <row r="96">
      <c r="A96" s="3" t="str">
        <f>IFERROR(__xludf.DUMMYFUNCTION("""COMPUTED_VALUE"""),"jahja_adem")</f>
        <v>jahja_adem</v>
      </c>
      <c r="B96" s="6" t="str">
        <f>IFERROR(__xludf.DUMMYFUNCTION("""COMPUTED_VALUE"""),"يحيى بْن آدم")</f>
        <v>يحيى بْن آدم</v>
      </c>
      <c r="C96" s="5" t="str">
        <f>IFERROR(__xludf.DUMMYFUNCTION("""COMPUTED_VALUE"""),"10")</f>
        <v>10</v>
      </c>
    </row>
    <row r="97">
      <c r="A97" s="3" t="str">
        <f>IFERROR(__xludf.DUMMYFUNCTION("""COMPUTED_VALUE"""),"jakub_humejd_medeni")</f>
        <v>jakub_humejd_medeni</v>
      </c>
      <c r="B97" s="6" t="str">
        <f>IFERROR(__xludf.DUMMYFUNCTION("""COMPUTED_VALUE"""),"يعقوب بْن حميد بْن كاسب المدني")</f>
        <v>يعقوب بْن حميد بْن كاسب المدني</v>
      </c>
      <c r="C97" s="5" t="str">
        <f>IFERROR(__xludf.DUMMYFUNCTION("""COMPUTED_VALUE"""),"10")</f>
        <v>10</v>
      </c>
    </row>
    <row r="98">
      <c r="A98" s="3" t="str">
        <f>IFERROR(__xludf.DUMMYFUNCTION("""COMPUTED_VALUE"""),"jakub_ibrahim_zuhri")</f>
        <v>jakub_ibrahim_zuhri</v>
      </c>
      <c r="B98" s="6" t="str">
        <f>IFERROR(__xludf.DUMMYFUNCTION("""COMPUTED_VALUE"""),"يعقوب بْن إِبْرَاهِيم بْن سعد الزُّهْرِيّ")</f>
        <v>يعقوب بْن إِبْرَاهِيم بْن سعد الزُّهْرِيّ</v>
      </c>
      <c r="C98" s="5" t="str">
        <f>IFERROR(__xludf.DUMMYFUNCTION("""COMPUTED_VALUE"""),"10")</f>
        <v>10</v>
      </c>
    </row>
    <row r="99">
      <c r="A99" s="3" t="str">
        <f>IFERROR(__xludf.DUMMYFUNCTION("""COMPUTED_VALUE"""),"jala_ubejd_tanafisi")</f>
        <v>jala_ubejd_tanafisi</v>
      </c>
      <c r="B99" s="6" t="str">
        <f>IFERROR(__xludf.DUMMYFUNCTION("""COMPUTED_VALUE"""),"يَعْلَى بْن عُبَيد الطنافسي")</f>
        <v>يَعْلَى بْن عُبَيد الطنافسي</v>
      </c>
      <c r="C99" s="5" t="str">
        <f>IFERROR(__xludf.DUMMYFUNCTION("""COMPUTED_VALUE"""),"10")</f>
        <v>10</v>
      </c>
    </row>
    <row r="100">
      <c r="A100" s="3" t="str">
        <f>IFERROR(__xludf.DUMMYFUNCTION("""COMPUTED_VALUE"""),"jezid_ehakim")</f>
        <v>jezid_ehakim</v>
      </c>
      <c r="B100" s="6" t="str">
        <f>IFERROR(__xludf.DUMMYFUNCTION("""COMPUTED_VALUE"""),"يزيد بْن أَبي حكيم العدني")</f>
        <v>يزيد بْن أَبي حكيم العدني</v>
      </c>
      <c r="C100" s="5" t="str">
        <f>IFERROR(__xludf.DUMMYFUNCTION("""COMPUTED_VALUE"""),"10")</f>
        <v>10</v>
      </c>
    </row>
    <row r="101">
      <c r="A101" s="3" t="str">
        <f>IFERROR(__xludf.DUMMYFUNCTION("""COMPUTED_VALUE"""),"jezid_halid")</f>
        <v>jezid_halid</v>
      </c>
      <c r="B101" s="6" t="str">
        <f>IFERROR(__xludf.DUMMYFUNCTION("""COMPUTED_VALUE"""),"يزيد بْن خالد بْن موهب الهمداني الرملي ")</f>
        <v>يزيد بْن خالد بْن موهب الهمداني الرملي </v>
      </c>
      <c r="C101" s="5" t="str">
        <f>IFERROR(__xludf.DUMMYFUNCTION("""COMPUTED_VALUE"""),"10")</f>
        <v>10</v>
      </c>
    </row>
    <row r="102">
      <c r="A102" s="3" t="str">
        <f>IFERROR(__xludf.DUMMYFUNCTION("""COMPUTED_VALUE"""),"jezid_harun")</f>
        <v>jezid_harun</v>
      </c>
      <c r="B102" s="6" t="str">
        <f>IFERROR(__xludf.DUMMYFUNCTION("""COMPUTED_VALUE"""),"يزيد بْن هارون")</f>
        <v>يزيد بْن هارون</v>
      </c>
      <c r="C102" s="5" t="str">
        <f>IFERROR(__xludf.DUMMYFUNCTION("""COMPUTED_VALUE"""),"10")</f>
        <v>10</v>
      </c>
    </row>
    <row r="103">
      <c r="A103" s="3" t="str">
        <f>IFERROR(__xludf.DUMMYFUNCTION("""COMPUTED_VALUE"""),"jezid_zurej")</f>
        <v>jezid_zurej</v>
      </c>
      <c r="B103" s="6" t="str">
        <f>IFERROR(__xludf.DUMMYFUNCTION("""COMPUTED_VALUE"""),"يزيد بْن زريع")</f>
        <v>يزيد بْن زريع</v>
      </c>
      <c r="C103" s="5" t="str">
        <f>IFERROR(__xludf.DUMMYFUNCTION("""COMPUTED_VALUE"""),"10")</f>
        <v>10</v>
      </c>
    </row>
    <row r="104">
      <c r="A104" s="3" t="str">
        <f>IFERROR(__xludf.DUMMYFUNCTION("""COMPUTED_VALUE"""),"junus_muhamed_muedib")</f>
        <v>junus_muhamed_muedib</v>
      </c>
      <c r="B104" s="6" t="str">
        <f>IFERROR(__xludf.DUMMYFUNCTION("""COMPUTED_VALUE"""),"يونس بْن مُحَمَّد المؤدب")</f>
        <v>يونس بْن مُحَمَّد المؤدب</v>
      </c>
      <c r="C104" s="5" t="str">
        <f>IFERROR(__xludf.DUMMYFUNCTION("""COMPUTED_VALUE"""),"10")</f>
        <v>10</v>
      </c>
    </row>
    <row r="105">
      <c r="A105" s="3" t="str">
        <f>IFERROR(__xludf.DUMMYFUNCTION("""COMPUTED_VALUE"""),"jusuf_atije")</f>
        <v>jusuf_atije</v>
      </c>
      <c r="B105" s="6" t="str">
        <f>IFERROR(__xludf.DUMMYFUNCTION("""COMPUTED_VALUE"""),"يوسف بْن عطية الصفار البَصْرِيّ")</f>
        <v>يوسف بْن عطية الصفار البَصْرِيّ</v>
      </c>
      <c r="C105" s="5" t="str">
        <f>IFERROR(__xludf.DUMMYFUNCTION("""COMPUTED_VALUE"""),"10")</f>
        <v>10</v>
      </c>
    </row>
    <row r="106">
      <c r="A106" s="3" t="str">
        <f>IFERROR(__xludf.DUMMYFUNCTION("""COMPUTED_VALUE"""),"kethir_jezid")</f>
        <v>kethir_jezid</v>
      </c>
      <c r="B106" s="6" t="str">
        <f>IFERROR(__xludf.DUMMYFUNCTION("""COMPUTED_VALUE"""),"كثير بْن يزيد القنسريني")</f>
        <v>كثير بْن يزيد القنسريني</v>
      </c>
      <c r="C106" s="5" t="str">
        <f>IFERROR(__xludf.DUMMYFUNCTION("""COMPUTED_VALUE"""),"10")</f>
        <v>10</v>
      </c>
    </row>
    <row r="107">
      <c r="A107" s="3" t="str">
        <f>IFERROR(__xludf.DUMMYFUNCTION("""COMPUTED_VALUE"""),"kurejsh_enes")</f>
        <v>kurejsh_enes</v>
      </c>
      <c r="B107" s="6" t="str">
        <f>IFERROR(__xludf.DUMMYFUNCTION("""COMPUTED_VALUE"""),"قريش بْن أنس البَصْرِيّ")</f>
        <v>قريش بْن أنس البَصْرِيّ</v>
      </c>
      <c r="C107" s="5" t="str">
        <f>IFERROR(__xludf.DUMMYFUNCTION("""COMPUTED_VALUE"""),"10")</f>
        <v>10</v>
      </c>
    </row>
    <row r="108">
      <c r="A108" s="3" t="str">
        <f>IFERROR(__xludf.DUMMYFUNCTION("""COMPUTED_VALUE"""),"kutejbe_seid")</f>
        <v>kutejbe_seid</v>
      </c>
      <c r="B108" s="6" t="str">
        <f>IFERROR(__xludf.DUMMYFUNCTION("""COMPUTED_VALUE"""),"قتيبة ابن سَعِيد الثقفي البلخي")</f>
        <v>قتيبة ابن سَعِيد الثقفي البلخي</v>
      </c>
      <c r="C108" s="5" t="str">
        <f>IFERROR(__xludf.DUMMYFUNCTION("""COMPUTED_VALUE"""),"10")</f>
        <v>10</v>
      </c>
    </row>
    <row r="109">
      <c r="A109" s="3" t="str">
        <f>IFERROR(__xludf.DUMMYFUNCTION("""COMPUTED_VALUE"""),"mahbub_musa")</f>
        <v>mahbub_musa</v>
      </c>
      <c r="B109" s="6" t="str">
        <f>IFERROR(__xludf.DUMMYFUNCTION("""COMPUTED_VALUE"""),"محبوب بْن مُوسَى الأنطاكي الفراء")</f>
        <v>محبوب بْن مُوسَى الأنطاكي الفراء</v>
      </c>
      <c r="C109" s="5" t="str">
        <f>IFERROR(__xludf.DUMMYFUNCTION("""COMPUTED_VALUE"""),"10")</f>
        <v>10</v>
      </c>
    </row>
    <row r="110">
      <c r="A110" s="3" t="str">
        <f>IFERROR(__xludf.DUMMYFUNCTION("""COMPUTED_VALUE"""),"malik_seir")</f>
        <v>malik_seir</v>
      </c>
      <c r="B110" s="6" t="str">
        <f>IFERROR(__xludf.DUMMYFUNCTION("""COMPUTED_VALUE"""),"مالك بْن سعير ")</f>
        <v>مالك بْن سعير </v>
      </c>
      <c r="C110" s="5" t="str">
        <f>IFERROR(__xludf.DUMMYFUNCTION("""COMPUTED_VALUE"""),"10")</f>
        <v>10</v>
      </c>
    </row>
    <row r="111">
      <c r="A111" s="3" t="str">
        <f>IFERROR(__xludf.DUMMYFUNCTION("""COMPUTED_VALUE"""),"mehdi_xhafer")</f>
        <v>mehdi_xhafer</v>
      </c>
      <c r="B111" s="6" t="str">
        <f>IFERROR(__xludf.DUMMYFUNCTION("""COMPUTED_VALUE"""),"مهدي بْن جَعْفَر الرملي")</f>
        <v>مهدي بْن جَعْفَر الرملي</v>
      </c>
      <c r="C111" s="5" t="str">
        <f>IFERROR(__xludf.DUMMYFUNCTION("""COMPUTED_VALUE"""),"10")</f>
        <v>10</v>
      </c>
    </row>
    <row r="112">
      <c r="A112" s="3" t="str">
        <f>IFERROR(__xludf.DUMMYFUNCTION("""COMPUTED_VALUE"""),"mervan_muhamed")</f>
        <v>mervan_muhamed</v>
      </c>
      <c r="B112" s="6" t="str">
        <f>IFERROR(__xludf.DUMMYFUNCTION("""COMPUTED_VALUE"""),"مروان بْن مُحَمَّد الدمشقي المعروف بالطاطري ")</f>
        <v>مروان بْن مُحَمَّد الدمشقي المعروف بالطاطري </v>
      </c>
      <c r="C112" s="5" t="str">
        <f>IFERROR(__xludf.DUMMYFUNCTION("""COMPUTED_VALUE"""),"10")</f>
        <v>10</v>
      </c>
    </row>
    <row r="113">
      <c r="A113" s="3" t="str">
        <f>IFERROR(__xludf.DUMMYFUNCTION("""COMPUTED_VALUE"""),"muafa_sulejman")</f>
        <v>muafa_sulejman</v>
      </c>
      <c r="B113" s="6" t="str">
        <f>IFERROR(__xludf.DUMMYFUNCTION("""COMPUTED_VALUE"""),"المعافى بْن سُلَيْمان الرسعني")</f>
        <v>المعافى بْن سُلَيْمان الرسعني</v>
      </c>
      <c r="C113" s="5" t="str">
        <f>IFERROR(__xludf.DUMMYFUNCTION("""COMPUTED_VALUE"""),"10")</f>
        <v>10</v>
      </c>
    </row>
    <row r="114">
      <c r="A114" s="3" t="str">
        <f>IFERROR(__xludf.DUMMYFUNCTION("""COMPUTED_VALUE"""),"muala_mensur")</f>
        <v>muala_mensur</v>
      </c>
      <c r="B114" s="6" t="str">
        <f>IFERROR(__xludf.DUMMYFUNCTION("""COMPUTED_VALUE"""),"معلى بْن مَنْصُور الرازي ")</f>
        <v>معلى بْن مَنْصُور الرازي </v>
      </c>
      <c r="C114" s="5" t="str">
        <f>IFERROR(__xludf.DUMMYFUNCTION("""COMPUTED_VALUE"""),"10")</f>
        <v>10</v>
      </c>
    </row>
    <row r="115">
      <c r="A115" s="3" t="str">
        <f>IFERROR(__xludf.DUMMYFUNCTION("""COMPUTED_VALUE"""),"muavije_abdkerim")</f>
        <v>muavije_abdkerim</v>
      </c>
      <c r="B115" s="6" t="str">
        <f>IFERROR(__xludf.DUMMYFUNCTION("""COMPUTED_VALUE"""),"معاوية بْن عبد الكريم الثقفي المعروف بالضال")</f>
        <v>معاوية بْن عبد الكريم الثقفي المعروف بالضال</v>
      </c>
      <c r="C115" s="5" t="str">
        <f>IFERROR(__xludf.DUMMYFUNCTION("""COMPUTED_VALUE"""),"10")</f>
        <v>10</v>
      </c>
    </row>
    <row r="116">
      <c r="A116" s="3" t="str">
        <f>IFERROR(__xludf.DUMMYFUNCTION("""COMPUTED_VALUE"""),"mubeshir_ismail")</f>
        <v>mubeshir_ismail</v>
      </c>
      <c r="B116" s="6" t="str">
        <f>IFERROR(__xludf.DUMMYFUNCTION("""COMPUTED_VALUE"""),"مبشر بْن إسماعيل الحلبي ")</f>
        <v>مبشر بْن إسماعيل الحلبي </v>
      </c>
      <c r="C116" s="5" t="str">
        <f>IFERROR(__xludf.DUMMYFUNCTION("""COMPUTED_VALUE"""),"10")</f>
        <v>10</v>
      </c>
    </row>
    <row r="117">
      <c r="A117" s="3" t="str">
        <f>IFERROR(__xludf.DUMMYFUNCTION("""COMPUTED_VALUE"""),"muhamed_abdullah_bekar")</f>
        <v>muhamed_abdullah_bekar</v>
      </c>
      <c r="B117" s="6" t="str">
        <f>IFERROR(__xludf.DUMMYFUNCTION("""COMPUTED_VALUE"""),"مُحَمَّد بْن عَبد اللَّهِ بْن بكار القرشي الدمشقي")</f>
        <v>مُحَمَّد بْن عَبد اللَّهِ بْن بكار القرشي الدمشقي</v>
      </c>
      <c r="C117" s="5" t="str">
        <f>IFERROR(__xludf.DUMMYFUNCTION("""COMPUTED_VALUE"""),"10")</f>
        <v>10</v>
      </c>
    </row>
    <row r="118">
      <c r="A118" s="3" t="str">
        <f>IFERROR(__xludf.DUMMYFUNCTION("""COMPUTED_VALUE"""),"muhamed_abdullah_ensari")</f>
        <v>muhamed_abdullah_ensari</v>
      </c>
      <c r="B118" s="6" t="str">
        <f>IFERROR(__xludf.DUMMYFUNCTION("""COMPUTED_VALUE"""),"محمد بْن عَبد اللَّهِ الأَنْصارِيّ ")</f>
        <v>محمد بْن عَبد اللَّهِ الأَنْصارِيّ </v>
      </c>
      <c r="C118" s="5" t="str">
        <f>IFERROR(__xludf.DUMMYFUNCTION("""COMPUTED_VALUE"""),"10")</f>
        <v>10</v>
      </c>
    </row>
    <row r="119">
      <c r="A119" s="3" t="str">
        <f>IFERROR(__xludf.DUMMYFUNCTION("""COMPUTED_VALUE"""),"muhamed_adem_mesisi")</f>
        <v>muhamed_adem_mesisi</v>
      </c>
      <c r="B119" s="6" t="str">
        <f>IFERROR(__xludf.DUMMYFUNCTION("""COMPUTED_VALUE"""),"محمد بْن آدم المصيصي")</f>
        <v>محمد بْن آدم المصيصي</v>
      </c>
      <c r="C119" s="5" t="str">
        <f>IFERROR(__xludf.DUMMYFUNCTION("""COMPUTED_VALUE"""),"10")</f>
        <v>10</v>
      </c>
    </row>
    <row r="120">
      <c r="A120" s="3" t="str">
        <f>IFERROR(__xludf.DUMMYFUNCTION("""COMPUTED_VALUE"""),"muhamed_aidh")</f>
        <v>muhamed_aidh</v>
      </c>
      <c r="B120" s="6" t="str">
        <f>IFERROR(__xludf.DUMMYFUNCTION("""COMPUTED_VALUE"""),"محمد بْن عائذ القرشي الدمشقي")</f>
        <v>محمد بْن عائذ القرشي الدمشقي</v>
      </c>
      <c r="C120" s="5" t="str">
        <f>IFERROR(__xludf.DUMMYFUNCTION("""COMPUTED_VALUE"""),"10")</f>
        <v>10</v>
      </c>
    </row>
    <row r="121">
      <c r="A121" s="3" t="str">
        <f>IFERROR(__xludf.DUMMYFUNCTION("""COMPUTED_VALUE"""),"muhamed_bilal")</f>
        <v>muhamed_bilal</v>
      </c>
      <c r="B121" s="6" t="str">
        <f>IFERROR(__xludf.DUMMYFUNCTION("""COMPUTED_VALUE"""),"محمد بْن بلال البَصْرِيّ")</f>
        <v>محمد بْن بلال البَصْرِيّ</v>
      </c>
      <c r="C121" s="5" t="str">
        <f>IFERROR(__xludf.DUMMYFUNCTION("""COMPUTED_VALUE"""),"10")</f>
        <v>10</v>
      </c>
    </row>
    <row r="122">
      <c r="A122" s="3" t="str">
        <f>IFERROR(__xludf.DUMMYFUNCTION("""COMPUTED_VALUE"""),"muhamed_bishr_abdi")</f>
        <v>muhamed_bishr_abdi</v>
      </c>
      <c r="B122" s="6" t="str">
        <f>IFERROR(__xludf.DUMMYFUNCTION("""COMPUTED_VALUE"""),"محمد بْن بشر العبدي")</f>
        <v>محمد بْن بشر العبدي</v>
      </c>
      <c r="C122" s="5" t="str">
        <f>IFERROR(__xludf.DUMMYFUNCTION("""COMPUTED_VALUE"""),"10")</f>
        <v>10</v>
      </c>
    </row>
    <row r="123">
      <c r="A123" s="3" t="str">
        <f>IFERROR(__xludf.DUMMYFUNCTION("""COMPUTED_VALUE"""),"muhamed_fadl_sedus")</f>
        <v>muhamed_fadl_sedus</v>
      </c>
      <c r="B123" s="6" t="str">
        <f>IFERROR(__xludf.DUMMYFUNCTION("""COMPUTED_VALUE"""),"مُحَمَّد بْن الفضل السدوسي")</f>
        <v>مُحَمَّد بْن الفضل السدوسي</v>
      </c>
      <c r="C123" s="5" t="str">
        <f>IFERROR(__xludf.DUMMYFUNCTION("""COMPUTED_VALUE"""),"10")</f>
        <v>10</v>
      </c>
    </row>
    <row r="124">
      <c r="A124" s="3" t="str">
        <f>IFERROR(__xludf.DUMMYFUNCTION("""COMPUTED_VALUE"""),"mahmud_halid")</f>
        <v>mahmud_halid</v>
      </c>
      <c r="B124" s="6" t="str">
        <f>IFERROR(__xludf.DUMMYFUNCTION("""COMPUTED_VALUE"""),"محمود بْن خالد السلمي الدمشقي")</f>
        <v>محمود بْن خالد السلمي الدمشقي</v>
      </c>
      <c r="C124" s="5" t="str">
        <f>IFERROR(__xludf.DUMMYFUNCTION("""COMPUTED_VALUE"""),"10")</f>
        <v>10</v>
      </c>
    </row>
    <row r="125">
      <c r="A125" s="3" t="str">
        <f>IFERROR(__xludf.DUMMYFUNCTION("""COMPUTED_VALUE"""),"muhamed_isa_taba")</f>
        <v>muhamed_isa_taba</v>
      </c>
      <c r="B125" s="6" t="str">
        <f>IFERROR(__xludf.DUMMYFUNCTION("""COMPUTED_VALUE"""),"محمد ابن عيسى ابن الطباع ")</f>
        <v>محمد ابن عيسى ابن الطباع </v>
      </c>
      <c r="C125" s="5" t="str">
        <f>IFERROR(__xludf.DUMMYFUNCTION("""COMPUTED_VALUE"""),"10")</f>
        <v>10</v>
      </c>
    </row>
    <row r="126">
      <c r="A126" s="3" t="str">
        <f>IFERROR(__xludf.DUMMYFUNCTION("""COMPUTED_VALUE"""),"muhamed_ismail_basri")</f>
        <v>muhamed_ismail_basri</v>
      </c>
      <c r="B126" s="6" t="str">
        <f>IFERROR(__xludf.DUMMYFUNCTION("""COMPUTED_VALUE"""),"محمد بْن إِسْمَاعِيل بْن أَبي سمينة البَصْرِيّ")</f>
        <v>محمد بْن إِسْمَاعِيل بْن أَبي سمينة البَصْرِيّ</v>
      </c>
      <c r="C126" s="5" t="str">
        <f>IFERROR(__xludf.DUMMYFUNCTION("""COMPUTED_VALUE"""),"10")</f>
        <v>10</v>
      </c>
    </row>
    <row r="127">
      <c r="A127" s="3" t="str">
        <f>IFERROR(__xludf.DUMMYFUNCTION("""COMPUTED_VALUE"""),"muhamed_ismail_efudejk")</f>
        <v>muhamed_ismail_efudejk</v>
      </c>
      <c r="B127" s="6" t="str">
        <f>IFERROR(__xludf.DUMMYFUNCTION("""COMPUTED_VALUE"""),"محمد بْن إِسْمَاعِيل بْن أَبي فديك ")</f>
        <v>محمد بْن إِسْمَاعِيل بْن أَبي فديك </v>
      </c>
      <c r="C127" s="5" t="str">
        <f>IFERROR(__xludf.DUMMYFUNCTION("""COMPUTED_VALUE"""),"10")</f>
        <v>10</v>
      </c>
    </row>
    <row r="128">
      <c r="A128" s="3" t="str">
        <f>IFERROR(__xludf.DUMMYFUNCTION("""COMPUTED_VALUE"""),"muhamed_jezid_meki")</f>
        <v>muhamed_jezid_meki</v>
      </c>
      <c r="B128" s="6" t="str">
        <f>IFERROR(__xludf.DUMMYFUNCTION("""COMPUTED_VALUE"""),"محمد بْن يزيد بْن خنيس المكي")</f>
        <v>محمد بْن يزيد بْن خنيس المكي</v>
      </c>
      <c r="C128" s="5" t="str">
        <f>IFERROR(__xludf.DUMMYFUNCTION("""COMPUTED_VALUE"""),"10")</f>
        <v>10</v>
      </c>
    </row>
    <row r="129">
      <c r="A129" s="3" t="str">
        <f>IFERROR(__xludf.DUMMYFUNCTION("""COMPUTED_VALUE"""),"muhamed_jezid_tarsusi")</f>
        <v>muhamed_jezid_tarsusi</v>
      </c>
      <c r="B129" s="6" t="str">
        <f>IFERROR(__xludf.DUMMYFUNCTION("""COMPUTED_VALUE"""),"محمد بْن يزيد الطرسوسي")</f>
        <v>محمد بْن يزيد الطرسوسي</v>
      </c>
      <c r="C129" s="5" t="str">
        <f>IFERROR(__xludf.DUMMYFUNCTION("""COMPUTED_VALUE"""),"10")</f>
        <v>10</v>
      </c>
    </row>
    <row r="130">
      <c r="A130" s="3" t="str">
        <f>IFERROR(__xludf.DUMMYFUNCTION("""COMPUTED_VALUE"""),"muhamed_jusuf_firjabi")</f>
        <v>muhamed_jusuf_firjabi</v>
      </c>
      <c r="B130" s="6" t="str">
        <f>IFERROR(__xludf.DUMMYFUNCTION("""COMPUTED_VALUE"""),"محمد بْن يُوسُف الفريابي ")</f>
        <v>محمد بْن يُوسُف الفريابي </v>
      </c>
      <c r="C130" s="5" t="str">
        <f>IFERROR(__xludf.DUMMYFUNCTION("""COMPUTED_VALUE"""),"10")</f>
        <v>10</v>
      </c>
    </row>
    <row r="131">
      <c r="A131" s="3" t="str">
        <f>IFERROR(__xludf.DUMMYFUNCTION("""COMPUTED_VALUE"""),"muhamed_kasim_harrani")</f>
        <v>muhamed_kasim_harrani</v>
      </c>
      <c r="B131" s="6" t="str">
        <f>IFERROR(__xludf.DUMMYFUNCTION("""COMPUTED_VALUE"""),"محمد بْن الْقَاسِم الحراني")</f>
        <v>محمد بْن الْقَاسِم الحراني</v>
      </c>
      <c r="C131" s="5" t="str">
        <f>IFERROR(__xludf.DUMMYFUNCTION("""COMPUTED_VALUE"""),"10")</f>
        <v>10</v>
      </c>
    </row>
    <row r="132">
      <c r="A132" s="3" t="str">
        <f>IFERROR(__xludf.DUMMYFUNCTION("""COMPUTED_VALUE"""),"muhamed_kethir_mesisi")</f>
        <v>muhamed_kethir_mesisi</v>
      </c>
      <c r="B132" s="6" t="str">
        <f>IFERROR(__xludf.DUMMYFUNCTION("""COMPUTED_VALUE"""),"محمد بْن كثير المصيصي ")</f>
        <v>محمد بْن كثير المصيصي </v>
      </c>
      <c r="C132" s="5" t="str">
        <f>IFERROR(__xludf.DUMMYFUNCTION("""COMPUTED_VALUE"""),"10")</f>
        <v>10</v>
      </c>
    </row>
    <row r="133">
      <c r="A133" s="3" t="str">
        <f>IFERROR(__xludf.DUMMYFUNCTION("""COMPUTED_VALUE"""),"muhamed_kudame_mesisi")</f>
        <v>muhamed_kudame_mesisi</v>
      </c>
      <c r="B133" s="6" t="str">
        <f>IFERROR(__xludf.DUMMYFUNCTION("""COMPUTED_VALUE"""),"محمد بْن قدامة بْن أعين المصيصي")</f>
        <v>محمد بْن قدامة بْن أعين المصيصي</v>
      </c>
      <c r="C133" s="5" t="str">
        <f>IFERROR(__xludf.DUMMYFUNCTION("""COMPUTED_VALUE"""),"10")</f>
        <v>10</v>
      </c>
    </row>
    <row r="134">
      <c r="A134" s="3" t="str">
        <f>IFERROR(__xludf.DUMMYFUNCTION("""COMPUTED_VALUE"""),"muhamed_mukatil")</f>
        <v>muhamed_mukatil</v>
      </c>
      <c r="B134" s="6" t="str">
        <f>IFERROR(__xludf.DUMMYFUNCTION("""COMPUTED_VALUE"""),"محمد بْن مقاتل العباداني")</f>
        <v>محمد بْن مقاتل العباداني</v>
      </c>
      <c r="C134" s="5" t="str">
        <f>IFERROR(__xludf.DUMMYFUNCTION("""COMPUTED_VALUE"""),"10")</f>
        <v>10</v>
      </c>
    </row>
    <row r="135">
      <c r="A135" s="3" t="str">
        <f>IFERROR(__xludf.DUMMYFUNCTION("""COMPUTED_VALUE"""),"muhamed_musafa_mesisi")</f>
        <v>muhamed_musafa_mesisi</v>
      </c>
      <c r="B135" s="6" t="str">
        <f>IFERROR(__xludf.DUMMYFUNCTION("""COMPUTED_VALUE"""),"محمد بْن مصفى الحمصي")</f>
        <v>محمد بْن مصفى الحمصي</v>
      </c>
      <c r="C135" s="5" t="str">
        <f>IFERROR(__xludf.DUMMYFUNCTION("""COMPUTED_VALUE"""),"10")</f>
        <v>10</v>
      </c>
    </row>
    <row r="136">
      <c r="A136" s="3" t="str">
        <f>IFERROR(__xludf.DUMMYFUNCTION("""COMPUTED_VALUE"""),"muhamed_omer")</f>
        <v>muhamed_omer</v>
      </c>
      <c r="B136" s="6" t="str">
        <f>IFERROR(__xludf.DUMMYFUNCTION("""COMPUTED_VALUE"""),"محمد ابن عُمَر الكِلابي ")</f>
        <v>محمد ابن عُمَر الكِلابي </v>
      </c>
      <c r="C136" s="5" t="str">
        <f>IFERROR(__xludf.DUMMYFUNCTION("""COMPUTED_VALUE"""),"10")</f>
        <v>10</v>
      </c>
    </row>
    <row r="137">
      <c r="A137" s="3" t="str">
        <f>IFERROR(__xludf.DUMMYFUNCTION("""COMPUTED_VALUE"""),"muhamed_othman")</f>
        <v>muhamed_othman</v>
      </c>
      <c r="B137" s="6" t="str">
        <f>IFERROR(__xludf.DUMMYFUNCTION("""COMPUTED_VALUE"""),"مُحَمَّد بْن عثمان التنوخي الكفرسوسي ")</f>
        <v>مُحَمَّد بْن عثمان التنوخي الكفرسوسي </v>
      </c>
      <c r="C137" s="5" t="str">
        <f>IFERROR(__xludf.DUMMYFUNCTION("""COMPUTED_VALUE"""),"10")</f>
        <v>10</v>
      </c>
    </row>
    <row r="138">
      <c r="A138" s="3" t="str">
        <f>IFERROR(__xludf.DUMMYFUNCTION("""COMPUTED_VALUE"""),"muhamed_selam_entaki")</f>
        <v>muhamed_selam_entaki</v>
      </c>
      <c r="B138" s="6" t="str">
        <f>IFERROR(__xludf.DUMMYFUNCTION("""COMPUTED_VALUE"""),"محمد ابن سلام الأنطاكي ثم المنبجي")</f>
        <v>محمد ابن سلام الأنطاكي ثم المنبجي</v>
      </c>
      <c r="C138" s="5" t="str">
        <f>IFERROR(__xludf.DUMMYFUNCTION("""COMPUTED_VALUE"""),"10")</f>
        <v>10</v>
      </c>
    </row>
    <row r="139">
      <c r="A139" s="3" t="str">
        <f>IFERROR(__xludf.DUMMYFUNCTION("""COMPUTED_VALUE"""),"muhamed_shurahbil")</f>
        <v>muhamed_shurahbil</v>
      </c>
      <c r="B139" s="6" t="str">
        <f>IFERROR(__xludf.DUMMYFUNCTION("""COMPUTED_VALUE"""),"محمد بْن شرحبيل الأَنْبارِيّ")</f>
        <v>محمد بْن شرحبيل الأَنْبارِيّ</v>
      </c>
      <c r="C139" s="5" t="str">
        <f>IFERROR(__xludf.DUMMYFUNCTION("""COMPUTED_VALUE"""),"10")</f>
        <v>10</v>
      </c>
    </row>
    <row r="140">
      <c r="A140" s="3" t="str">
        <f>IFERROR(__xludf.DUMMYFUNCTION("""COMPUTED_VALUE"""),"muhamed_sulejman")</f>
        <v>muhamed_sulejman</v>
      </c>
      <c r="B140" s="6" t="str">
        <f>IFERROR(__xludf.DUMMYFUNCTION("""COMPUTED_VALUE"""),"محمد بْن سُلَيْمان بْن أَبي داود الحراني")</f>
        <v>محمد بْن سُلَيْمان بْن أَبي داود الحراني</v>
      </c>
      <c r="C140" s="5" t="str">
        <f>IFERROR(__xludf.DUMMYFUNCTION("""COMPUTED_VALUE"""),"10")</f>
        <v>10</v>
      </c>
    </row>
    <row r="141">
      <c r="A141" s="3" t="str">
        <f>IFERROR(__xludf.DUMMYFUNCTION("""COMPUTED_VALUE"""),"muhamed_thabit")</f>
        <v>muhamed_thabit</v>
      </c>
      <c r="B141" s="6" t="str">
        <f>IFERROR(__xludf.DUMMYFUNCTION("""COMPUTED_VALUE"""),"محمد بْن ثَابِت العبدي ")</f>
        <v>محمد بْن ثَابِت العبدي </v>
      </c>
      <c r="C141" s="5" t="str">
        <f>IFERROR(__xludf.DUMMYFUNCTION("""COMPUTED_VALUE"""),"10")</f>
        <v>10</v>
      </c>
    </row>
    <row r="142">
      <c r="A142" s="3" t="str">
        <f>IFERROR(__xludf.DUMMYFUNCTION("""COMPUTED_VALUE"""),"muhamed_ubejd")</f>
        <v>muhamed_ubejd</v>
      </c>
      <c r="B142" s="6" t="str">
        <f>IFERROR(__xludf.DUMMYFUNCTION("""COMPUTED_VALUE"""),"محمد بْن عُبَيد الطنافسي ")</f>
        <v>محمد بْن عُبَيد الطنافسي </v>
      </c>
      <c r="C142" s="5" t="str">
        <f>IFERROR(__xludf.DUMMYFUNCTION("""COMPUTED_VALUE"""),"10")</f>
        <v>10</v>
      </c>
    </row>
    <row r="143">
      <c r="A143" s="3" t="str">
        <f>IFERROR(__xludf.DUMMYFUNCTION("""COMPUTED_VALUE"""),"musa_ejub_nasibi")</f>
        <v>musa_ejub_nasibi</v>
      </c>
      <c r="B143" s="6" t="str">
        <f>IFERROR(__xludf.DUMMYFUNCTION("""COMPUTED_VALUE"""),"موسى بْن أيوب النصيبي")</f>
        <v>موسى بْن أيوب النصيبي</v>
      </c>
      <c r="C143" s="5" t="str">
        <f>IFERROR(__xludf.DUMMYFUNCTION("""COMPUTED_VALUE"""),"10")</f>
        <v>10</v>
      </c>
    </row>
    <row r="144">
      <c r="A144" s="3" t="str">
        <f>IFERROR(__xludf.DUMMYFUNCTION("""COMPUTED_VALUE"""),"musa_ismail")</f>
        <v>musa_ismail</v>
      </c>
      <c r="B144" s="6" t="str">
        <f>IFERROR(__xludf.DUMMYFUNCTION("""COMPUTED_VALUE"""),"مُوسَى بْن إِسْمَاعِيل التبوذكي")</f>
        <v>مُوسَى بْن إِسْمَاعِيل التبوذكي</v>
      </c>
      <c r="C144" s="5" t="str">
        <f>IFERROR(__xludf.DUMMYFUNCTION("""COMPUTED_VALUE"""),"10")</f>
        <v>10</v>
      </c>
    </row>
    <row r="145">
      <c r="A145" s="3" t="str">
        <f>IFERROR(__xludf.DUMMYFUNCTION("""COMPUTED_VALUE"""),"musejeb_vadih")</f>
        <v>musejeb_vadih</v>
      </c>
      <c r="B145" s="6" t="str">
        <f>IFERROR(__xludf.DUMMYFUNCTION("""COMPUTED_VALUE"""),"المُسَيَّب بْن واضح الحمصي")</f>
        <v>المُسَيَّب بْن واضح الحمصي</v>
      </c>
      <c r="C145" s="5" t="str">
        <f>IFERROR(__xludf.DUMMYFUNCTION("""COMPUTED_VALUE"""),"10")</f>
        <v>10</v>
      </c>
    </row>
    <row r="146">
      <c r="A146" s="3" t="str">
        <f>IFERROR(__xludf.DUMMYFUNCTION("""COMPUTED_VALUE"""),"nasih_ala")</f>
        <v>nasih_ala</v>
      </c>
      <c r="B146" s="6" t="str">
        <f>IFERROR(__xludf.DUMMYFUNCTION("""COMPUTED_VALUE"""),"ناصح بْن العلاء")</f>
        <v>ناصح بْن العلاء</v>
      </c>
      <c r="C146" s="5" t="str">
        <f>IFERROR(__xludf.DUMMYFUNCTION("""COMPUTED_VALUE"""),"10")</f>
        <v>10</v>
      </c>
    </row>
    <row r="147">
      <c r="A147" s="3" t="str">
        <f>IFERROR(__xludf.DUMMYFUNCTION("""COMPUTED_VALUE"""),"nasr_muhamed")</f>
        <v>nasr_muhamed</v>
      </c>
      <c r="B147" s="6" t="str">
        <f>IFERROR(__xludf.DUMMYFUNCTION("""COMPUTED_VALUE"""),"نصر بْن مُحَمَّد بْن سُلَيْمان ابن أَبي ضمرة الحمصي")</f>
        <v>نصر بْن مُحَمَّد بْن سُلَيْمان ابن أَبي ضمرة الحمصي</v>
      </c>
      <c r="C147" s="5" t="str">
        <f>IFERROR(__xludf.DUMMYFUNCTION("""COMPUTED_VALUE"""),"10")</f>
        <v>10</v>
      </c>
    </row>
    <row r="148">
      <c r="A148" s="3" t="str">
        <f>IFERROR(__xludf.DUMMYFUNCTION("""COMPUTED_VALUE"""),"nuh_kajs")</f>
        <v>nuh_kajs</v>
      </c>
      <c r="B148" s="6" t="str">
        <f>IFERROR(__xludf.DUMMYFUNCTION("""COMPUTED_VALUE"""),"نوح بْن قيس الحداني")</f>
        <v>نوح بْن قيس الحداني</v>
      </c>
      <c r="C148" s="5" t="str">
        <f>IFERROR(__xludf.DUMMYFUNCTION("""COMPUTED_VALUE"""),"10")</f>
        <v>10</v>
      </c>
    </row>
    <row r="149">
      <c r="A149" s="3" t="str">
        <f>IFERROR(__xludf.DUMMYFUNCTION("""COMPUTED_VALUE"""),"omer_hafs_bezaz")</f>
        <v>omer_hafs_bezaz</v>
      </c>
      <c r="B149" s="6" t="str">
        <f>IFERROR(__xludf.DUMMYFUNCTION("""COMPUTED_VALUE"""),"عَمْرو بن حفص ابن شليلة الثقفي البزاز")</f>
        <v>عَمْرو بن حفص ابن شليلة الثقفي البزاز</v>
      </c>
      <c r="C149" s="5" t="str">
        <f>IFERROR(__xludf.DUMMYFUNCTION("""COMPUTED_VALUE"""),"10")</f>
        <v>10</v>
      </c>
    </row>
    <row r="150">
      <c r="A150" s="3" t="str">
        <f>IFERROR(__xludf.DUMMYFUNCTION("""COMPUTED_VALUE"""),"omer_hafs_gijath")</f>
        <v>omer_hafs_gijath</v>
      </c>
      <c r="B150" s="6" t="str">
        <f>IFERROR(__xludf.DUMMYFUNCTION("""COMPUTED_VALUE"""),"عُمَر بْن حفص ابن غِيَاث النخعي ")</f>
        <v>عُمَر بْن حفص ابن غِيَاث النخعي </v>
      </c>
      <c r="C150" s="5" t="str">
        <f>IFERROR(__xludf.DUMMYFUNCTION("""COMPUTED_VALUE"""),"10")</f>
        <v>10</v>
      </c>
    </row>
    <row r="151">
      <c r="A151" s="3" t="str">
        <f>IFERROR(__xludf.DUMMYFUNCTION("""COMPUTED_VALUE"""),"omer_jezid")</f>
        <v>omer_jezid</v>
      </c>
      <c r="B151" s="6" t="str">
        <f>IFERROR(__xludf.DUMMYFUNCTION("""COMPUTED_VALUE"""),"عُمَر بْن يزيد السياري")</f>
        <v>عُمَر بْن يزيد السياري</v>
      </c>
      <c r="C151" s="5" t="str">
        <f>IFERROR(__xludf.DUMMYFUNCTION("""COMPUTED_VALUE"""),"10")</f>
        <v>10</v>
      </c>
    </row>
    <row r="152">
      <c r="A152" s="3" t="str">
        <f>IFERROR(__xludf.DUMMYFUNCTION("""COMPUTED_VALUE"""),"omer_othman_himsi")</f>
        <v>omer_othman_himsi</v>
      </c>
      <c r="B152" s="6" t="str">
        <f>IFERROR(__xludf.DUMMYFUNCTION("""COMPUTED_VALUE"""),"عَمْرو بْن عثمان بْن سَعِيد بْن كثير بْن دينار الحمصي")</f>
        <v>عَمْرو بْن عثمان بْن سَعِيد بْن كثير بْن دينار الحمصي</v>
      </c>
      <c r="C152" s="5" t="str">
        <f>IFERROR(__xludf.DUMMYFUNCTION("""COMPUTED_VALUE"""),"10")</f>
        <v>10</v>
      </c>
    </row>
    <row r="153">
      <c r="A153" s="3" t="str">
        <f>IFERROR(__xludf.DUMMYFUNCTION("""COMPUTED_VALUE"""),"omer_othman_reki")</f>
        <v>omer_othman_reki</v>
      </c>
      <c r="B153" s="6" t="str">
        <f>IFERROR(__xludf.DUMMYFUNCTION("""COMPUTED_VALUE"""),"عَمْرو بْن عثمان الرَّقِّيّ ")</f>
        <v>عَمْرو بْن عثمان الرَّقِّيّ </v>
      </c>
      <c r="C153" s="5" t="str">
        <f>IFERROR(__xludf.DUMMYFUNCTION("""COMPUTED_VALUE"""),"10")</f>
        <v>10</v>
      </c>
    </row>
    <row r="154">
      <c r="A154" s="3" t="str">
        <f>IFERROR(__xludf.DUMMYFUNCTION("""COMPUTED_VALUE"""),"omer_ubejd")</f>
        <v>omer_ubejd</v>
      </c>
      <c r="B154" s="6" t="str">
        <f>IFERROR(__xludf.DUMMYFUNCTION("""COMPUTED_VALUE"""),"عُمَر بْن عُبَيد الطنافسي")</f>
        <v>عُمَر بْن عُبَيد الطنافسي</v>
      </c>
      <c r="C154" s="5" t="str">
        <f>IFERROR(__xludf.DUMMYFUNCTION("""COMPUTED_VALUE"""),"10")</f>
        <v>10</v>
      </c>
    </row>
    <row r="155">
      <c r="A155" s="3" t="str">
        <f>IFERROR(__xludf.DUMMYFUNCTION("""COMPUTED_VALUE"""),"rebii_nafii")</f>
        <v>rebii_nafii</v>
      </c>
      <c r="B155" s="6" t="str">
        <f>IFERROR(__xludf.DUMMYFUNCTION("""COMPUTED_VALUE"""),"الربيع بْن نَافِع الحلبي")</f>
        <v>الربيع بْن نَافِع الحلبي</v>
      </c>
      <c r="C155" s="5" t="str">
        <f>IFERROR(__xludf.DUMMYFUNCTION("""COMPUTED_VALUE"""),"10")</f>
        <v>10</v>
      </c>
    </row>
    <row r="156">
      <c r="A156" s="3" t="str">
        <f>IFERROR(__xludf.DUMMYFUNCTION("""COMPUTED_VALUE"""),"rejhan_seid")</f>
        <v>rejhan_seid</v>
      </c>
      <c r="B156" s="6" t="str">
        <f>IFERROR(__xludf.DUMMYFUNCTION("""COMPUTED_VALUE"""),"ريحان بْن سَعِيد الناجي البَصْرِيّ ")</f>
        <v>ريحان بْن سَعِيد الناجي البَصْرِيّ </v>
      </c>
      <c r="C156" s="5" t="str">
        <f>IFERROR(__xludf.DUMMYFUNCTION("""COMPUTED_VALUE"""),"10")</f>
        <v>10</v>
      </c>
    </row>
    <row r="157">
      <c r="A157" s="3" t="str">
        <f>IFERROR(__xludf.DUMMYFUNCTION("""COMPUTED_VALUE"""),"reuh_ubade")</f>
        <v>reuh_ubade</v>
      </c>
      <c r="B157" s="6" t="str">
        <f>IFERROR(__xludf.DUMMYFUNCTION("""COMPUTED_VALUE"""),"روح بْن عبادة")</f>
        <v>روح بْن عبادة</v>
      </c>
      <c r="C157" s="5" t="str">
        <f>IFERROR(__xludf.DUMMYFUNCTION("""COMPUTED_VALUE"""),"10")</f>
        <v>10</v>
      </c>
    </row>
    <row r="158">
      <c r="A158" s="3" t="str">
        <f>IFERROR(__xludf.DUMMYFUNCTION("""COMPUTED_VALUE"""),"ribij_ibrahim")</f>
        <v>ribij_ibrahim</v>
      </c>
      <c r="B158" s="6" t="str">
        <f>IFERROR(__xludf.DUMMYFUNCTION("""COMPUTED_VALUE"""),"ربعي بن إبراهيم بن علية ")</f>
        <v>ربعي بن إبراهيم بن علية </v>
      </c>
      <c r="C158" s="5" t="str">
        <f>IFERROR(__xludf.DUMMYFUNCTION("""COMPUTED_VALUE"""),"10")</f>
        <v>10</v>
      </c>
    </row>
    <row r="159">
      <c r="A159" s="3" t="str">
        <f>IFERROR(__xludf.DUMMYFUNCTION("""COMPUTED_VALUE"""),"safvan_isa")</f>
        <v>safvan_isa</v>
      </c>
      <c r="B159" s="6" t="str">
        <f>IFERROR(__xludf.DUMMYFUNCTION("""COMPUTED_VALUE"""),"صفوان بْن عيسى الزُّهْرِيّ ")</f>
        <v>صفوان بْن عيسى الزُّهْرِيّ </v>
      </c>
      <c r="C159" s="5" t="str">
        <f>IFERROR(__xludf.DUMMYFUNCTION("""COMPUTED_VALUE"""),"10")</f>
        <v>10</v>
      </c>
    </row>
    <row r="160">
      <c r="A160" s="3" t="str">
        <f>IFERROR(__xludf.DUMMYFUNCTION("""COMPUTED_VALUE"""),"salih_omer")</f>
        <v>salih_omer</v>
      </c>
      <c r="B160" s="6" t="str">
        <f>IFERROR(__xludf.DUMMYFUNCTION("""COMPUTED_VALUE"""),"صالح بْن عُمَر الواسطي")</f>
        <v>صالح بْن عُمَر الواسطي</v>
      </c>
      <c r="C160" s="5" t="str">
        <f>IFERROR(__xludf.DUMMYFUNCTION("""COMPUTED_VALUE"""),"10")</f>
        <v>10</v>
      </c>
    </row>
    <row r="161">
      <c r="A161" s="3" t="str">
        <f>IFERROR(__xludf.DUMMYFUNCTION("""COMPUTED_VALUE"""),"seid_abdrrahman")</f>
        <v>seid_abdrrahman</v>
      </c>
      <c r="B161" s="6" t="str">
        <f>IFERROR(__xludf.DUMMYFUNCTION("""COMPUTED_VALUE"""),"سَعِيد بْن عَبْد الرَّحْمَنِ الجمحي")</f>
        <v>سَعِيد بْن عَبْد الرَّحْمَنِ الجمحي</v>
      </c>
      <c r="C161" s="5" t="str">
        <f>IFERROR(__xludf.DUMMYFUNCTION("""COMPUTED_VALUE"""),"10")</f>
        <v>10</v>
      </c>
    </row>
    <row r="162">
      <c r="A162" s="3" t="str">
        <f>IFERROR(__xludf.DUMMYFUNCTION("""COMPUTED_VALUE"""),"seid_abdxhebar")</f>
        <v>seid_abdxhebar</v>
      </c>
      <c r="B162" s="6" t="str">
        <f>IFERROR(__xludf.DUMMYFUNCTION("""COMPUTED_VALUE"""),"سَعِيد بْن عَبْد الْجَبَّارِ الزبيدي الحمصي")</f>
        <v>سَعِيد بْن عَبْد الْجَبَّارِ الزبيدي الحمصي</v>
      </c>
      <c r="C162" s="5" t="str">
        <f>IFERROR(__xludf.DUMMYFUNCTION("""COMPUTED_VALUE"""),"10")</f>
        <v>10</v>
      </c>
    </row>
    <row r="163">
      <c r="A163" s="3" t="str">
        <f>IFERROR(__xludf.DUMMYFUNCTION("""COMPUTED_VALUE"""),"seid_amir")</f>
        <v>seid_amir</v>
      </c>
      <c r="B163" s="6" t="str">
        <f>IFERROR(__xludf.DUMMYFUNCTION("""COMPUTED_VALUE"""),"سَعِيد بْن عامر الضبعي ")</f>
        <v>سَعِيد بْن عامر الضبعي </v>
      </c>
      <c r="C163" s="5" t="str">
        <f>IFERROR(__xludf.DUMMYFUNCTION("""COMPUTED_VALUE"""),"10")</f>
        <v>10</v>
      </c>
    </row>
    <row r="164">
      <c r="A164" s="3" t="str">
        <f>IFERROR(__xludf.DUMMYFUNCTION("""COMPUTED_VALUE"""),"seid_hafs")</f>
        <v>seid_hafs</v>
      </c>
      <c r="B164" s="6" t="str">
        <f>IFERROR(__xludf.DUMMYFUNCTION("""COMPUTED_VALUE"""),"سَعِيد بْن حفص النفيلي الحراني")</f>
        <v>سَعِيد بْن حفص النفيلي الحراني</v>
      </c>
      <c r="C164" s="5" t="str">
        <f>IFERROR(__xludf.DUMMYFUNCTION("""COMPUTED_VALUE"""),"10")</f>
        <v>10</v>
      </c>
    </row>
    <row r="165">
      <c r="A165" s="3" t="str">
        <f>IFERROR(__xludf.DUMMYFUNCTION("""COMPUTED_VALUE"""),"sejf_harun")</f>
        <v>sejf_harun</v>
      </c>
      <c r="B165" s="6" t="str">
        <f>IFERROR(__xludf.DUMMYFUNCTION("""COMPUTED_VALUE"""),"سيف بْن هارون البرجمي")</f>
        <v>سيف بْن هارون البرجمي</v>
      </c>
      <c r="C165" s="5" t="str">
        <f>IFERROR(__xludf.DUMMYFUNCTION("""COMPUTED_VALUE"""),"10")</f>
        <v>10</v>
      </c>
    </row>
    <row r="166">
      <c r="A166" s="3" t="str">
        <f>IFERROR(__xludf.DUMMYFUNCTION("""COMPUTED_VALUE"""),"selam_selim")</f>
        <v>selam_selim</v>
      </c>
      <c r="B166" s="6" t="str">
        <f>IFERROR(__xludf.DUMMYFUNCTION("""COMPUTED_VALUE"""),"سلام بْن سليم الحنفي")</f>
        <v>سلام بْن سليم الحنفي</v>
      </c>
      <c r="C166" s="5" t="str">
        <f>IFERROR(__xludf.DUMMYFUNCTION("""COMPUTED_VALUE"""),"10")</f>
        <v>10</v>
      </c>
    </row>
    <row r="167">
      <c r="A167" s="3" t="str">
        <f>IFERROR(__xludf.DUMMYFUNCTION("""COMPUTED_VALUE"""),"selam_sulejman")</f>
        <v>selam_sulejman</v>
      </c>
      <c r="B167" s="6" t="str">
        <f>IFERROR(__xludf.DUMMYFUNCTION("""COMPUTED_VALUE"""),"سلام ابن سُلَيْمان القارئ")</f>
        <v>سلام ابن سُلَيْمان القارئ</v>
      </c>
      <c r="C167" s="5" t="str">
        <f>IFERROR(__xludf.DUMMYFUNCTION("""COMPUTED_VALUE"""),"10")</f>
        <v>10</v>
      </c>
    </row>
    <row r="168">
      <c r="A168" s="3" t="str">
        <f>IFERROR(__xludf.DUMMYFUNCTION("""COMPUTED_VALUE"""),"shebabe_sevar")</f>
        <v>shebabe_sevar</v>
      </c>
      <c r="B168" s="6" t="str">
        <f>IFERROR(__xludf.DUMMYFUNCTION("""COMPUTED_VALUE"""),"شبابة بْن سوار الفزاري")</f>
        <v>شبابة بْن سوار الفزاري</v>
      </c>
      <c r="C168" s="5" t="str">
        <f>IFERROR(__xludf.DUMMYFUNCTION("""COMPUTED_VALUE"""),"10")</f>
        <v>10</v>
      </c>
    </row>
    <row r="169">
      <c r="A169" s="3" t="str">
        <f>IFERROR(__xludf.DUMMYFUNCTION("""COMPUTED_VALUE"""),"sherik_abdullah")</f>
        <v>sherik_abdullah</v>
      </c>
      <c r="B169" s="6" t="str">
        <f>IFERROR(__xludf.DUMMYFUNCTION("""COMPUTED_VALUE"""),"شَرِيك بْن عَبد اللَّهِ النخعي القاضي")</f>
        <v>شَرِيك بْن عَبد اللَّهِ النخعي القاضي</v>
      </c>
      <c r="C169" s="5" t="str">
        <f>IFERROR(__xludf.DUMMYFUNCTION("""COMPUTED_VALUE"""),"10")</f>
        <v>10</v>
      </c>
    </row>
    <row r="170">
      <c r="A170" s="3" t="str">
        <f>IFERROR(__xludf.DUMMYFUNCTION("""COMPUTED_VALUE"""),"shuxha_velid")</f>
        <v>shuxha_velid</v>
      </c>
      <c r="B170" s="6" t="str">
        <f>IFERROR(__xludf.DUMMYFUNCTION("""COMPUTED_VALUE"""),"شجاع بْن الوليد بْن قيس السكوني")</f>
        <v>شجاع بْن الوليد بْن قيس السكوني</v>
      </c>
      <c r="C170" s="5" t="str">
        <f>IFERROR(__xludf.DUMMYFUNCTION("""COMPUTED_VALUE"""),"10")</f>
        <v>10</v>
      </c>
    </row>
    <row r="171">
      <c r="A171" s="3" t="str">
        <f>IFERROR(__xludf.DUMMYFUNCTION("""COMPUTED_VALUE"""),"subej_eshath")</f>
        <v>subej_eshath</v>
      </c>
      <c r="B171" s="6" t="str">
        <f>IFERROR(__xludf.DUMMYFUNCTION("""COMPUTED_VALUE"""),"الصبي بن الاشعث ابن سالم السلولي")</f>
        <v>الصبي بن الاشعث ابن سالم السلولي</v>
      </c>
      <c r="C171" s="5" t="str">
        <f>IFERROR(__xludf.DUMMYFUNCTION("""COMPUTED_VALUE"""),"10")</f>
        <v>10</v>
      </c>
    </row>
    <row r="172">
      <c r="A172" s="3" t="str">
        <f>IFERROR(__xludf.DUMMYFUNCTION("""COMPUTED_VALUE"""),"sulejman_abdrrahman")</f>
        <v>sulejman_abdrrahman</v>
      </c>
      <c r="B172" s="6" t="str">
        <f>IFERROR(__xludf.DUMMYFUNCTION("""COMPUTED_VALUE"""),"سُلَيْمان بْن عَبْد الرَّحْمَنِ الدمشقي")</f>
        <v>سُلَيْمان بْن عَبْد الرَّحْمَنِ الدمشقي</v>
      </c>
      <c r="C172" s="5" t="str">
        <f>IFERROR(__xludf.DUMMYFUNCTION("""COMPUTED_VALUE"""),"10")</f>
        <v>10</v>
      </c>
    </row>
    <row r="173">
      <c r="A173" s="3" t="str">
        <f>IFERROR(__xludf.DUMMYFUNCTION("""COMPUTED_VALUE"""),"sulejman_harb")</f>
        <v>sulejman_harb</v>
      </c>
      <c r="B173" s="6" t="str">
        <f>IFERROR(__xludf.DUMMYFUNCTION("""COMPUTED_VALUE"""),"سُلَيْمان بْن حرب")</f>
        <v>سُلَيْمان بْن حرب</v>
      </c>
      <c r="C173" s="5" t="str">
        <f>IFERROR(__xludf.DUMMYFUNCTION("""COMPUTED_VALUE"""),"10")</f>
        <v>10</v>
      </c>
    </row>
    <row r="174">
      <c r="A174" s="3" t="str">
        <f>IFERROR(__xludf.DUMMYFUNCTION("""COMPUTED_VALUE"""),"sulejman_seleme")</f>
        <v>sulejman_seleme</v>
      </c>
      <c r="B174" s="6" t="str">
        <f>IFERROR(__xludf.DUMMYFUNCTION("""COMPUTED_VALUE"""),"سُلَيْمان بْن سَلَمَة الخبائري ")</f>
        <v>سُلَيْمان بْن سَلَمَة الخبائري </v>
      </c>
      <c r="C174" s="5" t="str">
        <f>IFERROR(__xludf.DUMMYFUNCTION("""COMPUTED_VALUE"""),"10")</f>
        <v>10</v>
      </c>
    </row>
    <row r="175">
      <c r="A175" s="3" t="str">
        <f>IFERROR(__xludf.DUMMYFUNCTION("""COMPUTED_VALUE"""),"suvejd_seid")</f>
        <v>suvejd_seid</v>
      </c>
      <c r="B175" s="6" t="str">
        <f>IFERROR(__xludf.DUMMYFUNCTION("""COMPUTED_VALUE"""),"سويد بْن سَعِيد الحدثاني ")</f>
        <v>سويد بْن سَعِيد الحدثاني </v>
      </c>
      <c r="C175" s="5" t="str">
        <f>IFERROR(__xludf.DUMMYFUNCTION("""COMPUTED_VALUE"""),"10")</f>
        <v>10</v>
      </c>
    </row>
    <row r="176">
      <c r="A176" s="3" t="str">
        <f>IFERROR(__xludf.DUMMYFUNCTION("""COMPUTED_VALUE"""),"talk_ganam")</f>
        <v>talk_ganam</v>
      </c>
      <c r="B176" s="6" t="str">
        <f>IFERROR(__xludf.DUMMYFUNCTION("""COMPUTED_VALUE"""),"طلق ابن غنام النخعي ")</f>
        <v>طلق ابن غنام النخعي </v>
      </c>
      <c r="C176" s="5" t="str">
        <f>IFERROR(__xludf.DUMMYFUNCTION("""COMPUTED_VALUE"""),"10")</f>
        <v>10</v>
      </c>
    </row>
    <row r="177">
      <c r="A177" s="3" t="str">
        <f>IFERROR(__xludf.DUMMYFUNCTION("""COMPUTED_VALUE"""),"ubejdullah_musa")</f>
        <v>ubejdullah_musa</v>
      </c>
      <c r="B177" s="6" t="str">
        <f>IFERROR(__xludf.DUMMYFUNCTION("""COMPUTED_VALUE"""),"عُبَيد الله بْن مُوسَى العبسي ")</f>
        <v>عُبَيد الله بْن مُوسَى العبسي </v>
      </c>
      <c r="C177" s="5" t="str">
        <f>IFERROR(__xludf.DUMMYFUNCTION("""COMPUTED_VALUE"""),"10")</f>
        <v>10</v>
      </c>
    </row>
    <row r="178">
      <c r="A178" s="3" t="str">
        <f>IFERROR(__xludf.DUMMYFUNCTION("""COMPUTED_VALUE"""),"vedah_abdullah")</f>
        <v>vedah_abdullah</v>
      </c>
      <c r="B178" s="6" t="str">
        <f>IFERROR(__xludf.DUMMYFUNCTION("""COMPUTED_VALUE"""),"الوضاح بْن عَبد الله اليشكري الواسطي")</f>
        <v>الوضاح بْن عَبد الله اليشكري الواسطي</v>
      </c>
      <c r="C178" s="5" t="str">
        <f>IFERROR(__xludf.DUMMYFUNCTION("""COMPUTED_VALUE"""),"10")</f>
        <v>10</v>
      </c>
    </row>
    <row r="179">
      <c r="A179" s="3" t="str">
        <f>IFERROR(__xludf.DUMMYFUNCTION("""COMPUTED_VALUE"""),"vehb_bejan")</f>
        <v>vehb_bejan</v>
      </c>
      <c r="B179" s="6" t="str">
        <f>IFERROR(__xludf.DUMMYFUNCTION("""COMPUTED_VALUE"""),"وهب بْن بيان الواسطي")</f>
        <v>وهب بْن بيان الواسطي</v>
      </c>
      <c r="C179" s="5" t="str">
        <f>IFERROR(__xludf.DUMMYFUNCTION("""COMPUTED_VALUE"""),"10")</f>
        <v>10</v>
      </c>
    </row>
    <row r="180">
      <c r="A180" s="3" t="str">
        <f>IFERROR(__xludf.DUMMYFUNCTION("""COMPUTED_VALUE"""),"vehb_bekije")</f>
        <v>vehb_bekije</v>
      </c>
      <c r="B180" s="6" t="str">
        <f>IFERROR(__xludf.DUMMYFUNCTION("""COMPUTED_VALUE"""),"وهب بْن بقية الواسطي")</f>
        <v>وهب بْن بقية الواسطي</v>
      </c>
      <c r="C180" s="5" t="str">
        <f>IFERROR(__xludf.DUMMYFUNCTION("""COMPUTED_VALUE"""),"10")</f>
        <v>10</v>
      </c>
    </row>
    <row r="181">
      <c r="A181" s="3" t="str">
        <f>IFERROR(__xludf.DUMMYFUNCTION("""COMPUTED_VALUE"""),"vehb_xherir")</f>
        <v>vehb_xherir</v>
      </c>
      <c r="B181" s="6" t="str">
        <f>IFERROR(__xludf.DUMMYFUNCTION("""COMPUTED_VALUE"""),"وهب بْن جرير بْن حازم ")</f>
        <v>وهب بْن جرير بْن حازم </v>
      </c>
      <c r="C181" s="5" t="str">
        <f>IFERROR(__xludf.DUMMYFUNCTION("""COMPUTED_VALUE"""),"10")</f>
        <v>10</v>
      </c>
    </row>
    <row r="182">
      <c r="A182" s="3" t="str">
        <f>IFERROR(__xludf.DUMMYFUNCTION("""COMPUTED_VALUE"""),"vekii_xherrah")</f>
        <v>vekii_xherrah</v>
      </c>
      <c r="B182" s="6" t="str">
        <f>IFERROR(__xludf.DUMMYFUNCTION("""COMPUTED_VALUE"""),"وكيع بْن الجراح")</f>
        <v>وكيع بْن الجراح</v>
      </c>
      <c r="C182" s="5" t="str">
        <f>IFERROR(__xludf.DUMMYFUNCTION("""COMPUTED_VALUE"""),"10")</f>
        <v>10</v>
      </c>
    </row>
    <row r="183">
      <c r="A183" s="3" t="str">
        <f>IFERROR(__xludf.DUMMYFUNCTION("""COMPUTED_VALUE"""),"xhafer_sulejman")</f>
        <v>xhafer_sulejman</v>
      </c>
      <c r="B183" s="6" t="str">
        <f>IFERROR(__xludf.DUMMYFUNCTION("""COMPUTED_VALUE"""),"جعفر ابن سُلَيْمان الضبعي")</f>
        <v>جعفر ابن سُلَيْمان الضبعي</v>
      </c>
      <c r="C183" s="5" t="str">
        <f>IFERROR(__xludf.DUMMYFUNCTION("""COMPUTED_VALUE"""),"10")</f>
        <v>10</v>
      </c>
    </row>
    <row r="184">
      <c r="A184" s="3" t="str">
        <f>IFERROR(__xludf.DUMMYFUNCTION("""COMPUTED_VALUE"""),"xharud_jezid")</f>
        <v>xharud_jezid</v>
      </c>
      <c r="B184" s="6" t="str">
        <f>IFERROR(__xludf.DUMMYFUNCTION("""COMPUTED_VALUE"""),"الجارود بْن يزيد العامري النَّيْسَابُورِيّ")</f>
        <v>الجارود بْن يزيد العامري النَّيْسَابُورِيّ</v>
      </c>
      <c r="C184" s="5" t="str">
        <f>IFERROR(__xludf.DUMMYFUNCTION("""COMPUTED_VALUE"""),"10")</f>
        <v>10</v>
      </c>
    </row>
    <row r="185">
      <c r="A185" s="3" t="str">
        <f>IFERROR(__xludf.DUMMYFUNCTION("""COMPUTED_VALUE"""),"xherir_abdhamid")</f>
        <v>xherir_abdhamid</v>
      </c>
      <c r="B185" s="6" t="str">
        <f>IFERROR(__xludf.DUMMYFUNCTION("""COMPUTED_VALUE"""),"جرير بن عبد الحميد الضبي الرازي")</f>
        <v>جرير بن عبد الحميد الضبي الرازي</v>
      </c>
      <c r="C185" s="5" t="str">
        <f>IFERROR(__xludf.DUMMYFUNCTION("""COMPUTED_VALUE"""),"10")</f>
        <v>10</v>
      </c>
    </row>
    <row r="186">
      <c r="A186" s="3" t="str">
        <f>IFERROR(__xludf.DUMMYFUNCTION("""COMPUTED_VALUE"""),"zejd_habab")</f>
        <v>zejd_habab</v>
      </c>
      <c r="B186" s="6" t="str">
        <f>IFERROR(__xludf.DUMMYFUNCTION("""COMPUTED_VALUE"""),"زيد بْن الحباب ")</f>
        <v>زيد بْن الحباب </v>
      </c>
      <c r="C186" s="5" t="str">
        <f>IFERROR(__xludf.DUMMYFUNCTION("""COMPUTED_VALUE"""),"10")</f>
        <v>10</v>
      </c>
    </row>
    <row r="187">
      <c r="A187" s="3" t="str">
        <f>IFERROR(__xludf.DUMMYFUNCTION("""COMPUTED_VALUE"""),"zejd_jahja")</f>
        <v>zejd_jahja</v>
      </c>
      <c r="B187" s="6" t="str">
        <f>IFERROR(__xludf.DUMMYFUNCTION("""COMPUTED_VALUE"""),"زيد بْن يحيى بْن عُبَيد الدمشقي")</f>
        <v>زيد بْن يحيى بْن عُبَيد الدمشقي</v>
      </c>
      <c r="C187" s="5" t="str">
        <f>IFERROR(__xludf.DUMMYFUNCTION("""COMPUTED_VALUE"""),"10")</f>
        <v>10</v>
      </c>
    </row>
    <row r="188">
      <c r="A188" s="3" t="str">
        <f>IFERROR(__xludf.DUMMYFUNCTION("""COMPUTED_VALUE"""),"zuhejr_abad")</f>
        <v>zuhejr_abad</v>
      </c>
      <c r="B188" s="6" t="str">
        <f>IFERROR(__xludf.DUMMYFUNCTION("""COMPUTED_VALUE"""),"زهير بْن عباد الرؤاسي")</f>
        <v>زهير بْن عباد الرؤاسي</v>
      </c>
      <c r="C188" s="5" t="str">
        <f>IFERROR(__xludf.DUMMYFUNCTION("""COMPUTED_VALUE"""),"10")</f>
        <v>10</v>
      </c>
    </row>
    <row r="189">
      <c r="A189" s="3" t="str">
        <f>IFERROR(__xludf.DUMMYFUNCTION("""COMPUTED_VALUE"""),"zuhejr_neim")</f>
        <v>zuhejr_neim</v>
      </c>
      <c r="B189" s="6" t="str">
        <f>IFERROR(__xludf.DUMMYFUNCTION("""COMPUTED_VALUE"""),"زهير بْن نعيم بْن داود الطيالسي ")</f>
        <v>زهير بْن نعيم بْن داود الطيالسي </v>
      </c>
      <c r="C189" s="5" t="str">
        <f>IFERROR(__xludf.DUMMYFUNCTION("""COMPUTED_VALUE"""),"10")</f>
        <v>10</v>
      </c>
    </row>
    <row r="190">
      <c r="A190" s="5" t="str">
        <f>IFERROR(__xludf.DUMMYFUNCTION("""COMPUTED_VALUE"""),"ahmed_ishak_buhari")</f>
        <v>ahmed_ishak_buhari</v>
      </c>
      <c r="B190" s="6" t="str">
        <f>IFERROR(__xludf.DUMMYFUNCTION("""COMPUTED_VALUE"""),"أَحْمَد بن إسحاق بن الْحُصَيْن السلمي البخاري")</f>
        <v>أَحْمَد بن إسحاق بن الْحُصَيْن السلمي البخاري</v>
      </c>
      <c r="C190" s="5" t="str">
        <f>IFERROR(__xludf.DUMMYFUNCTION("""COMPUTED_VALUE"""),"30")</f>
        <v>30</v>
      </c>
    </row>
    <row r="191">
      <c r="A191" s="5" t="str">
        <f>IFERROR(__xludf.DUMMYFUNCTION("""COMPUTED_VALUE"""),"ahmed_ishak_basri")</f>
        <v>ahmed_ishak_basri</v>
      </c>
      <c r="B191" s="6" t="str">
        <f>IFERROR(__xludf.DUMMYFUNCTION("""COMPUTED_VALUE"""),"أَحْمَد بن إسحاق بن زَيْد بن الحضرمي البَصْرِيّ")</f>
        <v>أَحْمَد بن إسحاق بن زَيْد بن الحضرمي البَصْرِيّ</v>
      </c>
      <c r="C191" s="5" t="str">
        <f>IFERROR(__xludf.DUMMYFUNCTION("""COMPUTED_VALUE"""),"30")</f>
        <v>30</v>
      </c>
    </row>
    <row r="192">
      <c r="A192" s="5" t="str">
        <f>IFERROR(__xludf.DUMMYFUNCTION("""COMPUTED_VALUE"""),"ahmed_ishak_ehvazi")</f>
        <v>ahmed_ishak_ehvazi</v>
      </c>
      <c r="B192" s="6" t="str">
        <f>IFERROR(__xludf.DUMMYFUNCTION("""COMPUTED_VALUE"""),"أَحْمَد بن إسحاق بن عيسى الأهوازي البزاز")</f>
        <v>أَحْمَد بن إسحاق بن عيسى الأهوازي البزاز</v>
      </c>
      <c r="C192" s="5" t="str">
        <f>IFERROR(__xludf.DUMMYFUNCTION("""COMPUTED_VALUE"""),"30")</f>
        <v>30</v>
      </c>
    </row>
    <row r="193">
      <c r="A193" s="5" t="str">
        <f>IFERROR(__xludf.DUMMYFUNCTION("""COMPUTED_VALUE"""),"ahmed_ismail_medeni")</f>
        <v>ahmed_ismail_medeni</v>
      </c>
      <c r="B193" s="6" t="str">
        <f>IFERROR(__xludf.DUMMYFUNCTION("""COMPUTED_VALUE"""),"أَحْمَد بن إِسْمَاعِيل بن مُحَمَّد القرشي السهمي المدني")</f>
        <v>أَحْمَد بن إِسْمَاعِيل بن مُحَمَّد القرشي السهمي المدني</v>
      </c>
      <c r="C193" s="5" t="str">
        <f>IFERROR(__xludf.DUMMYFUNCTION("""COMPUTED_VALUE"""),"30")</f>
        <v>30</v>
      </c>
    </row>
    <row r="194">
      <c r="A194" s="5" t="str">
        <f>IFERROR(__xludf.DUMMYFUNCTION("""COMPUTED_VALUE"""),"ahmed_ishkab")</f>
        <v>ahmed_ishkab</v>
      </c>
      <c r="B194" s="6" t="str">
        <f>IFERROR(__xludf.DUMMYFUNCTION("""COMPUTED_VALUE"""),"أَحْمَد بن إشكاب الحضرمي الصفار الكوفي")</f>
        <v>أَحْمَد بن إشكاب الحضرمي الصفار الكوفي</v>
      </c>
      <c r="C194" s="5" t="str">
        <f>IFERROR(__xludf.DUMMYFUNCTION("""COMPUTED_VALUE"""),"30")</f>
        <v>30</v>
      </c>
    </row>
    <row r="195">
      <c r="A195" s="5" t="str">
        <f>IFERROR(__xludf.DUMMYFUNCTION("""COMPUTED_VALUE"""),"ahmed_ejub")</f>
        <v>ahmed_ejub</v>
      </c>
      <c r="B195" s="6" t="str">
        <f>IFERROR(__xludf.DUMMYFUNCTION("""COMPUTED_VALUE"""),"أَحْمَد بن أيوب بن راشد الضبي الشعيري البَصْرِيّ")</f>
        <v>أَحْمَد بن أيوب بن راشد الضبي الشعيري البَصْرِيّ</v>
      </c>
      <c r="C195" s="5" t="str">
        <f>IFERROR(__xludf.DUMMYFUNCTION("""COMPUTED_VALUE"""),"30")</f>
        <v>30</v>
      </c>
    </row>
    <row r="196">
      <c r="A196" s="5" t="str">
        <f>IFERROR(__xludf.DUMMYFUNCTION("""COMPUTED_VALUE"""),"ahmed_budejl")</f>
        <v>ahmed_budejl</v>
      </c>
      <c r="B196" s="6" t="str">
        <f>IFERROR(__xludf.DUMMYFUNCTION("""COMPUTED_VALUE"""),"أَحْمَد بن بديل بن قريش اليامي الكوفي")</f>
        <v>أَحْمَد بن بديل بن قريش اليامي الكوفي</v>
      </c>
      <c r="C196" s="5" t="str">
        <f>IFERROR(__xludf.DUMMYFUNCTION("""COMPUTED_VALUE"""),"30")</f>
        <v>30</v>
      </c>
    </row>
    <row r="197">
      <c r="A197" s="5" t="str">
        <f>IFERROR(__xludf.DUMMYFUNCTION("""COMPUTED_VALUE"""),"ahmed_beshir")</f>
        <v>ahmed_beshir</v>
      </c>
      <c r="B197" s="6" t="str">
        <f>IFERROR(__xludf.DUMMYFUNCTION("""COMPUTED_VALUE"""),"أَحْمَد بن بشير القرشي المخزومي الكوفي")</f>
        <v>أَحْمَد بن بشير القرشي المخزومي الكوفي</v>
      </c>
      <c r="C197" s="5" t="str">
        <f>IFERROR(__xludf.DUMMYFUNCTION("""COMPUTED_VALUE"""),"30")</f>
        <v>30</v>
      </c>
    </row>
    <row r="198">
      <c r="A198" s="5" t="str">
        <f>IFERROR(__xludf.DUMMYFUNCTION("""COMPUTED_VALUE"""),"ahmed_bekar")</f>
        <v>ahmed_bekar</v>
      </c>
      <c r="B198" s="6" t="str">
        <f>IFERROR(__xludf.DUMMYFUNCTION("""COMPUTED_VALUE"""),"أَحْمَد بن بكار بن أَبي ميمونة القرشي الأُمَوِي الحراني")</f>
        <v>أَحْمَد بن بكار بن أَبي ميمونة القرشي الأُمَوِي الحراني</v>
      </c>
      <c r="C198" s="5" t="str">
        <f>IFERROR(__xludf.DUMMYFUNCTION("""COMPUTED_VALUE"""),"30")</f>
        <v>30</v>
      </c>
    </row>
    <row r="199">
      <c r="A199" s="5" t="str">
        <f>IFERROR(__xludf.DUMMYFUNCTION("""COMPUTED_VALUE"""),"ahmed_thabit")</f>
        <v>ahmed_thabit</v>
      </c>
      <c r="B199" s="6" t="str">
        <f>IFERROR(__xludf.DUMMYFUNCTION("""COMPUTED_VALUE"""),"أَحْمَد بن ثَابِت الجحدري البَصْرِيّ")</f>
        <v>أَحْمَد بن ثَابِت الجحدري البَصْرِيّ</v>
      </c>
      <c r="C199" s="5" t="str">
        <f>IFERROR(__xludf.DUMMYFUNCTION("""COMPUTED_VALUE"""),"30")</f>
        <v>30</v>
      </c>
    </row>
    <row r="200">
      <c r="A200" s="5" t="str">
        <f>IFERROR(__xludf.DUMMYFUNCTION("""COMPUTED_VALUE"""),"ahmed_xhafer")</f>
        <v>ahmed_xhafer</v>
      </c>
      <c r="B200" s="6" t="str">
        <f>IFERROR(__xludf.DUMMYFUNCTION("""COMPUTED_VALUE"""),"أَحْمَد بن جَعْفَر المعقري البزاز")</f>
        <v>أَحْمَد بن جَعْفَر المعقري البزاز</v>
      </c>
      <c r="C200" s="5" t="str">
        <f>IFERROR(__xludf.DUMMYFUNCTION("""COMPUTED_VALUE"""),"30")</f>
        <v>30</v>
      </c>
    </row>
    <row r="201">
      <c r="A201" s="5" t="str">
        <f>IFERROR(__xludf.DUMMYFUNCTION("""COMPUTED_VALUE"""),"ahmed_xhenab")</f>
        <v>ahmed_xhenab</v>
      </c>
      <c r="B201" s="6" t="str">
        <f>IFERROR(__xludf.DUMMYFUNCTION("""COMPUTED_VALUE"""),"أَحْمَد بن جناب بن المغيرة المصيصي الحدثي")</f>
        <v>أَحْمَد بن جناب بن المغيرة المصيصي الحدثي</v>
      </c>
      <c r="C201" s="5" t="str">
        <f>IFERROR(__xludf.DUMMYFUNCTION("""COMPUTED_VALUE"""),"30")</f>
        <v>30</v>
      </c>
    </row>
    <row r="202">
      <c r="A202" s="5" t="str">
        <f>IFERROR(__xludf.DUMMYFUNCTION("""COMPUTED_VALUE"""),"ahmed_xhevas")</f>
        <v>ahmed_xhevas</v>
      </c>
      <c r="B202" s="6" t="str">
        <f>IFERROR(__xludf.DUMMYFUNCTION("""COMPUTED_VALUE"""),"أَحْمَد بن جواس الحنفي الكوفي")</f>
        <v>أَحْمَد بن جواس الحنفي الكوفي</v>
      </c>
      <c r="C202" s="5" t="str">
        <f>IFERROR(__xludf.DUMMYFUNCTION("""COMPUTED_VALUE"""),"30")</f>
        <v>30</v>
      </c>
    </row>
    <row r="203">
      <c r="A203" s="5" t="str">
        <f>IFERROR(__xludf.DUMMYFUNCTION("""COMPUTED_VALUE"""),"ahmed_haxhaxh")</f>
        <v>ahmed_haxhaxh</v>
      </c>
      <c r="B203" s="6" t="str">
        <f>IFERROR(__xludf.DUMMYFUNCTION("""COMPUTED_VALUE"""),"أَحْمَد بن الحجاج البكري الذهلي الشَّيْبَانِيّ المروزي")</f>
        <v>أَحْمَد بن الحجاج البكري الذهلي الشَّيْبَانِيّ المروزي</v>
      </c>
      <c r="C203" s="5" t="str">
        <f>IFERROR(__xludf.DUMMYFUNCTION("""COMPUTED_VALUE"""),"30")</f>
        <v>30</v>
      </c>
    </row>
    <row r="204">
      <c r="A204" s="5" t="str">
        <f>IFERROR(__xludf.DUMMYFUNCTION("""COMPUTED_VALUE"""),"othman_omer")</f>
        <v>othman_omer</v>
      </c>
      <c r="B204" s="6" t="str">
        <f>IFERROR(__xludf.DUMMYFUNCTION("""COMPUTED_VALUE"""),"عثمان بن عُمَربن فارس ")</f>
        <v>عثمان بن عُمَربن فارس </v>
      </c>
      <c r="C204" s="5" t="str">
        <f>IFERROR(__xludf.DUMMYFUNCTION("""COMPUTED_VALUE"""),"10")</f>
        <v>10</v>
      </c>
    </row>
    <row r="205">
      <c r="A205" s="5" t="str">
        <f>IFERROR(__xludf.DUMMYFUNCTION("""COMPUTED_VALUE"""),"amr_asim")</f>
        <v>amr_asim</v>
      </c>
      <c r="B205" s="6" t="str">
        <f>IFERROR(__xludf.DUMMYFUNCTION("""COMPUTED_VALUE"""),"عَمْرو بْن عاصم الكِلابي ")</f>
        <v>عَمْرو بْن عاصم الكِلابي </v>
      </c>
      <c r="C205" s="5" t="str">
        <f>IFERROR(__xludf.DUMMYFUNCTION("""COMPUTED_VALUE"""),"10")</f>
        <v>10</v>
      </c>
    </row>
    <row r="206">
      <c r="A206" s="5" t="str">
        <f>IFERROR(__xludf.DUMMYFUNCTION("""COMPUTED_VALUE"""),"jahja_hamad")</f>
        <v>jahja_hamad</v>
      </c>
      <c r="B206" s="6" t="str">
        <f>IFERROR(__xludf.DUMMYFUNCTION("""COMPUTED_VALUE"""),"يحيى بْن حماد الشيباني ")</f>
        <v>يحيى بْن حماد الشيباني </v>
      </c>
      <c r="C206" s="5" t="str">
        <f>IFERROR(__xludf.DUMMYFUNCTION("""COMPUTED_VALUE"""),"10")</f>
        <v>10</v>
      </c>
    </row>
    <row r="207">
      <c r="A207" s="5" t="str">
        <f>IFERROR(__xludf.DUMMYFUNCTION("""COMPUTED_VALUE"""),"hamad_seleme")</f>
        <v>hamad_seleme</v>
      </c>
      <c r="B207" s="6" t="str">
        <f>IFERROR(__xludf.DUMMYFUNCTION("""COMPUTED_VALUE"""),"حَمَّاد بْن سَلَمَة")</f>
        <v>حَمَّاد بْن سَلَمَة</v>
      </c>
      <c r="C207" s="5" t="str">
        <f>IFERROR(__xludf.DUMMYFUNCTION("""COMPUTED_VALUE"""),"10")</f>
        <v>10</v>
      </c>
    </row>
    <row r="208">
      <c r="A208" s="5" t="str">
        <f>IFERROR(__xludf.DUMMYFUNCTION("""COMPUTED_VALUE"""),"halil_merre")</f>
        <v>halil_merre</v>
      </c>
      <c r="B208" s="6" t="str">
        <f>IFERROR(__xludf.DUMMYFUNCTION("""COMPUTED_VALUE"""),"الخليل بْن مرة")</f>
        <v>الخليل بْن مرة</v>
      </c>
      <c r="C208" s="5" t="str">
        <f>IFERROR(__xludf.DUMMYFUNCTION("""COMPUTED_VALUE"""),"10")</f>
        <v>10</v>
      </c>
    </row>
    <row r="209">
      <c r="A209" s="5" t="str">
        <f>IFERROR(__xludf.DUMMYFUNCTION("""COMPUTED_VALUE"""),"abdullah_hasan")</f>
        <v>abdullah_hasan</v>
      </c>
      <c r="B209" s="6" t="str">
        <f>IFERROR(__xludf.DUMMYFUNCTION("""COMPUTED_VALUE"""),"عبد الله بْن حسان العنبري")</f>
        <v>عبد الله بْن حسان العنبري</v>
      </c>
      <c r="C209" s="5" t="str">
        <f>IFERROR(__xludf.DUMMYFUNCTION("""COMPUTED_VALUE"""),"10")</f>
        <v>10</v>
      </c>
    </row>
    <row r="210">
      <c r="A210" s="5" t="str">
        <f>IFERROR(__xludf.DUMMYFUNCTION("""COMPUTED_VALUE"""),"abdullah_arade")</f>
        <v>abdullah_arade</v>
      </c>
      <c r="B210" s="6" t="str">
        <f>IFERROR(__xludf.DUMMYFUNCTION("""COMPUTED_VALUE"""),"عبد الله بْن عرادة الشَّيْبَانِيّ")</f>
        <v>عبد الله بْن عرادة الشَّيْبَانِيّ</v>
      </c>
      <c r="C210" s="5" t="str">
        <f>IFERROR(__xludf.DUMMYFUNCTION("""COMPUTED_VALUE"""),"10")</f>
        <v>10</v>
      </c>
    </row>
    <row r="211">
      <c r="A211" s="5" t="str">
        <f>IFERROR(__xludf.DUMMYFUNCTION("""COMPUTED_VALUE"""),"abdaziz_muhtar")</f>
        <v>abdaziz_muhtar</v>
      </c>
      <c r="B211" s="6" t="str">
        <f>IFERROR(__xludf.DUMMYFUNCTION("""COMPUTED_VALUE"""),"عبد العزيز بْن المختار ")</f>
        <v>عبد العزيز بْن المختار </v>
      </c>
      <c r="C211" s="5" t="str">
        <f>IFERROR(__xludf.DUMMYFUNCTION("""COMPUTED_VALUE"""),"10")</f>
        <v>10</v>
      </c>
    </row>
    <row r="212">
      <c r="A212" s="5" t="str">
        <f>IFERROR(__xludf.DUMMYFUNCTION("""COMPUTED_VALUE"""),"abdvahid_zijad")</f>
        <v>abdvahid_zijad</v>
      </c>
      <c r="B212" s="6" t="str">
        <f>IFERROR(__xludf.DUMMYFUNCTION("""COMPUTED_VALUE"""),"عبد الواحد بْن زياد")</f>
        <v>عبد الواحد بْن زياد</v>
      </c>
      <c r="C212" s="5" t="str">
        <f>IFERROR(__xludf.DUMMYFUNCTION("""COMPUTED_VALUE"""),"10")</f>
        <v>10</v>
      </c>
    </row>
    <row r="213">
      <c r="A213" s="5" t="str">
        <f>IFERROR(__xludf.DUMMYFUNCTION("""COMPUTED_VALUE"""),"ikrime_amar")</f>
        <v>ikrime_amar</v>
      </c>
      <c r="B213" s="6" t="str">
        <f>IFERROR(__xludf.DUMMYFUNCTION("""COMPUTED_VALUE"""),"عكرمة بْن عمار اليمامي")</f>
        <v>عكرمة بْن عمار اليمامي</v>
      </c>
      <c r="C213" s="5" t="str">
        <f>IFERROR(__xludf.DUMMYFUNCTION("""COMPUTED_VALUE"""),"10")</f>
        <v>10</v>
      </c>
    </row>
    <row r="214">
      <c r="A214" s="5" t="str">
        <f>IFERROR(__xludf.DUMMYFUNCTION("""COMPUTED_VALUE"""),"imran_halid")</f>
        <v>imran_halid</v>
      </c>
      <c r="B214" s="6" t="str">
        <f>IFERROR(__xludf.DUMMYFUNCTION("""COMPUTED_VALUE"""),"عِمْران بْن خالد الخزاعي")</f>
        <v>عِمْران بْن خالد الخزاعي</v>
      </c>
      <c r="C214" s="5" t="str">
        <f>IFERROR(__xludf.DUMMYFUNCTION("""COMPUTED_VALUE"""),"10")</f>
        <v>10</v>
      </c>
    </row>
    <row r="215">
      <c r="A215" s="5" t="str">
        <f>IFERROR(__xludf.DUMMYFUNCTION("""COMPUTED_VALUE"""),"hemam_jahja")</f>
        <v>hemam_jahja</v>
      </c>
      <c r="B215" s="6" t="str">
        <f>IFERROR(__xludf.DUMMYFUNCTION("""COMPUTED_VALUE"""),"همام بْن يحيى ")</f>
        <v>همام بْن يحيى </v>
      </c>
      <c r="C215" s="5" t="str">
        <f>IFERROR(__xludf.DUMMYFUNCTION("""COMPUTED_VALUE"""),"10")</f>
        <v>10</v>
      </c>
    </row>
    <row r="216">
      <c r="A216" s="5" t="str">
        <f>IFERROR(__xludf.DUMMYFUNCTION("""COMPUTED_VALUE"""),"vuhejb_halid")</f>
        <v>vuhejb_halid</v>
      </c>
      <c r="B216" s="6" t="str">
        <f>IFERROR(__xludf.DUMMYFUNCTION("""COMPUTED_VALUE"""),"وهيب بْن خالد ")</f>
        <v>وهيب بْن خالد </v>
      </c>
      <c r="C216" s="5" t="str">
        <f>IFERROR(__xludf.DUMMYFUNCTION("""COMPUTED_VALUE"""),"10")</f>
        <v>10</v>
      </c>
    </row>
    <row r="217">
      <c r="A217" s="5" t="str">
        <f>IFERROR(__xludf.DUMMYFUNCTION("""COMPUTED_VALUE"""),"jahja_seid")</f>
        <v>jahja_seid</v>
      </c>
      <c r="B217" s="6" t="str">
        <f>IFERROR(__xludf.DUMMYFUNCTION("""COMPUTED_VALUE"""),"يحى بْن سَعِيد القطان")</f>
        <v>يحى بْن سَعِيد القطان</v>
      </c>
      <c r="C217" s="5" t="str">
        <f>IFERROR(__xludf.DUMMYFUNCTION("""COMPUTED_VALUE"""),"10")</f>
        <v>10</v>
      </c>
    </row>
    <row r="218">
      <c r="A218" s="5" t="str">
        <f>IFERROR(__xludf.DUMMYFUNCTION("""COMPUTED_VALUE"""),"haxhaxh_nusajr")</f>
        <v>haxhaxh_nusajr</v>
      </c>
      <c r="B218" s="6" t="str">
        <f>IFERROR(__xludf.DUMMYFUNCTION("""COMPUTED_VALUE"""),"حجاج بْن نصير الفساطيطي")</f>
        <v>حجاج بْن نصير الفساطيطي</v>
      </c>
      <c r="C218" s="5" t="str">
        <f>IFERROR(__xludf.DUMMYFUNCTION("""COMPUTED_VALUE"""),"10")</f>
        <v>10</v>
      </c>
    </row>
    <row r="219">
      <c r="A219" s="5" t="str">
        <f>IFERROR(__xludf.DUMMYFUNCTION("""COMPUTED_VALUE"""),"halad_jahja")</f>
        <v>halad_jahja</v>
      </c>
      <c r="B219" s="6" t="str">
        <f>IFERROR(__xludf.DUMMYFUNCTION("""COMPUTED_VALUE"""),"خلاد بْن يحيى السلمي")</f>
        <v>خلاد بْن يحيى السلمي</v>
      </c>
      <c r="C219" s="5" t="str">
        <f>IFERROR(__xludf.DUMMYFUNCTION("""COMPUTED_VALUE"""),"10")</f>
        <v>10</v>
      </c>
    </row>
    <row r="220">
      <c r="A220" s="5" t="str">
        <f>IFERROR(__xludf.DUMMYFUNCTION("""COMPUTED_VALUE"""),"amir_mudrik")</f>
        <v>amir_mudrik</v>
      </c>
      <c r="B220" s="6" t="str">
        <f>IFERROR(__xludf.DUMMYFUNCTION("""COMPUTED_VALUE"""),"عامر بْن مدرك الحارثي")</f>
        <v>عامر بْن مدرك الحارثي</v>
      </c>
      <c r="C220" s="5" t="str">
        <f>IFERROR(__xludf.DUMMYFUNCTION("""COMPUTED_VALUE"""),"10")</f>
        <v>10</v>
      </c>
    </row>
    <row r="221">
      <c r="A221" s="5" t="str">
        <f>IFERROR(__xludf.DUMMYFUNCTION("""COMPUTED_VALUE"""),"abdullah_serij")</f>
        <v>abdullah_serij</v>
      </c>
      <c r="B221" s="6" t="str">
        <f>IFERROR(__xludf.DUMMYFUNCTION("""COMPUTED_VALUE"""),"عبد الله بْن السري الأنطاكي")</f>
        <v>عبد الله بْن السري الأنطاكي</v>
      </c>
      <c r="C221" s="5" t="str">
        <f>IFERROR(__xludf.DUMMYFUNCTION("""COMPUTED_VALUE"""),"10")</f>
        <v>10</v>
      </c>
    </row>
    <row r="222">
      <c r="A222" s="5" t="str">
        <f>IFERROR(__xludf.DUMMYFUNCTION("""COMPUTED_VALUE"""),"abdullah_jezid")</f>
        <v>abdullah_jezid</v>
      </c>
      <c r="B222" s="6" t="str">
        <f>IFERROR(__xludf.DUMMYFUNCTION("""COMPUTED_VALUE"""),"عبد الله بْن يزيد أَبِي عَبْد الرَّحْمَنِ الْمُقْرِئ")</f>
        <v>عبد الله بْن يزيد أَبِي عَبْد الرَّحْمَنِ الْمُقْرِئ</v>
      </c>
      <c r="C222" s="5" t="str">
        <f>IFERROR(__xludf.DUMMYFUNCTION("""COMPUTED_VALUE"""),"10")</f>
        <v>10</v>
      </c>
    </row>
    <row r="223">
      <c r="A223" s="5" t="str">
        <f>IFERROR(__xludf.DUMMYFUNCTION("""COMPUTED_VALUE"""),"muhamed_abdullah_zubejri")</f>
        <v>muhamed_abdullah_zubejri</v>
      </c>
      <c r="B223" s="6" t="str">
        <f>IFERROR(__xludf.DUMMYFUNCTION("""COMPUTED_VALUE"""),"محمد بْن عَبد اللَّهِ بْن الزبير أَبِي أَحْمَد الزبيري ")</f>
        <v>محمد بْن عَبد اللَّهِ بْن الزبير أَبِي أَحْمَد الزبيري </v>
      </c>
      <c r="C223" s="5" t="str">
        <f>IFERROR(__xludf.DUMMYFUNCTION("""COMPUTED_VALUE"""),"10")</f>
        <v>10</v>
      </c>
    </row>
    <row r="224">
      <c r="A224" s="5" t="str">
        <f>IFERROR(__xludf.DUMMYFUNCTION("""COMPUTED_VALUE"""),"musa_davud")</f>
        <v>musa_davud</v>
      </c>
      <c r="B224" s="6" t="str">
        <f>IFERROR(__xludf.DUMMYFUNCTION("""COMPUTED_VALUE"""),"موسى بن داود الضبي")</f>
        <v>موسى بن داود الضبي</v>
      </c>
      <c r="C224" s="5" t="str">
        <f>IFERROR(__xludf.DUMMYFUNCTION("""COMPUTED_VALUE"""),"10")</f>
        <v>10</v>
      </c>
    </row>
    <row r="225">
      <c r="A225" s="5" t="str">
        <f>IFERROR(__xludf.DUMMYFUNCTION("""COMPUTED_VALUE"""),"jala_abad")</f>
        <v>jala_abad</v>
      </c>
      <c r="B225" s="6" t="str">
        <f>IFERROR(__xludf.DUMMYFUNCTION("""COMPUTED_VALUE"""),"يَعْلَى بْن عباد الكِلابي")</f>
        <v>يَعْلَى بْن عباد الكِلابي</v>
      </c>
      <c r="C225" s="5" t="str">
        <f>IFERROR(__xludf.DUMMYFUNCTION("""COMPUTED_VALUE"""),"10")</f>
        <v>10</v>
      </c>
    </row>
    <row r="226">
      <c r="A226" s="5" t="str">
        <f>IFERROR(__xludf.DUMMYFUNCTION("""COMPUTED_VALUE"""),"sad_seid")</f>
        <v>sad_seid</v>
      </c>
      <c r="B226" s="6" t="str">
        <f>IFERROR(__xludf.DUMMYFUNCTION("""COMPUTED_VALUE"""),"سعد بْن سَعِيد بْن أَبي سَعِيد المقبري ")</f>
        <v>سعد بْن سَعِيد بْن أَبي سَعِيد المقبري </v>
      </c>
      <c r="C226" s="5" t="str">
        <f>IFERROR(__xludf.DUMMYFUNCTION("""COMPUTED_VALUE"""),"10")</f>
        <v>10</v>
      </c>
    </row>
    <row r="227">
      <c r="A227" s="5" t="str">
        <f>IFERROR(__xludf.DUMMYFUNCTION("""COMPUTED_VALUE"""),"abdrrahman_ezinad")</f>
        <v>abdrrahman_ezinad</v>
      </c>
      <c r="B227" s="6" t="str">
        <f>IFERROR(__xludf.DUMMYFUNCTION("""COMPUTED_VALUE"""),"عبد الرحمن بْن أَبي الزناد")</f>
        <v>عبد الرحمن بْن أَبي الزناد</v>
      </c>
      <c r="C227" s="5" t="str">
        <f>IFERROR(__xludf.DUMMYFUNCTION("""COMPUTED_VALUE"""),"10")</f>
        <v>10</v>
      </c>
    </row>
    <row r="228">
      <c r="A228" s="5" t="str">
        <f>IFERROR(__xludf.DUMMYFUNCTION("""COMPUTED_VALUE"""),"abdaziz_imran")</f>
        <v>abdaziz_imran</v>
      </c>
      <c r="B228" s="6" t="str">
        <f>IFERROR(__xludf.DUMMYFUNCTION("""COMPUTED_VALUE"""),"عبد العزيز بْن عِمْران بن عبد العزيز الزُّهْرِيّ")</f>
        <v>عبد العزيز بْن عِمْران بن عبد العزيز الزُّهْرِيّ</v>
      </c>
      <c r="C228" s="5" t="str">
        <f>IFERROR(__xludf.DUMMYFUNCTION("""COMPUTED_VALUE"""),"10")</f>
        <v>10</v>
      </c>
    </row>
    <row r="229">
      <c r="A229" s="5" t="str">
        <f>IFERROR(__xludf.DUMMYFUNCTION("""COMPUTED_VALUE"""),"kethir_xhafer")</f>
        <v>kethir_xhafer</v>
      </c>
      <c r="B229" s="6" t="str">
        <f>IFERROR(__xludf.DUMMYFUNCTION("""COMPUTED_VALUE"""),"كثير بْن جَعْفَر بْن أَبي كثير")</f>
        <v>كثير بْن جَعْفَر بْن أَبي كثير</v>
      </c>
      <c r="C229" s="5" t="str">
        <f>IFERROR(__xludf.DUMMYFUNCTION("""COMPUTED_VALUE"""),"10")</f>
        <v>10</v>
      </c>
    </row>
    <row r="230">
      <c r="A230" s="5" t="str">
        <f>IFERROR(__xludf.DUMMYFUNCTION("""COMPUTED_VALUE"""),"muslim_halid")</f>
        <v>muslim_halid</v>
      </c>
      <c r="B230" s="6" t="str">
        <f>IFERROR(__xludf.DUMMYFUNCTION("""COMPUTED_VALUE"""),"مسلم بْن خالد الزنجي")</f>
        <v>مسلم بْن خالد الزنجي</v>
      </c>
      <c r="C230" s="5" t="str">
        <f>IFERROR(__xludf.DUMMYFUNCTION("""COMPUTED_VALUE"""),"10")</f>
        <v>10</v>
      </c>
    </row>
    <row r="231">
      <c r="A231" s="5" t="str">
        <f>IFERROR(__xludf.DUMMYFUNCTION("""COMPUTED_VALUE"""),"musab_abdullah")</f>
        <v>musab_abdullah</v>
      </c>
      <c r="B231" s="6" t="str">
        <f>IFERROR(__xludf.DUMMYFUNCTION("""COMPUTED_VALUE"""),"مصعب بْن عَبد اللَّهِ الزبيري")</f>
        <v>مصعب بْن عَبد اللَّهِ الزبيري</v>
      </c>
      <c r="C231" s="5" t="str">
        <f>IFERROR(__xludf.DUMMYFUNCTION("""COMPUTED_VALUE"""),"10")</f>
        <v>10</v>
      </c>
    </row>
    <row r="232">
      <c r="A232" s="5" t="str">
        <f>IFERROR(__xludf.DUMMYFUNCTION("""COMPUTED_VALUE"""),"ismail_ibrahim_tejmi")</f>
        <v>ismail_ibrahim_tejmi</v>
      </c>
      <c r="B232" s="6" t="str">
        <f>IFERROR(__xludf.DUMMYFUNCTION("""COMPUTED_VALUE"""),"إِسْمَاعِيل بْن إِبْرَاهِيم التَّيْمِيّ الأحول")</f>
        <v>إِسْمَاعِيل بْن إِبْرَاهِيم التَّيْمِيّ الأحول</v>
      </c>
      <c r="C232" s="5" t="str">
        <f>IFERROR(__xludf.DUMMYFUNCTION("""COMPUTED_VALUE"""),"10")</f>
        <v>10</v>
      </c>
    </row>
    <row r="233">
      <c r="A233" s="5" t="str">
        <f>IFERROR(__xludf.DUMMYFUNCTION("""COMPUTED_VALUE"""),"rifaa_ijas")</f>
        <v>rifaa_ijas</v>
      </c>
      <c r="B233" s="6" t="str">
        <f>IFERROR(__xludf.DUMMYFUNCTION("""COMPUTED_VALUE"""),"رفاعة بْن إياس بْن نذير الضبي")</f>
        <v>رفاعة بْن إياس بْن نذير الضبي</v>
      </c>
      <c r="C233" s="5" t="str">
        <f>IFERROR(__xludf.DUMMYFUNCTION("""COMPUTED_VALUE"""),"10")</f>
        <v>10</v>
      </c>
    </row>
    <row r="234">
      <c r="A234" s="5" t="str">
        <f>IFERROR(__xludf.DUMMYFUNCTION("""COMPUTED_VALUE"""),"abdrrahman_abdmelik")</f>
        <v>abdrrahman_abdmelik</v>
      </c>
      <c r="B234" s="6" t="str">
        <f>IFERROR(__xludf.DUMMYFUNCTION("""COMPUTED_VALUE"""),"عبد الرحمن بْن عَبد المَلِك بْن أبجر")</f>
        <v>عبد الرحمن بْن عَبد المَلِك بْن أبجر</v>
      </c>
      <c r="C234" s="5" t="str">
        <f>IFERROR(__xludf.DUMMYFUNCTION("""COMPUTED_VALUE"""),"10")</f>
        <v>10</v>
      </c>
    </row>
    <row r="235">
      <c r="A235" s="5" t="str">
        <f>IFERROR(__xludf.DUMMYFUNCTION("""COMPUTED_VALUE"""),"abdrrahman_muhamed_muharibi")</f>
        <v>abdrrahman_muhamed_muharibi</v>
      </c>
      <c r="B235" s="6" t="str">
        <f>IFERROR(__xludf.DUMMYFUNCTION("""COMPUTED_VALUE"""),"عبد الرحمن بْن مُحَمَّد المحاربي")</f>
        <v>عبد الرحمن بْن مُحَمَّد المحاربي</v>
      </c>
      <c r="C235" s="5" t="str">
        <f>IFERROR(__xludf.DUMMYFUNCTION("""COMPUTED_VALUE"""),"10")</f>
        <v>10</v>
      </c>
    </row>
    <row r="236">
      <c r="A236" s="5" t="str">
        <f>IFERROR(__xludf.DUMMYFUNCTION("""COMPUTED_VALUE"""),"abdrrahim_sulejman")</f>
        <v>abdrrahim_sulejman</v>
      </c>
      <c r="B236" s="6" t="str">
        <f>IFERROR(__xludf.DUMMYFUNCTION("""COMPUTED_VALUE"""),"عبد الرحيم بْن سُلَيْمان الرازي")</f>
        <v>عبد الرحيم بْن سُلَيْمان الرازي</v>
      </c>
      <c r="C236" s="5" t="str">
        <f>IFERROR(__xludf.DUMMYFUNCTION("""COMPUTED_VALUE"""),"10")</f>
        <v>10</v>
      </c>
    </row>
    <row r="237">
      <c r="A237" s="5" t="str">
        <f>IFERROR(__xludf.DUMMYFUNCTION("""COMPUTED_VALUE"""),"abdselam_harb")</f>
        <v>abdselam_harb</v>
      </c>
      <c r="B237" s="6" t="str">
        <f>IFERROR(__xludf.DUMMYFUNCTION("""COMPUTED_VALUE"""),"عبد السلام بْن حرب الملائي ")</f>
        <v>عبد السلام بْن حرب الملائي </v>
      </c>
      <c r="C237" s="5" t="str">
        <f>IFERROR(__xludf.DUMMYFUNCTION("""COMPUTED_VALUE"""),"10")</f>
        <v>10</v>
      </c>
    </row>
    <row r="238">
      <c r="A238" s="5" t="str">
        <f>IFERROR(__xludf.DUMMYFUNCTION("""COMPUTED_VALUE"""),"ali_abis")</f>
        <v>ali_abis</v>
      </c>
      <c r="B238" s="6" t="str">
        <f>IFERROR(__xludf.DUMMYFUNCTION("""COMPUTED_VALUE"""),"علي بْن عابس")</f>
        <v>علي بْن عابس</v>
      </c>
      <c r="C238" s="5" t="str">
        <f>IFERROR(__xludf.DUMMYFUNCTION("""COMPUTED_VALUE"""),"10")</f>
        <v>10</v>
      </c>
    </row>
    <row r="239">
      <c r="A239" s="5" t="str">
        <f>IFERROR(__xludf.DUMMYFUNCTION("""COMPUTED_VALUE"""),"kasim_malik")</f>
        <v>kasim_malik</v>
      </c>
      <c r="B239" s="6" t="str">
        <f>IFERROR(__xludf.DUMMYFUNCTION("""COMPUTED_VALUE"""),"القاسم بْن مَالِك المزني ")</f>
        <v>القاسم بْن مَالِك المزني </v>
      </c>
      <c r="C239" s="5" t="str">
        <f>IFERROR(__xludf.DUMMYFUNCTION("""COMPUTED_VALUE"""),"10")</f>
        <v>10</v>
      </c>
    </row>
    <row r="240">
      <c r="A240" s="5" t="str">
        <f>IFERROR(__xludf.DUMMYFUNCTION("""COMPUTED_VALUE"""),"jahja_jala")</f>
        <v>jahja_jala</v>
      </c>
      <c r="B240" s="6" t="str">
        <f>IFERROR(__xludf.DUMMYFUNCTION("""COMPUTED_VALUE"""),"يحيى بْن يَعْلَى الأَسلميّ")</f>
        <v>يحيى بْن يَعْلَى الأَسلميّ</v>
      </c>
      <c r="C240" s="5" t="str">
        <f>IFERROR(__xludf.DUMMYFUNCTION("""COMPUTED_VALUE"""),"10")</f>
        <v>10</v>
      </c>
    </row>
    <row r="241">
      <c r="A241" s="5" t="str">
        <f>IFERROR(__xludf.DUMMYFUNCTION("""COMPUTED_VALUE"""),"ebekr_ajash")</f>
        <v>ebekr_ajash</v>
      </c>
      <c r="B241" s="6" t="str">
        <f>IFERROR(__xludf.DUMMYFUNCTION("""COMPUTED_VALUE"""),"أبي بَكْر بْن عياش")</f>
        <v>أبي بَكْر بْن عياش</v>
      </c>
      <c r="C241" s="5" t="str">
        <f>IFERROR(__xludf.DUMMYFUNCTION("""COMPUTED_VALUE"""),"10")</f>
        <v>10</v>
      </c>
    </row>
    <row r="242">
      <c r="A242" s="5" t="str">
        <f>IFERROR(__xludf.DUMMYFUNCTION("""COMPUTED_VALUE"""),"sufjan_habib")</f>
        <v>sufjan_habib</v>
      </c>
      <c r="B242" s="6" t="str">
        <f>IFERROR(__xludf.DUMMYFUNCTION("""COMPUTED_VALUE"""),"سفيان بْن حبيب")</f>
        <v>سفيان بْن حبيب</v>
      </c>
      <c r="C242" s="5" t="str">
        <f>IFERROR(__xludf.DUMMYFUNCTION("""COMPUTED_VALUE"""),"10")</f>
        <v>10</v>
      </c>
    </row>
    <row r="243">
      <c r="A243" s="5" t="str">
        <f>IFERROR(__xludf.DUMMYFUNCTION("""COMPUTED_VALUE"""),"sehl_eslem")</f>
        <v>sehl_eslem</v>
      </c>
      <c r="B243" s="6" t="str">
        <f>IFERROR(__xludf.DUMMYFUNCTION("""COMPUTED_VALUE"""),"سهل بْن أسلم")</f>
        <v>سهل بْن أسلم</v>
      </c>
      <c r="C243" s="5" t="str">
        <f>IFERROR(__xludf.DUMMYFUNCTION("""COMPUTED_VALUE"""),"10")</f>
        <v>10</v>
      </c>
    </row>
    <row r="244">
      <c r="A244" s="5" t="str">
        <f>IFERROR(__xludf.DUMMYFUNCTION("""COMPUTED_VALUE"""),"abdala_abdala")</f>
        <v>abdala_abdala</v>
      </c>
      <c r="B244" s="6" t="str">
        <f>IFERROR(__xludf.DUMMYFUNCTION("""COMPUTED_VALUE"""),"عبد الاعلى بن عبد الاعلى")</f>
        <v>عبد الاعلى بن عبد الاعلى</v>
      </c>
      <c r="C244" s="5" t="str">
        <f>IFERROR(__xludf.DUMMYFUNCTION("""COMPUTED_VALUE"""),"10")</f>
        <v>10</v>
      </c>
    </row>
    <row r="245">
      <c r="A245" s="5" t="str">
        <f>IFERROR(__xludf.DUMMYFUNCTION("""COMPUTED_VALUE"""),"abdvarith_seid")</f>
        <v>abdvarith_seid</v>
      </c>
      <c r="B245" s="6" t="str">
        <f>IFERROR(__xludf.DUMMYFUNCTION("""COMPUTED_VALUE"""),"عبد الوارث بْن سَعِيد")</f>
        <v>عبد الوارث بْن سَعِيد</v>
      </c>
      <c r="C245" s="5" t="str">
        <f>IFERROR(__xludf.DUMMYFUNCTION("""COMPUTED_VALUE"""),"10")</f>
        <v>10</v>
      </c>
    </row>
    <row r="246">
      <c r="A246" s="5" t="str">
        <f>IFERROR(__xludf.DUMMYFUNCTION("""COMPUTED_VALUE"""),"aubid_eimran")</f>
        <v>aubid_eimran</v>
      </c>
      <c r="B246" s="6" t="str">
        <f>IFERROR(__xludf.DUMMYFUNCTION("""COMPUTED_VALUE"""),"عوبد بْن أَبي عِمْران الجوني")</f>
        <v>عوبد بْن أَبي عِمْران الجوني</v>
      </c>
      <c r="C246" s="5" t="str">
        <f>IFERROR(__xludf.DUMMYFUNCTION("""COMPUTED_VALUE"""),"10")</f>
        <v>10</v>
      </c>
    </row>
    <row r="247">
      <c r="A247" s="5" t="str">
        <f>IFERROR(__xludf.DUMMYFUNCTION("""COMPUTED_VALUE"""),"mesleme_alkame")</f>
        <v>mesleme_alkame</v>
      </c>
      <c r="B247" s="6" t="str">
        <f>IFERROR(__xludf.DUMMYFUNCTION("""COMPUTED_VALUE"""),"مسلمة بْن عَلْقَمَة المازني")</f>
        <v>مسلمة بْن عَلْقَمَة المازني</v>
      </c>
      <c r="C247" s="5" t="str">
        <f>IFERROR(__xludf.DUMMYFUNCTION("""COMPUTED_VALUE"""),"10")</f>
        <v>10</v>
      </c>
    </row>
    <row r="248">
      <c r="A248" s="5" t="str">
        <f>IFERROR(__xludf.DUMMYFUNCTION("""COMPUTED_VALUE"""),"ibrahim_ujejne")</f>
        <v>ibrahim_ujejne</v>
      </c>
      <c r="B248" s="6" t="str">
        <f>IFERROR(__xludf.DUMMYFUNCTION("""COMPUTED_VALUE"""),"إِبْرَاهِيم بْن عُيَيْنَة بْن أَبي عِمْران الهلالي")</f>
        <v>إِبْرَاهِيم بْن عُيَيْنَة بْن أَبي عِمْران الهلالي</v>
      </c>
      <c r="C248" s="5" t="str">
        <f>IFERROR(__xludf.DUMMYFUNCTION("""COMPUTED_VALUE"""),"10")</f>
        <v>10</v>
      </c>
    </row>
    <row r="249">
      <c r="A249" s="5" t="str">
        <f>IFERROR(__xludf.DUMMYFUNCTION("""COMPUTED_VALUE"""),"xhabir_nuh")</f>
        <v>xhabir_nuh</v>
      </c>
      <c r="B249" s="6" t="str">
        <f>IFERROR(__xludf.DUMMYFUNCTION("""COMPUTED_VALUE"""),"جابر بْن نوح بْن جَابِر الحماني")</f>
        <v>جابر بْن نوح بْن جَابِر الحماني</v>
      </c>
      <c r="C249" s="5" t="str">
        <f>IFERROR(__xludf.DUMMYFUNCTION("""COMPUTED_VALUE"""),"10")</f>
        <v>10</v>
      </c>
    </row>
    <row r="250">
      <c r="A250" s="5" t="str">
        <f>IFERROR(__xludf.DUMMYFUNCTION("""COMPUTED_VALUE"""),"abdullah_idris")</f>
        <v>abdullah_idris</v>
      </c>
      <c r="B250" s="6" t="str">
        <f>IFERROR(__xludf.DUMMYFUNCTION("""COMPUTED_VALUE"""),"عبد الله بْن إدريس الأَودِيّ")</f>
        <v>عبد الله بْن إدريس الأَودِيّ</v>
      </c>
      <c r="C250" s="5" t="str">
        <f>IFERROR(__xludf.DUMMYFUNCTION("""COMPUTED_VALUE"""),"10")</f>
        <v>10</v>
      </c>
    </row>
    <row r="251">
      <c r="A251" s="5" t="str">
        <f>IFERROR(__xludf.DUMMYFUNCTION("""COMPUTED_VALUE"""),"abdullah_mejmun_tahevi")</f>
        <v>abdullah_mejmun_tahevi</v>
      </c>
      <c r="B251" s="6" t="str">
        <f>IFERROR(__xludf.DUMMYFUNCTION("""COMPUTED_VALUE"""),"عبد الله بْن ميمون الطهوي")</f>
        <v>عبد الله بْن ميمون الطهوي</v>
      </c>
      <c r="C251" s="5" t="str">
        <f>IFERROR(__xludf.DUMMYFUNCTION("""COMPUTED_VALUE"""),"10")</f>
        <v>10</v>
      </c>
    </row>
    <row r="252">
      <c r="A252" s="5" t="str">
        <f>IFERROR(__xludf.DUMMYFUNCTION("""COMPUTED_VALUE"""),"utham_ali")</f>
        <v>utham_ali</v>
      </c>
      <c r="B252" s="6" t="str">
        <f>IFERROR(__xludf.DUMMYFUNCTION("""COMPUTED_VALUE"""),"عثام بْن علي العامري")</f>
        <v>عثام بْن علي العامري</v>
      </c>
      <c r="C252" s="5" t="str">
        <f>IFERROR(__xludf.DUMMYFUNCTION("""COMPUTED_VALUE"""),"10")</f>
        <v>10</v>
      </c>
    </row>
    <row r="253">
      <c r="A253" s="5" t="str">
        <f>IFERROR(__xludf.DUMMYFUNCTION("""COMPUTED_VALUE"""),"isa_rashid")</f>
        <v>isa_rashid</v>
      </c>
      <c r="B253" s="6" t="str">
        <f>IFERROR(__xludf.DUMMYFUNCTION("""COMPUTED_VALUE"""),"عيسى بْن راشد")</f>
        <v>عيسى بْن راشد</v>
      </c>
      <c r="C253" s="5" t="str">
        <f>IFERROR(__xludf.DUMMYFUNCTION("""COMPUTED_VALUE"""),"10")</f>
        <v>10</v>
      </c>
    </row>
    <row r="254">
      <c r="A254" s="5" t="str">
        <f>IFERROR(__xludf.DUMMYFUNCTION("""COMPUTED_VALUE"""),"muhamed_hazim")</f>
        <v>muhamed_hazim</v>
      </c>
      <c r="B254" s="6" t="str">
        <f>IFERROR(__xludf.DUMMYFUNCTION("""COMPUTED_VALUE"""),"محمد بْن خازم")</f>
        <v>محمد بْن خازم</v>
      </c>
      <c r="C254" s="5" t="str">
        <f>IFERROR(__xludf.DUMMYFUNCTION("""COMPUTED_VALUE"""),"10")</f>
        <v>10</v>
      </c>
    </row>
    <row r="255">
      <c r="A255" s="5" t="str">
        <f>IFERROR(__xludf.DUMMYFUNCTION("""COMPUTED_VALUE"""),"mufedal_salih")</f>
        <v>mufedal_salih</v>
      </c>
      <c r="B255" s="6" t="str">
        <f>IFERROR(__xludf.DUMMYFUNCTION("""COMPUTED_VALUE"""),"مفضل بْن صَالِح الأسدي")</f>
        <v>مفضل بْن صَالِح الأسدي</v>
      </c>
      <c r="C255" s="5" t="str">
        <f>IFERROR(__xludf.DUMMYFUNCTION("""COMPUTED_VALUE"""),"10")</f>
        <v>10</v>
      </c>
    </row>
    <row r="256">
      <c r="A256" s="5" t="str">
        <f>IFERROR(__xludf.DUMMYFUNCTION("""COMPUTED_VALUE"""),"jahja_isa")</f>
        <v>jahja_isa</v>
      </c>
      <c r="B256" s="6" t="str">
        <f>IFERROR(__xludf.DUMMYFUNCTION("""COMPUTED_VALUE"""),"يحيى بْن عيسى الرملي")</f>
        <v>يحيى بْن عيسى الرملي</v>
      </c>
      <c r="C256" s="5" t="str">
        <f>IFERROR(__xludf.DUMMYFUNCTION("""COMPUTED_VALUE"""),"10")</f>
        <v>10</v>
      </c>
    </row>
    <row r="257">
      <c r="A257" s="5" t="str">
        <f>IFERROR(__xludf.DUMMYFUNCTION("""COMPUTED_VALUE"""),"ismail_ehalid")</f>
        <v>ismail_ehalid</v>
      </c>
      <c r="B257" s="6" t="str">
        <f>IFERROR(__xludf.DUMMYFUNCTION("""COMPUTED_VALUE"""),"إِسْمَاعِيل بْن أَبي خالد")</f>
        <v>إِسْمَاعِيل بْن أَبي خالد</v>
      </c>
      <c r="C257" s="5" t="str">
        <f>IFERROR(__xludf.DUMMYFUNCTION("""COMPUTED_VALUE"""),"10")</f>
        <v>10</v>
      </c>
    </row>
    <row r="258">
      <c r="A258" s="5" t="str">
        <f>IFERROR(__xludf.DUMMYFUNCTION("""COMPUTED_VALUE"""),"hafs_emensur")</f>
        <v>hafs_emensur</v>
      </c>
      <c r="B258" s="6" t="str">
        <f>IFERROR(__xludf.DUMMYFUNCTION("""COMPUTED_VALUE"""),"أبي الخطاب حَفْص بْن أَبي مَنْصُور الكوفي")</f>
        <v>أبي الخطاب حَفْص بْن أَبي مَنْصُور الكوفي</v>
      </c>
      <c r="C258" s="5" t="str">
        <f>IFERROR(__xludf.DUMMYFUNCTION("""COMPUTED_VALUE"""),"10")</f>
        <v>10</v>
      </c>
    </row>
    <row r="259">
      <c r="A259" s="5" t="str">
        <f>IFERROR(__xludf.DUMMYFUNCTION("""COMPUTED_VALUE"""),"seid_earube")</f>
        <v>seid_earube</v>
      </c>
      <c r="B259" s="6" t="str">
        <f>IFERROR(__xludf.DUMMYFUNCTION("""COMPUTED_VALUE"""),"سَعِيد بْن أَبي عَرُوبَة")</f>
        <v>سَعِيد بْن أَبي عَرُوبَة</v>
      </c>
      <c r="C259" s="5" t="str">
        <f>IFERROR(__xludf.DUMMYFUNCTION("""COMPUTED_VALUE"""),"10")</f>
        <v>10</v>
      </c>
    </row>
    <row r="260">
      <c r="A260" s="5" t="str">
        <f>IFERROR(__xludf.DUMMYFUNCTION("""COMPUTED_VALUE"""),"sulejman_mihran")</f>
        <v>sulejman_mihran</v>
      </c>
      <c r="B260" s="6" t="str">
        <f>IFERROR(__xludf.DUMMYFUNCTION("""COMPUTED_VALUE"""),"سُلَيْمان بْن مهران الأَعْمَش")</f>
        <v>سُلَيْمان بْن مهران الأَعْمَش</v>
      </c>
      <c r="C260" s="5" t="str">
        <f>IFERROR(__xludf.DUMMYFUNCTION("""COMPUTED_VALUE"""),"10")</f>
        <v>10</v>
      </c>
    </row>
    <row r="261">
      <c r="A261" s="5" t="str">
        <f>IFERROR(__xludf.DUMMYFUNCTION("""COMPUTED_VALUE"""),"shebib_bishr")</f>
        <v>shebib_bishr</v>
      </c>
      <c r="B261" s="6" t="str">
        <f>IFERROR(__xludf.DUMMYFUNCTION("""COMPUTED_VALUE"""),"شبيب بْن بشر ")</f>
        <v>شبيب بْن بشر </v>
      </c>
      <c r="C261" s="5" t="str">
        <f>IFERROR(__xludf.DUMMYFUNCTION("""COMPUTED_VALUE"""),"10")</f>
        <v>10</v>
      </c>
    </row>
    <row r="262">
      <c r="A262" s="5" t="str">
        <f>IFERROR(__xludf.DUMMYFUNCTION("""COMPUTED_VALUE"""),"shube_haxhaxh")</f>
        <v>shube_haxhaxh</v>
      </c>
      <c r="B262" s="6" t="str">
        <f>IFERROR(__xludf.DUMMYFUNCTION("""COMPUTED_VALUE"""),"شعبة بْن الحجاج")</f>
        <v>شعبة بْن الحجاج</v>
      </c>
      <c r="C262" s="5" t="str">
        <f>IFERROR(__xludf.DUMMYFUNCTION("""COMPUTED_VALUE"""),"10")</f>
        <v>10</v>
      </c>
    </row>
    <row r="263">
      <c r="A263" s="5" t="str">
        <f>IFERROR(__xludf.DUMMYFUNCTION("""COMPUTED_VALUE"""),"abdullah_shubrume")</f>
        <v>abdullah_shubrume</v>
      </c>
      <c r="B263" s="6" t="str">
        <f>IFERROR(__xludf.DUMMYFUNCTION("""COMPUTED_VALUE"""),"عبد الله بْن شبرمة ")</f>
        <v>عبد الله بْن شبرمة </v>
      </c>
      <c r="C263" s="5" t="str">
        <f>IFERROR(__xludf.DUMMYFUNCTION("""COMPUTED_VALUE"""),"10")</f>
        <v>10</v>
      </c>
    </row>
    <row r="264">
      <c r="A264" s="5" t="str">
        <f>IFERROR(__xludf.DUMMYFUNCTION("""COMPUTED_VALUE"""),"ubejdullah_omer")</f>
        <v>ubejdullah_omer</v>
      </c>
      <c r="B264" s="6" t="str">
        <f>IFERROR(__xludf.DUMMYFUNCTION("""COMPUTED_VALUE"""),"عُبَيد الله بْن عُمَر ")</f>
        <v>عُبَيد الله بْن عُمَر </v>
      </c>
      <c r="C264" s="5" t="str">
        <f>IFERROR(__xludf.DUMMYFUNCTION("""COMPUTED_VALUE"""),"10")</f>
        <v>10</v>
      </c>
    </row>
    <row r="265">
      <c r="A265" s="5" t="str">
        <f>IFERROR(__xludf.DUMMYFUNCTION("""COMPUTED_VALUE"""),"alil_bexheli")</f>
        <v>alil_bexheli</v>
      </c>
      <c r="B265" s="6" t="str">
        <f>IFERROR(__xludf.DUMMYFUNCTION("""COMPUTED_VALUE"""),"عليل البجلي")</f>
        <v>عليل البجلي</v>
      </c>
      <c r="C265" s="5" t="str">
        <f>IFERROR(__xludf.DUMMYFUNCTION("""COMPUTED_VALUE"""),"10")</f>
        <v>10</v>
      </c>
    </row>
    <row r="266">
      <c r="A266" s="5" t="str">
        <f>IFERROR(__xludf.DUMMYFUNCTION("""COMPUTED_VALUE"""),"omer_hamze")</f>
        <v>omer_hamze</v>
      </c>
      <c r="B266" s="6" t="str">
        <f>IFERROR(__xludf.DUMMYFUNCTION("""COMPUTED_VALUE"""),"عُمَر بْن حمزة العُمَري ")</f>
        <v>عُمَر بْن حمزة العُمَري </v>
      </c>
      <c r="C266" s="5" t="str">
        <f>IFERROR(__xludf.DUMMYFUNCTION("""COMPUTED_VALUE"""),"10")</f>
        <v>10</v>
      </c>
    </row>
    <row r="267">
      <c r="A267" s="5" t="str">
        <f>IFERROR(__xludf.DUMMYFUNCTION("""COMPUTED_VALUE"""),"avane_hakem")</f>
        <v>avane_hakem</v>
      </c>
      <c r="B267" s="6" t="str">
        <f>IFERROR(__xludf.DUMMYFUNCTION("""COMPUTED_VALUE"""),"عوانة بْن الحكم الكلبي")</f>
        <v>عوانة بْن الحكم الكلبي</v>
      </c>
      <c r="C267" s="5" t="str">
        <f>IFERROR(__xludf.DUMMYFUNCTION("""COMPUTED_VALUE"""),"10")</f>
        <v>10</v>
      </c>
    </row>
    <row r="268">
      <c r="A268" s="5" t="str">
        <f>IFERROR(__xludf.DUMMYFUNCTION("""COMPUTED_VALUE"""),"isa_mejmun")</f>
        <v>isa_mejmun</v>
      </c>
      <c r="B268" s="6" t="str">
        <f>IFERROR(__xludf.DUMMYFUNCTION("""COMPUTED_VALUE"""),"عيسى بْن ميمون المدني ")</f>
        <v>عيسى بْن ميمون المدني </v>
      </c>
      <c r="C268" s="5" t="str">
        <f>IFERROR(__xludf.DUMMYFUNCTION("""COMPUTED_VALUE"""),"10")</f>
        <v>10</v>
      </c>
    </row>
    <row r="269">
      <c r="A269" s="5" t="str">
        <f>IFERROR(__xludf.DUMMYFUNCTION("""COMPUTED_VALUE"""),"muxhalid_seid")</f>
        <v>muxhalid_seid</v>
      </c>
      <c r="B269" s="6" t="str">
        <f>IFERROR(__xludf.DUMMYFUNCTION("""COMPUTED_VALUE"""),"مجالد بْن سَعِيد ")</f>
        <v>مجالد بْن سَعِيد </v>
      </c>
      <c r="C269" s="5" t="str">
        <f>IFERROR(__xludf.DUMMYFUNCTION("""COMPUTED_VALUE"""),"10")</f>
        <v>10</v>
      </c>
    </row>
    <row r="270">
      <c r="A270" s="5" t="str">
        <f>IFERROR(__xludf.DUMMYFUNCTION("""COMPUTED_VALUE"""),"muhamed_eismail")</f>
        <v>muhamed_eismail</v>
      </c>
      <c r="B270" s="6" t="str">
        <f>IFERROR(__xludf.DUMMYFUNCTION("""COMPUTED_VALUE"""),"محمد بْن أَبي إِسْمَاعِيل")</f>
        <v>محمد بْن أَبي إِسْمَاعِيل</v>
      </c>
      <c r="C270" s="5" t="str">
        <f>IFERROR(__xludf.DUMMYFUNCTION("""COMPUTED_VALUE"""),"10")</f>
        <v>10</v>
      </c>
    </row>
    <row r="271">
      <c r="A271" s="5" t="str">
        <f>IFERROR(__xludf.DUMMYFUNCTION("""COMPUTED_VALUE"""),"misar_kidam")</f>
        <v>misar_kidam</v>
      </c>
      <c r="B271" s="6" t="str">
        <f>IFERROR(__xludf.DUMMYFUNCTION("""COMPUTED_VALUE"""),"مسعر بن كدام")</f>
        <v>مسعر بن كدام</v>
      </c>
      <c r="C271" s="5" t="str">
        <f>IFERROR(__xludf.DUMMYFUNCTION("""COMPUTED_VALUE"""),"10")</f>
        <v>10</v>
      </c>
    </row>
    <row r="272">
      <c r="A272" s="5" t="str">
        <f>IFERROR(__xludf.DUMMYFUNCTION("""COMPUTED_VALUE"""),"harun_antere")</f>
        <v>harun_antere</v>
      </c>
      <c r="B272" s="6" t="str">
        <f>IFERROR(__xludf.DUMMYFUNCTION("""COMPUTED_VALUE"""),"هارون بْن عنترة")</f>
        <v>هارون بْن عنترة</v>
      </c>
      <c r="C272" s="5" t="str">
        <f>IFERROR(__xludf.DUMMYFUNCTION("""COMPUTED_VALUE"""),"10")</f>
        <v>10</v>
      </c>
    </row>
    <row r="273">
      <c r="A273" s="5" t="str">
        <f>IFERROR(__xludf.DUMMYFUNCTION("""COMPUTED_VALUE"""),"hisham_hashim")</f>
        <v>hisham_hashim</v>
      </c>
      <c r="B273" s="6" t="str">
        <f>IFERROR(__xludf.DUMMYFUNCTION("""COMPUTED_VALUE"""),"هاشم بْن هاشم الزُّهْرِيّ ")</f>
        <v>هاشم بْن هاشم الزُّهْرِيّ </v>
      </c>
      <c r="C273" s="5" t="str">
        <f>IFERROR(__xludf.DUMMYFUNCTION("""COMPUTED_VALUE"""),"10")</f>
        <v>10</v>
      </c>
    </row>
    <row r="274">
      <c r="A274" s="5" t="str">
        <f>IFERROR(__xludf.DUMMYFUNCTION("""COMPUTED_VALUE"""),"hisham_hasan")</f>
        <v>hisham_hasan</v>
      </c>
      <c r="B274" s="6" t="str">
        <f>IFERROR(__xludf.DUMMYFUNCTION("""COMPUTED_VALUE"""),"هشام بْن حسان")</f>
        <v>هشام بْن حسان</v>
      </c>
      <c r="C274" s="5" t="str">
        <f>IFERROR(__xludf.DUMMYFUNCTION("""COMPUTED_VALUE"""),"10")</f>
        <v>10</v>
      </c>
    </row>
    <row r="275">
      <c r="A275" s="5" t="str">
        <f>IFERROR(__xludf.DUMMYFUNCTION("""COMPUTED_VALUE"""),"hisham_urve")</f>
        <v>hisham_urve</v>
      </c>
      <c r="B275" s="6" t="str">
        <f>IFERROR(__xludf.DUMMYFUNCTION("""COMPUTED_VALUE"""),"هشام بْن عروة")</f>
        <v>هشام بْن عروة</v>
      </c>
      <c r="C275" s="5" t="str">
        <f>IFERROR(__xludf.DUMMYFUNCTION("""COMPUTED_VALUE"""),"10")</f>
        <v>10</v>
      </c>
    </row>
    <row r="276">
      <c r="A276" s="5" t="str">
        <f>IFERROR(__xludf.DUMMYFUNCTION("""COMPUTED_VALUE"""),"jahja_sulejman")</f>
        <v>jahja_sulejman</v>
      </c>
      <c r="B276" s="6" t="str">
        <f>IFERROR(__xludf.DUMMYFUNCTION("""COMPUTED_VALUE"""),"أبي البلاد يحيى بْن سُلَيْمان الكوفي")</f>
        <v>أبي البلاد يحيى بْن سُلَيْمان الكوفي</v>
      </c>
      <c r="C276" s="5" t="str">
        <f>IFERROR(__xludf.DUMMYFUNCTION("""COMPUTED_VALUE"""),"10")</f>
        <v>10</v>
      </c>
    </row>
    <row r="277">
      <c r="A277" s="5" t="str">
        <f>IFERROR(__xludf.DUMMYFUNCTION("""COMPUTED_VALUE"""),"bishr_serij")</f>
        <v>bishr_serij</v>
      </c>
      <c r="B277" s="6" t="str">
        <f>IFERROR(__xludf.DUMMYFUNCTION("""COMPUTED_VALUE"""),"بشر بْن السري")</f>
        <v>بشر بْن السري</v>
      </c>
      <c r="C277" s="5" t="str">
        <f>IFERROR(__xludf.DUMMYFUNCTION("""COMPUTED_VALUE"""),"10")</f>
        <v>10</v>
      </c>
    </row>
    <row r="278">
      <c r="A278" s="5" t="str">
        <f>IFERROR(__xludf.DUMMYFUNCTION("""COMPUTED_VALUE"""),"beshir_abdullah")</f>
        <v>beshir_abdullah</v>
      </c>
      <c r="B278" s="6" t="str">
        <f>IFERROR(__xludf.DUMMYFUNCTION("""COMPUTED_VALUE"""),"بشير بْن عَبد اللَّهِ")</f>
        <v>بشير بْن عَبد اللَّهِ</v>
      </c>
      <c r="C278" s="5" t="str">
        <f>IFERROR(__xludf.DUMMYFUNCTION("""COMPUTED_VALUE"""),"10")</f>
        <v>10</v>
      </c>
    </row>
    <row r="279">
      <c r="A279" s="5" t="str">
        <f>IFERROR(__xludf.DUMMYFUNCTION("""COMPUTED_VALUE"""),"bekar_emejmune")</f>
        <v>bekar_emejmune</v>
      </c>
      <c r="B279" s="6" t="str">
        <f>IFERROR(__xludf.DUMMYFUNCTION("""COMPUTED_VALUE"""),"بكار بْن أَبي ميمونة")</f>
        <v>بكار بْن أَبي ميمونة</v>
      </c>
      <c r="C279" s="5" t="str">
        <f>IFERROR(__xludf.DUMMYFUNCTION("""COMPUTED_VALUE"""),"10")</f>
        <v>10</v>
      </c>
    </row>
    <row r="280">
      <c r="A280" s="5" t="str">
        <f>IFERROR(__xludf.DUMMYFUNCTION("""COMPUTED_VALUE"""),"xhafer_aun")</f>
        <v>xhafer_aun</v>
      </c>
      <c r="B280" s="6" t="str">
        <f>IFERROR(__xludf.DUMMYFUNCTION("""COMPUTED_VALUE"""),"جعفر بْن عون العُمَري")</f>
        <v>جعفر بْن عون العُمَري</v>
      </c>
      <c r="C280" s="5" t="str">
        <f>IFERROR(__xludf.DUMMYFUNCTION("""COMPUTED_VALUE"""),"10")</f>
        <v>10</v>
      </c>
    </row>
    <row r="281">
      <c r="A281" s="5" t="str">
        <f>IFERROR(__xludf.DUMMYFUNCTION("""COMPUTED_VALUE"""),"abdhamid_abdrrahman")</f>
        <v>abdhamid_abdrrahman</v>
      </c>
      <c r="B281" s="6" t="str">
        <f>IFERROR(__xludf.DUMMYFUNCTION("""COMPUTED_VALUE"""),"أبي يحيى عبد الحميد بْن عَبْد الرَّحْمَنِ الحماني")</f>
        <v>أبي يحيى عبد الحميد بْن عَبْد الرَّحْمَنِ الحماني</v>
      </c>
      <c r="C281" s="5" t="str">
        <f>IFERROR(__xludf.DUMMYFUNCTION("""COMPUTED_VALUE"""),"10")</f>
        <v>10</v>
      </c>
    </row>
    <row r="282">
      <c r="A282" s="5" t="str">
        <f>IFERROR(__xludf.DUMMYFUNCTION("""COMPUTED_VALUE"""),"muhamed_seleme")</f>
        <v>muhamed_seleme</v>
      </c>
      <c r="B282" s="6" t="str">
        <f>IFERROR(__xludf.DUMMYFUNCTION("""COMPUTED_VALUE"""),"محمد بْن سَلَمَة الحراني ")</f>
        <v>محمد بْن سَلَمَة الحراني </v>
      </c>
      <c r="C282" s="5" t="str">
        <f>IFERROR(__xludf.DUMMYFUNCTION("""COMPUTED_VALUE"""),"10")</f>
        <v>10</v>
      </c>
    </row>
    <row r="283">
      <c r="A283" s="5" t="str">
        <f>IFERROR(__xludf.DUMMYFUNCTION("""COMPUTED_VALUE"""),"muhamed_fudajl")</f>
        <v>muhamed_fudajl</v>
      </c>
      <c r="B283" s="6" t="str">
        <f>IFERROR(__xludf.DUMMYFUNCTION("""COMPUTED_VALUE"""),"محمد بْن فضيل بْن غزوان الضبي")</f>
        <v>محمد بْن فضيل بْن غزوان الضبي</v>
      </c>
      <c r="C283" s="5" t="str">
        <f>IFERROR(__xludf.DUMMYFUNCTION("""COMPUTED_VALUE"""),"10")</f>
        <v>10</v>
      </c>
    </row>
    <row r="284">
      <c r="A284" s="5" t="str">
        <f>IFERROR(__xludf.DUMMYFUNCTION("""COMPUTED_VALUE"""),"mahled_jezid")</f>
        <v>mahled_jezid</v>
      </c>
      <c r="B284" s="6" t="str">
        <f>IFERROR(__xludf.DUMMYFUNCTION("""COMPUTED_VALUE"""),"مخلد بْن يزيد الحراني ")</f>
        <v>مخلد بْن يزيد الحراني </v>
      </c>
      <c r="C284" s="5" t="str">
        <f>IFERROR(__xludf.DUMMYFUNCTION("""COMPUTED_VALUE"""),"10")</f>
        <v>10</v>
      </c>
    </row>
    <row r="285">
      <c r="A285" s="5" t="str">
        <f>IFERROR(__xludf.DUMMYFUNCTION("""COMPUTED_VALUE"""),"vehb_ismail")</f>
        <v>vehb_ismail</v>
      </c>
      <c r="B285" s="6" t="str">
        <f>IFERROR(__xludf.DUMMYFUNCTION("""COMPUTED_VALUE"""),"وهب بْن إِسْمَاعِيل الأسدي")</f>
        <v>وهب بْن إِسْمَاعِيل الأسدي</v>
      </c>
      <c r="C285" s="5" t="str">
        <f>IFERROR(__xludf.DUMMYFUNCTION("""COMPUTED_VALUE"""),"10")</f>
        <v>10</v>
      </c>
    </row>
    <row r="286">
      <c r="A286" s="5" t="str">
        <f>IFERROR(__xludf.DUMMYFUNCTION("""COMPUTED_VALUE"""),"eseid_mbhashim")</f>
        <v>eseid_mbhashim</v>
      </c>
      <c r="B286" s="6" t="str">
        <f>IFERROR(__xludf.DUMMYFUNCTION("""COMPUTED_VALUE"""),"أبي سَعِيد مولى بني هاشم ")</f>
        <v>أبي سَعِيد مولى بني هاشم </v>
      </c>
      <c r="C286" s="5" t="str">
        <f>IFERROR(__xludf.DUMMYFUNCTION("""COMPUTED_VALUE"""),"10")</f>
        <v>10</v>
      </c>
    </row>
    <row r="287">
      <c r="A287" s="5" t="str">
        <f>IFERROR(__xludf.DUMMYFUNCTION("""COMPUTED_VALUE"""),"abdullah_vakid")</f>
        <v>abdullah_vakid</v>
      </c>
      <c r="B287" s="6" t="str">
        <f>IFERROR(__xludf.DUMMYFUNCTION("""COMPUTED_VALUE"""),"عَبد اللَّهِ بْن واقد الحراني")</f>
        <v>عَبد اللَّهِ بْن واقد الحراني</v>
      </c>
      <c r="C287" s="5" t="str">
        <f>IFERROR(__xludf.DUMMYFUNCTION("""COMPUTED_VALUE"""),"10")</f>
        <v>10</v>
      </c>
    </row>
    <row r="288">
      <c r="A288" s="5" t="str">
        <f>IFERROR(__xludf.DUMMYFUNCTION("""COMPUTED_VALUE"""),"husejn_zejd")</f>
        <v>husejn_zejd</v>
      </c>
      <c r="B288" s="6" t="str">
        <f>IFERROR(__xludf.DUMMYFUNCTION("""COMPUTED_VALUE"""),"حسين بْن زَيْد بْن علي ابن الحسين بْن علي بْن أَبي طالب")</f>
        <v>حسين بْن زَيْد بْن علي ابن الحسين بْن علي بْن أَبي طالب</v>
      </c>
      <c r="C288" s="5" t="str">
        <f>IFERROR(__xludf.DUMMYFUNCTION("""COMPUTED_VALUE"""),"10")</f>
        <v>10</v>
      </c>
    </row>
    <row r="289">
      <c r="A289" s="5" t="str">
        <f>IFERROR(__xludf.DUMMYFUNCTION("""COMPUTED_VALUE"""),"salih_kidame")</f>
        <v>salih_kidame</v>
      </c>
      <c r="B289" s="6" t="str">
        <f>IFERROR(__xludf.DUMMYFUNCTION("""COMPUTED_VALUE"""),"صالح بْن قدامة بْن إِبْرَاهِيم بْن مُحَمَّد بْن حاطب الجمحي")</f>
        <v>صالح بْن قدامة بْن إِبْرَاهِيم بْن مُحَمَّد بْن حاطب الجمحي</v>
      </c>
      <c r="C289" s="5" t="str">
        <f>IFERROR(__xludf.DUMMYFUNCTION("""COMPUTED_VALUE"""),"10")</f>
        <v>10</v>
      </c>
    </row>
    <row r="290">
      <c r="A290" s="5" t="str">
        <f>IFERROR(__xludf.DUMMYFUNCTION("""COMPUTED_VALUE"""),"asim_suvejd")</f>
        <v>asim_suvejd</v>
      </c>
      <c r="B290" s="6" t="str">
        <f>IFERROR(__xludf.DUMMYFUNCTION("""COMPUTED_VALUE"""),"عاصم بْن سويد الأَنْصارِيّ القبائي")</f>
        <v>عاصم بْن سويد الأَنْصارِيّ القبائي</v>
      </c>
      <c r="C290" s="5" t="str">
        <f>IFERROR(__xludf.DUMMYFUNCTION("""COMPUTED_VALUE"""),"10")</f>
        <v>10</v>
      </c>
    </row>
    <row r="291">
      <c r="A291" s="5" t="str">
        <f>IFERROR(__xludf.DUMMYFUNCTION("""COMPUTED_VALUE"""),"abdrrahman_zejd")</f>
        <v>abdrrahman_zejd</v>
      </c>
      <c r="B291" s="6" t="str">
        <f>IFERROR(__xludf.DUMMYFUNCTION("""COMPUTED_VALUE"""),"عبد الرحمن بْن زَيْد بْن أسلم ")</f>
        <v>عبد الرحمن بْن زَيْد بْن أسلم </v>
      </c>
      <c r="C291" s="5" t="str">
        <f>IFERROR(__xludf.DUMMYFUNCTION("""COMPUTED_VALUE"""),"10")</f>
        <v>10</v>
      </c>
    </row>
    <row r="292">
      <c r="A292" s="5" t="str">
        <f>IFERROR(__xludf.DUMMYFUNCTION("""COMPUTED_VALUE"""),"abdaziz_ehazim")</f>
        <v>abdaziz_ehazim</v>
      </c>
      <c r="B292" s="6" t="str">
        <f>IFERROR(__xludf.DUMMYFUNCTION("""COMPUTED_VALUE"""),"عبد العزيز بْن أَبي حازم المدني ")</f>
        <v>عبد العزيز بْن أَبي حازم المدني </v>
      </c>
      <c r="C292" s="5" t="str">
        <f>IFERROR(__xludf.DUMMYFUNCTION("""COMPUTED_VALUE"""),"10")</f>
        <v>10</v>
      </c>
    </row>
    <row r="293">
      <c r="A293" s="5" t="str">
        <f>IFERROR(__xludf.DUMMYFUNCTION("""COMPUTED_VALUE"""),"abdaziz_muhamed")</f>
        <v>abdaziz_muhamed</v>
      </c>
      <c r="B293" s="6" t="str">
        <f>IFERROR(__xludf.DUMMYFUNCTION("""COMPUTED_VALUE"""),"عبد العزيز ابن مُحَمَّد الدَّراوَرْدِيّ ")</f>
        <v>عبد العزيز ابن مُحَمَّد الدَّراوَرْدِيّ </v>
      </c>
      <c r="C293" s="5" t="str">
        <f>IFERROR(__xludf.DUMMYFUNCTION("""COMPUTED_VALUE"""),"10")</f>
        <v>10</v>
      </c>
    </row>
    <row r="294">
      <c r="A294" s="5" t="str">
        <f>IFERROR(__xludf.DUMMYFUNCTION("""COMPUTED_VALUE"""),"abdmuhejmin_abas")</f>
        <v>abdmuhejmin_abas</v>
      </c>
      <c r="B294" s="6" t="str">
        <f>IFERROR(__xludf.DUMMYFUNCTION("""COMPUTED_VALUE"""),"عبد المهيمن بْن عَبَّاس بْن سهل ابن سعد الساعدي ")</f>
        <v>عبد المهيمن بْن عَبَّاس بْن سهل ابن سعد الساعدي </v>
      </c>
      <c r="C294" s="5" t="str">
        <f>IFERROR(__xludf.DUMMYFUNCTION("""COMPUTED_VALUE"""),"10")</f>
        <v>10</v>
      </c>
    </row>
    <row r="295">
      <c r="A295" s="5" t="str">
        <f>IFERROR(__xludf.DUMMYFUNCTION("""COMPUTED_VALUE"""),"ataf_halid")</f>
        <v>ataf_halid</v>
      </c>
      <c r="B295" s="6" t="str">
        <f>IFERROR(__xludf.DUMMYFUNCTION("""COMPUTED_VALUE"""),"العطاف بْن خالد المخزومي")</f>
        <v>العطاف بْن خالد المخزومي</v>
      </c>
      <c r="C295" s="5" t="str">
        <f>IFERROR(__xludf.DUMMYFUNCTION("""COMPUTED_VALUE"""),"10")</f>
        <v>10</v>
      </c>
    </row>
    <row r="296">
      <c r="A296" s="5" t="str">
        <f>IFERROR(__xludf.DUMMYFUNCTION("""COMPUTED_VALUE"""),"omer_talha")</f>
        <v>omer_talha</v>
      </c>
      <c r="B296" s="6" t="str">
        <f>IFERROR(__xludf.DUMMYFUNCTION("""COMPUTED_VALUE"""),"عُمَر بْن طلحة بْن عَلْقَمَة بْن وقاص الليثي")</f>
        <v>عُمَر بْن طلحة بْن عَلْقَمَة بْن وقاص الليثي</v>
      </c>
      <c r="C296" s="5" t="str">
        <f>IFERROR(__xludf.DUMMYFUNCTION("""COMPUTED_VALUE"""),"10")</f>
        <v>10</v>
      </c>
    </row>
    <row r="297">
      <c r="A297" s="5" t="str">
        <f>IFERROR(__xludf.DUMMYFUNCTION("""COMPUTED_VALUE"""),"imran_abdaziz")</f>
        <v>imran_abdaziz</v>
      </c>
      <c r="B297" s="6" t="str">
        <f>IFERROR(__xludf.DUMMYFUNCTION("""COMPUTED_VALUE"""),"أبي ثَابِت عِمْران بْن عَبْد الْعَزِيزِ بْن عُمَر بْن عَبْد الرَّحْمَنِ بْن عوف الزُّهْرِيّ")</f>
        <v>أبي ثَابِت عِمْران بْن عَبْد الْعَزِيزِ بْن عُمَر بْن عَبْد الرَّحْمَنِ بْن عوف الزُّهْرِيّ</v>
      </c>
      <c r="C297" s="5" t="str">
        <f>IFERROR(__xludf.DUMMYFUNCTION("""COMPUTED_VALUE"""),"10")</f>
        <v>10</v>
      </c>
    </row>
    <row r="298">
      <c r="A298" s="5" t="str">
        <f>IFERROR(__xludf.DUMMYFUNCTION("""COMPUTED_VALUE"""),"malik_enes")</f>
        <v>malik_enes</v>
      </c>
      <c r="B298" s="6" t="str">
        <f>IFERROR(__xludf.DUMMYFUNCTION("""COMPUTED_VALUE"""),"مالك بْن أنس الأصبحي ")</f>
        <v>مالك بْن أنس الأصبحي </v>
      </c>
      <c r="C298" s="5" t="str">
        <f>IFERROR(__xludf.DUMMYFUNCTION("""COMPUTED_VALUE"""),"10")</f>
        <v>10</v>
      </c>
    </row>
    <row r="299">
      <c r="A299" s="5" t="str">
        <f>IFERROR(__xludf.DUMMYFUNCTION("""COMPUTED_VALUE"""),"muhriz_harun")</f>
        <v>muhriz_harun</v>
      </c>
      <c r="B299" s="6" t="str">
        <f>IFERROR(__xludf.DUMMYFUNCTION("""COMPUTED_VALUE"""),"محرز بْن هارون القرشي ")</f>
        <v>محرز بْن هارون القرشي </v>
      </c>
      <c r="C299" s="5" t="str">
        <f>IFERROR(__xludf.DUMMYFUNCTION("""COMPUTED_VALUE"""),"10")</f>
        <v>10</v>
      </c>
    </row>
    <row r="300">
      <c r="A300" s="5" t="str">
        <f>IFERROR(__xludf.DUMMYFUNCTION("""COMPUTED_VALUE"""),"muhamed_ibrahim")</f>
        <v>muhamed_ibrahim</v>
      </c>
      <c r="B300" s="6" t="str">
        <f>IFERROR(__xludf.DUMMYFUNCTION("""COMPUTED_VALUE"""),"محمد بْن إِبْرَاهِيم بْن دينار المدني الفقيه ")</f>
        <v>محمد بْن إِبْرَاهِيم بْن دينار المدني الفقيه </v>
      </c>
      <c r="C300" s="5" t="str">
        <f>IFERROR(__xludf.DUMMYFUNCTION("""COMPUTED_VALUE"""),"10")</f>
        <v>10</v>
      </c>
    </row>
    <row r="301">
      <c r="A301" s="5" t="str">
        <f>IFERROR(__xludf.DUMMYFUNCTION("""COMPUTED_VALUE"""),"mugire_abdrrahman")</f>
        <v>mugire_abdrrahman</v>
      </c>
      <c r="B301" s="6" t="str">
        <f>IFERROR(__xludf.DUMMYFUNCTION("""COMPUTED_VALUE"""),"المغيرة بْن عَبْد الرحمن بن الحارث ابن عَبد اللَّهِ بْن عياش بْن أَبي ربيعة المخزومي ")</f>
        <v>المغيرة بْن عَبْد الرحمن بن الحارث ابن عَبد اللَّهِ بْن عياش بْن أَبي ربيعة المخزومي </v>
      </c>
      <c r="C301" s="5" t="str">
        <f>IFERROR(__xludf.DUMMYFUNCTION("""COMPUTED_VALUE"""),"10")</f>
        <v>10</v>
      </c>
    </row>
    <row r="302">
      <c r="A302" s="5" t="str">
        <f>IFERROR(__xludf.DUMMYFUNCTION("""COMPUTED_VALUE"""),"musa_shejbe")</f>
        <v>musa_shejbe</v>
      </c>
      <c r="B302" s="6" t="str">
        <f>IFERROR(__xludf.DUMMYFUNCTION("""COMPUTED_VALUE"""),"موسى بْن شَيْبَة بْن عَمْرو بْن عَبد اللَّهِ بْن كعب بْن مَالِك الأَنْصارِيّ")</f>
        <v>موسى بْن شَيْبَة بْن عَمْرو بْن عَبد اللَّهِ بْن كعب بْن مَالِك الأَنْصارِيّ</v>
      </c>
      <c r="C302" s="5" t="str">
        <f>IFERROR(__xludf.DUMMYFUNCTION("""COMPUTED_VALUE"""),"10")</f>
        <v>10</v>
      </c>
    </row>
    <row r="303">
      <c r="A303" s="5" t="str">
        <f>IFERROR(__xludf.DUMMYFUNCTION("""COMPUTED_VALUE"""),"jahja_imran")</f>
        <v>jahja_imran</v>
      </c>
      <c r="B303" s="6" t="str">
        <f>IFERROR(__xludf.DUMMYFUNCTION("""COMPUTED_VALUE"""),"يحيى بْن عِمْران القرشي")</f>
        <v>يحيى بْن عِمْران القرشي</v>
      </c>
      <c r="C303" s="5" t="str">
        <f>IFERROR(__xludf.DUMMYFUNCTION("""COMPUTED_VALUE"""),"10")</f>
        <v>10</v>
      </c>
    </row>
    <row r="304">
      <c r="A304" s="5" t="str">
        <f>IFERROR(__xludf.DUMMYFUNCTION("""COMPUTED_VALUE"""),"jusuf_jakub")</f>
        <v>jusuf_jakub</v>
      </c>
      <c r="B304" s="6" t="str">
        <f>IFERROR(__xludf.DUMMYFUNCTION("""COMPUTED_VALUE"""),"يوسف بْن يَعْقُوب بْن أَبي سَلَمَة الماجشون")</f>
        <v>يوسف بْن يَعْقُوب بْن أَبي سَلَمَة الماجشون</v>
      </c>
      <c r="C304" s="5" t="str">
        <f>IFERROR(__xludf.DUMMYFUNCTION("""COMPUTED_VALUE"""),"10")</f>
        <v>10</v>
      </c>
    </row>
    <row r="305">
      <c r="A305" s="5" t="str">
        <f>IFERROR(__xludf.DUMMYFUNCTION("""COMPUTED_VALUE"""),"ahmed_ishak")</f>
        <v>ahmed_ishak</v>
      </c>
      <c r="B305" s="6" t="str">
        <f>IFERROR(__xludf.DUMMYFUNCTION("""COMPUTED_VALUE"""),"أَحْمَد بْن إسحاق الحضرمي")</f>
        <v>أَحْمَد بْن إسحاق الحضرمي</v>
      </c>
      <c r="C305" s="5" t="str">
        <f>IFERROR(__xludf.DUMMYFUNCTION("""COMPUTED_VALUE"""),"10")</f>
        <v>10</v>
      </c>
    </row>
    <row r="306">
      <c r="A306" s="5" t="str">
        <f>IFERROR(__xludf.DUMMYFUNCTION("""COMPUTED_VALUE"""),"ezher_sad")</f>
        <v>ezher_sad</v>
      </c>
      <c r="B306" s="6" t="str">
        <f>IFERROR(__xludf.DUMMYFUNCTION("""COMPUTED_VALUE"""),"أزهر بْن سعد السمان")</f>
        <v>أزهر بْن سعد السمان</v>
      </c>
      <c r="C306" s="5" t="str">
        <f>IFERROR(__xludf.DUMMYFUNCTION("""COMPUTED_VALUE"""),"10")</f>
        <v>10</v>
      </c>
    </row>
    <row r="307">
      <c r="A307" s="5" t="str">
        <f>IFERROR(__xludf.DUMMYFUNCTION("""COMPUTED_VALUE"""),"bishr_hasen")</f>
        <v>bishr_hasen</v>
      </c>
      <c r="B307" s="6" t="str">
        <f>IFERROR(__xludf.DUMMYFUNCTION("""COMPUTED_VALUE"""),"بشر بْن الْحَسَن البَصْرِيّ")</f>
        <v>بشر بْن الْحَسَن البَصْرِيّ</v>
      </c>
      <c r="C307" s="5" t="str">
        <f>IFERROR(__xludf.DUMMYFUNCTION("""COMPUTED_VALUE"""),"10")</f>
        <v>10</v>
      </c>
    </row>
    <row r="308">
      <c r="A308" s="5" t="str">
        <f>IFERROR(__xludf.DUMMYFUNCTION("""COMPUTED_VALUE"""),"sufjan_ujejne")</f>
        <v>sufjan_ujejne</v>
      </c>
      <c r="B308" s="6" t="str">
        <f>IFERROR(__xludf.DUMMYFUNCTION("""COMPUTED_VALUE"""),"سفيان بْن عُيَيْنَة ")</f>
        <v>سفيان بْن عُيَيْنَة </v>
      </c>
      <c r="C308" s="5" t="str">
        <f>IFERROR(__xludf.DUMMYFUNCTION("""COMPUTED_VALUE"""),"10")</f>
        <v>10</v>
      </c>
    </row>
    <row r="309">
      <c r="A309" s="5" t="str">
        <f>IFERROR(__xludf.DUMMYFUNCTION("""COMPUTED_VALUE"""),"abdvehab_abdmexhid")</f>
        <v>abdvehab_abdmexhid</v>
      </c>
      <c r="B309" s="6" t="str">
        <f>IFERROR(__xludf.DUMMYFUNCTION("""COMPUTED_VALUE"""),"عبد الوهاب بْن عَبد المجيد الثقفي ")</f>
        <v>عبد الوهاب بْن عَبد المجيد الثقفي </v>
      </c>
      <c r="C309" s="5" t="str">
        <f>IFERROR(__xludf.DUMMYFUNCTION("""COMPUTED_VALUE"""),"10")</f>
        <v>10</v>
      </c>
    </row>
    <row r="310">
      <c r="A310" s="5" t="str">
        <f>IFERROR(__xludf.DUMMYFUNCTION("""COMPUTED_VALUE"""),"omer_ali")</f>
        <v>omer_ali</v>
      </c>
      <c r="B310" s="6" t="str">
        <f>IFERROR(__xludf.DUMMYFUNCTION("""COMPUTED_VALUE"""),"عُمَر بْن علي بْن عَطَاء بْن مقدم المقدمي")</f>
        <v>عُمَر بْن علي بْن عَطَاء بْن مقدم المقدمي</v>
      </c>
      <c r="C310" s="5" t="str">
        <f>IFERROR(__xludf.DUMMYFUNCTION("""COMPUTED_VALUE"""),"10")</f>
        <v>10</v>
      </c>
    </row>
    <row r="311">
      <c r="A311" s="5" t="str">
        <f>IFERROR(__xludf.DUMMYFUNCTION("""COMPUTED_VALUE"""),"umejr_abdmexhid")</f>
        <v>umejr_abdmexhid</v>
      </c>
      <c r="B311" s="6" t="str">
        <f>IFERROR(__xludf.DUMMYFUNCTION("""COMPUTED_VALUE"""),"عمير بْن عَبد المجيد الحنفي")</f>
        <v>عمير بْن عَبد المجيد الحنفي</v>
      </c>
      <c r="C311" s="5" t="str">
        <f>IFERROR(__xludf.DUMMYFUNCTION("""COMPUTED_VALUE"""),"10")</f>
        <v>10</v>
      </c>
    </row>
    <row r="312">
      <c r="A312" s="5" t="str">
        <f>IFERROR(__xludf.DUMMYFUNCTION("""COMPUTED_VALUE"""),"muhamed_xhafer")</f>
        <v>muhamed_xhafer</v>
      </c>
      <c r="B312" s="6" t="str">
        <f>IFERROR(__xludf.DUMMYFUNCTION("""COMPUTED_VALUE"""),"محمد بْن جَعْفَر غندر")</f>
        <v>محمد بْن جَعْفَر غندر</v>
      </c>
      <c r="C312" s="5" t="str">
        <f>IFERROR(__xludf.DUMMYFUNCTION("""COMPUTED_VALUE"""),"10")</f>
        <v>10</v>
      </c>
    </row>
    <row r="313">
      <c r="A313" s="5" t="str">
        <f>IFERROR(__xludf.DUMMYFUNCTION("""COMPUTED_VALUE"""),"muhamed_halid")</f>
        <v>muhamed_halid</v>
      </c>
      <c r="B313" s="6" t="str">
        <f>IFERROR(__xludf.DUMMYFUNCTION("""COMPUTED_VALUE"""),"محمد بن خالد ابن عثمة")</f>
        <v>محمد بن خالد ابن عثمة</v>
      </c>
      <c r="C313" s="5" t="str">
        <f>IFERROR(__xludf.DUMMYFUNCTION("""COMPUTED_VALUE"""),"10")</f>
        <v>10</v>
      </c>
    </row>
    <row r="314">
      <c r="A314" s="5" t="str">
        <f>IFERROR(__xludf.DUMMYFUNCTION("""COMPUTED_VALUE"""),"muhamed_eadij")</f>
        <v>muhamed_eadij</v>
      </c>
      <c r="B314" s="6" t="str">
        <f>IFERROR(__xludf.DUMMYFUNCTION("""COMPUTED_VALUE"""),"محمد بْن أَبي عَدِيّ")</f>
        <v>محمد بْن أَبي عَدِيّ</v>
      </c>
      <c r="C314" s="5" t="str">
        <f>IFERROR(__xludf.DUMMYFUNCTION("""COMPUTED_VALUE"""),"10")</f>
        <v>10</v>
      </c>
    </row>
    <row r="315">
      <c r="A315" s="5" t="str">
        <f>IFERROR(__xludf.DUMMYFUNCTION("""COMPUTED_VALUE"""),"muadh_hisham")</f>
        <v>muadh_hisham</v>
      </c>
      <c r="B315" s="6" t="str">
        <f>IFERROR(__xludf.DUMMYFUNCTION("""COMPUTED_VALUE"""),"معاذ بْن هشام الدستوائي")</f>
        <v>معاذ بْن هشام الدستوائي</v>
      </c>
      <c r="C315" s="5" t="str">
        <f>IFERROR(__xludf.DUMMYFUNCTION("""COMPUTED_VALUE"""),"10")</f>
        <v>10</v>
      </c>
    </row>
    <row r="316">
      <c r="A316" s="5" t="str">
        <f>IFERROR(__xludf.DUMMYFUNCTION("""COMPUTED_VALUE"""),"mugire_seleme")</f>
        <v>mugire_seleme</v>
      </c>
      <c r="B316" s="6" t="str">
        <f>IFERROR(__xludf.DUMMYFUNCTION("""COMPUTED_VALUE"""),"المغيرة بْن سَلَمَة أبِي هشام المخزومي")</f>
        <v>المغيرة بْن سَلَمَة أبِي هشام المخزومي</v>
      </c>
      <c r="C316" s="5" t="str">
        <f>IFERROR(__xludf.DUMMYFUNCTION("""COMPUTED_VALUE"""),"10")</f>
        <v>10</v>
      </c>
    </row>
    <row r="317">
      <c r="A317" s="5" t="str">
        <f>IFERROR(__xludf.DUMMYFUNCTION("""COMPUTED_VALUE"""),"nadr_kethir")</f>
        <v>nadr_kethir</v>
      </c>
      <c r="B317" s="6" t="str">
        <f>IFERROR(__xludf.DUMMYFUNCTION("""COMPUTED_VALUE"""),"النضر بْن كثير السعدي")</f>
        <v>النضر بْن كثير السعدي</v>
      </c>
      <c r="C317" s="5" t="str">
        <f>IFERROR(__xludf.DUMMYFUNCTION("""COMPUTED_VALUE"""),"10")</f>
        <v>10</v>
      </c>
    </row>
    <row r="318">
      <c r="A318" s="5" t="str">
        <f>IFERROR(__xludf.DUMMYFUNCTION("""COMPUTED_VALUE"""),"jakub_ishak")</f>
        <v>jakub_ishak</v>
      </c>
      <c r="B318" s="6" t="str">
        <f>IFERROR(__xludf.DUMMYFUNCTION("""COMPUTED_VALUE"""),"يعقوب بْن إسحاق الحضرمي")</f>
        <v>يعقوب بْن إسحاق الحضرمي</v>
      </c>
      <c r="C318" s="5" t="str">
        <f>IFERROR(__xludf.DUMMYFUNCTION("""COMPUTED_VALUE"""),"10")</f>
        <v>10</v>
      </c>
    </row>
    <row r="319">
      <c r="A319" s="5" t="str">
        <f>IFERROR(__xludf.DUMMYFUNCTION("""COMPUTED_VALUE"""),"nadr_muhamed")</f>
        <v>nadr_muhamed</v>
      </c>
      <c r="B319" s="6" t="str">
        <f>IFERROR(__xludf.DUMMYFUNCTION("""COMPUTED_VALUE"""),"النضر بن محمد الجرشي")</f>
        <v>النضر بن محمد الجرشي</v>
      </c>
      <c r="C319" s="5" t="str">
        <f>IFERROR(__xludf.DUMMYFUNCTION("""COMPUTED_VALUE"""),"10")</f>
        <v>10</v>
      </c>
    </row>
    <row r="320">
      <c r="A320" s="5" t="str">
        <f>IFERROR(__xludf.DUMMYFUNCTION("""COMPUTED_VALUE"""),"halid_jezid")</f>
        <v>halid_jezid</v>
      </c>
      <c r="B320" s="6" t="str">
        <f>IFERROR(__xludf.DUMMYFUNCTION("""COMPUTED_VALUE"""),"خالد بْن يزيد بْن أسد بْن عَبد اللَّهِ القسري")</f>
        <v>خالد بْن يزيد بْن أسد بْن عَبد اللَّهِ القسري</v>
      </c>
      <c r="C320" s="5" t="str">
        <f>IFERROR(__xludf.DUMMYFUNCTION("""COMPUTED_VALUE"""),"10")</f>
        <v>10</v>
      </c>
    </row>
    <row r="321">
      <c r="A321" s="5" t="str">
        <f>IFERROR(__xludf.DUMMYFUNCTION("""COMPUTED_VALUE"""),"abdullah_abdrrahman")</f>
        <v>abdullah_abdrrahman</v>
      </c>
      <c r="B321" s="6" t="str">
        <f>IFERROR(__xludf.DUMMYFUNCTION("""COMPUTED_VALUE"""),"عبد الله بْن عَبْد الرَّحْمَنِ")</f>
        <v>عبد الله بْن عَبْد الرَّحْمَنِ</v>
      </c>
      <c r="C321" s="5" t="str">
        <f>IFERROR(__xludf.DUMMYFUNCTION("""COMPUTED_VALUE"""),"10")</f>
        <v>10</v>
      </c>
    </row>
    <row r="322">
      <c r="A322" s="5" t="str">
        <f>IFERROR(__xludf.DUMMYFUNCTION("""COMPUTED_VALUE"""),"isa_junus")</f>
        <v>isa_junus</v>
      </c>
      <c r="B322" s="6" t="str">
        <f>IFERROR(__xludf.DUMMYFUNCTION("""COMPUTED_VALUE"""),"عيسى بْن يونس بْن أَبي إسحاق السبيعي")</f>
        <v>عيسى بْن يونس بْن أَبي إسحاق السبيعي</v>
      </c>
      <c r="C322" s="5" t="str">
        <f>IFERROR(__xludf.DUMMYFUNCTION("""COMPUTED_VALUE"""),"10")</f>
        <v>10</v>
      </c>
    </row>
    <row r="323">
      <c r="A323" s="5" t="str">
        <f>IFERROR(__xludf.DUMMYFUNCTION("""COMPUTED_VALUE"""),"ibrahim_sulejman_hanefi")</f>
        <v>ibrahim_sulejman_hanefi</v>
      </c>
      <c r="B323" s="6" t="str">
        <f>IFERROR(__xludf.DUMMYFUNCTION("""COMPUTED_VALUE"""),"إِبْرَاهِيم بْن سُلَيْمان الحنفي")</f>
        <v>إِبْرَاهِيم بْن سُلَيْمان الحنفي</v>
      </c>
      <c r="C323" s="5" t="str">
        <f>IFERROR(__xludf.DUMMYFUNCTION("""COMPUTED_VALUE"""),"10")</f>
        <v>10</v>
      </c>
    </row>
    <row r="324">
      <c r="A324" s="5" t="str">
        <f>IFERROR(__xludf.DUMMYFUNCTION("""COMPUTED_VALUE"""),"bekr_muhamed")</f>
        <v>bekr_muhamed</v>
      </c>
      <c r="B324" s="6" t="str">
        <f>IFERROR(__xludf.DUMMYFUNCTION("""COMPUTED_VALUE"""),"بكر بْن محمد العابد")</f>
        <v>بكر بْن محمد العابد</v>
      </c>
      <c r="C324" s="5" t="str">
        <f>IFERROR(__xludf.DUMMYFUNCTION("""COMPUTED_VALUE"""),"10")</f>
        <v>10</v>
      </c>
    </row>
    <row r="325">
      <c r="A325" s="5" t="str">
        <f>IFERROR(__xludf.DUMMYFUNCTION("""COMPUTED_VALUE"""),"habab")</f>
        <v>habab</v>
      </c>
      <c r="B325" s="6" t="str">
        <f>IFERROR(__xludf.DUMMYFUNCTION("""COMPUTED_VALUE"""),"حباب")</f>
        <v>حباب</v>
      </c>
      <c r="C325" s="5" t="str">
        <f>IFERROR(__xludf.DUMMYFUNCTION("""COMPUTED_VALUE"""),"10")</f>
        <v>10</v>
      </c>
    </row>
    <row r="326">
      <c r="A326" s="5" t="str">
        <f>IFERROR(__xludf.DUMMYFUNCTION("""COMPUTED_VALUE"""),"ehurejra_muktib")</f>
        <v>ehurejra_muktib</v>
      </c>
      <c r="B326" s="6" t="str">
        <f>IFERROR(__xludf.DUMMYFUNCTION("""COMPUTED_VALUE"""),"أَبِي هُرَيْرة المكتب")</f>
        <v>أَبِي هُرَيْرة المكتب</v>
      </c>
      <c r="C326" s="5" t="str">
        <f>IFERROR(__xludf.DUMMYFUNCTION("""COMPUTED_VALUE"""),"10")</f>
        <v>10</v>
      </c>
    </row>
    <row r="327">
      <c r="A327" s="5" t="str">
        <f>IFERROR(__xludf.DUMMYFUNCTION("""COMPUTED_VALUE"""),"ubejdullah_ubejdrrahman")</f>
        <v>ubejdullah_ubejdrrahman</v>
      </c>
      <c r="B327" s="6" t="str">
        <f>IFERROR(__xludf.DUMMYFUNCTION("""COMPUTED_VALUE"""),"عُبَيد الله بْن عُبَيد الرحمن الأشجعي ")</f>
        <v>عُبَيد الله بْن عُبَيد الرحمن الأشجعي </v>
      </c>
      <c r="C327" s="5" t="str">
        <f>IFERROR(__xludf.DUMMYFUNCTION("""COMPUTED_VALUE"""),"10")</f>
        <v>10</v>
      </c>
    </row>
    <row r="328">
      <c r="A328" s="5" t="str">
        <f>IFERROR(__xludf.DUMMYFUNCTION("""COMPUTED_VALUE"""),"othman_muzahim")</f>
        <v>othman_muzahim</v>
      </c>
      <c r="B328" s="6" t="str">
        <f>IFERROR(__xludf.DUMMYFUNCTION("""COMPUTED_VALUE"""),"عثمان بْن مزاحم")</f>
        <v>عثمان بْن مزاحم</v>
      </c>
      <c r="C328" s="5" t="str">
        <f>IFERROR(__xludf.DUMMYFUNCTION("""COMPUTED_VALUE"""),"10")</f>
        <v>10</v>
      </c>
    </row>
    <row r="329">
      <c r="A329" s="5" t="str">
        <f>IFERROR(__xludf.DUMMYFUNCTION("""COMPUTED_VALUE"""),"emuavije_darir")</f>
        <v>emuavije_darir</v>
      </c>
      <c r="B329" s="6" t="str">
        <f>IFERROR(__xludf.DUMMYFUNCTION("""COMPUTED_VALUE"""),"أبِي معاوية الضرير")</f>
        <v>أبِي معاوية الضرير</v>
      </c>
      <c r="C329" s="5" t="str">
        <f>IFERROR(__xludf.DUMMYFUNCTION("""COMPUTED_VALUE"""),"10")</f>
        <v>10</v>
      </c>
    </row>
    <row r="330">
      <c r="A330" s="5" t="str">
        <f>IFERROR(__xludf.DUMMYFUNCTION("""COMPUTED_VALUE"""),"muhamed_abdvehab")</f>
        <v>muhamed_abdvehab</v>
      </c>
      <c r="B330" s="6" t="str">
        <f>IFERROR(__xludf.DUMMYFUNCTION("""COMPUTED_VALUE"""),"محمد بن عبد الوهاب القناد")</f>
        <v>محمد بن عبد الوهاب القناد</v>
      </c>
      <c r="C330" s="3"/>
    </row>
    <row r="331">
      <c r="A331" s="5" t="str">
        <f>IFERROR(__xludf.DUMMYFUNCTION("""COMPUTED_VALUE"""),"muhamed_fadl_muhelhel]")</f>
        <v>muhamed_fadl_muhelhel]</v>
      </c>
      <c r="B331" s="6" t="str">
        <f>IFERROR(__xludf.DUMMYFUNCTION("""COMPUTED_VALUE"""),"محمد بْن الفضل بْن مهلهل")</f>
        <v>محمد بْن الفضل بْن مهلهل</v>
      </c>
      <c r="C331" s="5" t="str">
        <f>IFERROR(__xludf.DUMMYFUNCTION("""COMPUTED_VALUE"""),"10")</f>
        <v>10</v>
      </c>
    </row>
    <row r="332">
      <c r="A332" s="5" t="str">
        <f>IFERROR(__xludf.DUMMYFUNCTION("""COMPUTED_VALUE"""),"musafir_kureshi")</f>
        <v>musafir_kureshi</v>
      </c>
      <c r="B332" s="6" t="str">
        <f>IFERROR(__xludf.DUMMYFUNCTION("""COMPUTED_VALUE"""),"مسافر القرشي")</f>
        <v>مسافر القرشي</v>
      </c>
      <c r="C332" s="5" t="str">
        <f>IFERROR(__xludf.DUMMYFUNCTION("""COMPUTED_VALUE"""),"10")</f>
        <v>10</v>
      </c>
    </row>
    <row r="333">
      <c r="A333" s="5" t="str">
        <f>IFERROR(__xludf.DUMMYFUNCTION("""COMPUTED_VALUE"""),"neufel_mutahir")</f>
        <v>neufel_mutahir</v>
      </c>
      <c r="B333" s="6" t="str">
        <f>IFERROR(__xludf.DUMMYFUNCTION("""COMPUTED_VALUE"""),"نوفل بْن مطهر الضبي")</f>
        <v>نوفل بْن مطهر الضبي</v>
      </c>
      <c r="C333" s="5" t="str">
        <f>IFERROR(__xludf.DUMMYFUNCTION("""COMPUTED_VALUE"""),"10")</f>
        <v>10</v>
      </c>
    </row>
    <row r="334">
      <c r="A334" s="5" t="str">
        <f>IFERROR(__xludf.DUMMYFUNCTION("""COMPUTED_VALUE"""),"hatim_ismail")</f>
        <v>hatim_ismail</v>
      </c>
      <c r="B334" s="6" t="str">
        <f>IFERROR(__xludf.DUMMYFUNCTION("""COMPUTED_VALUE"""),"حاتم بْن إِسْمَاعِيل المدني ")</f>
        <v>حاتم بْن إِسْمَاعِيل المدني </v>
      </c>
      <c r="C334" s="5" t="str">
        <f>IFERROR(__xludf.DUMMYFUNCTION("""COMPUTED_VALUE"""),"10")</f>
        <v>10</v>
      </c>
    </row>
    <row r="335">
      <c r="A335" s="5" t="str">
        <f>IFERROR(__xludf.DUMMYFUNCTION("""COMPUTED_VALUE"""),"abdrrahman_sad")</f>
        <v>abdrrahman_sad</v>
      </c>
      <c r="B335" s="6" t="str">
        <f>IFERROR(__xludf.DUMMYFUNCTION("""COMPUTED_VALUE"""),"عبد الرحمن بْن سعد بن عمار الموذن")</f>
        <v>عبد الرحمن بْن سعد بن عمار الموذن</v>
      </c>
      <c r="C335" s="5" t="str">
        <f>IFERROR(__xludf.DUMMYFUNCTION("""COMPUTED_VALUE"""),"10")</f>
        <v>10</v>
      </c>
    </row>
    <row r="336">
      <c r="A336" s="5" t="str">
        <f>IFERROR(__xludf.DUMMYFUNCTION("""COMPUTED_VALUE"""),"fadl_musa")</f>
        <v>fadl_musa</v>
      </c>
      <c r="B336" s="6" t="str">
        <f>IFERROR(__xludf.DUMMYFUNCTION("""COMPUTED_VALUE"""),"الفضل بْن مُوسَى السيناني ")</f>
        <v>الفضل بْن مُوسَى السيناني </v>
      </c>
      <c r="C336" s="5" t="str">
        <f>IFERROR(__xludf.DUMMYFUNCTION("""COMPUTED_VALUE"""),"10")</f>
        <v>10</v>
      </c>
    </row>
    <row r="337">
      <c r="A337" s="3"/>
      <c r="B337" s="6"/>
      <c r="C337" s="3"/>
    </row>
    <row r="338">
      <c r="A338" s="3"/>
      <c r="B338" s="6"/>
      <c r="C338" s="3"/>
    </row>
    <row r="339">
      <c r="A339" s="3"/>
      <c r="B339" s="6"/>
      <c r="C339" s="3"/>
    </row>
    <row r="340">
      <c r="A340" s="3"/>
      <c r="B340" s="6"/>
      <c r="C340" s="3"/>
    </row>
    <row r="341">
      <c r="A341" s="3"/>
      <c r="B341" s="6"/>
      <c r="C341" s="3"/>
    </row>
    <row r="342">
      <c r="A342" s="3"/>
      <c r="B342" s="6"/>
      <c r="C342" s="3"/>
    </row>
    <row r="343">
      <c r="A343" s="3"/>
      <c r="B343" s="6"/>
      <c r="C343" s="3"/>
    </row>
    <row r="344">
      <c r="A344" s="3"/>
      <c r="B344" s="6"/>
      <c r="C344" s="3"/>
    </row>
    <row r="345">
      <c r="A345" s="3"/>
      <c r="B345" s="6"/>
      <c r="C345" s="3"/>
    </row>
    <row r="346">
      <c r="A346" s="3"/>
      <c r="B346" s="6"/>
      <c r="C346" s="3"/>
    </row>
    <row r="347">
      <c r="A347" s="3"/>
      <c r="B347" s="6"/>
      <c r="C347" s="3"/>
    </row>
    <row r="348">
      <c r="A348" s="3"/>
      <c r="B348" s="6"/>
      <c r="C348" s="3"/>
    </row>
    <row r="349">
      <c r="A349" s="3"/>
      <c r="B349" s="6"/>
      <c r="C349" s="3"/>
    </row>
    <row r="350">
      <c r="A350" s="3"/>
      <c r="B350" s="6"/>
      <c r="C350" s="3"/>
    </row>
    <row r="351">
      <c r="A351" s="3"/>
      <c r="B351" s="6"/>
      <c r="C351" s="3"/>
    </row>
    <row r="352">
      <c r="A352" s="3"/>
      <c r="B352" s="6"/>
      <c r="C352" s="3"/>
    </row>
    <row r="353">
      <c r="A353" s="3"/>
      <c r="B353" s="6"/>
      <c r="C353" s="3"/>
    </row>
    <row r="354">
      <c r="A354" s="3"/>
      <c r="B354" s="6"/>
      <c r="C354" s="3"/>
    </row>
    <row r="355">
      <c r="A355" s="3"/>
      <c r="B355" s="6"/>
      <c r="C355" s="3"/>
    </row>
    <row r="356">
      <c r="A356" s="3"/>
      <c r="B356" s="6"/>
      <c r="C356" s="3"/>
    </row>
    <row r="357">
      <c r="A357" s="3"/>
      <c r="B357" s="6"/>
      <c r="C357" s="3"/>
    </row>
    <row r="358">
      <c r="A358" s="3"/>
      <c r="B358" s="6"/>
      <c r="C358" s="3"/>
    </row>
    <row r="359">
      <c r="A359" s="3"/>
      <c r="B359" s="6"/>
      <c r="C359" s="3"/>
    </row>
    <row r="360">
      <c r="A360" s="3"/>
      <c r="B360" s="6"/>
      <c r="C360" s="3"/>
    </row>
    <row r="361">
      <c r="A361" s="3"/>
      <c r="B361" s="6"/>
      <c r="C361" s="3"/>
    </row>
    <row r="362">
      <c r="A362" s="3"/>
      <c r="B362" s="6"/>
      <c r="C362" s="3"/>
    </row>
    <row r="363">
      <c r="A363" s="3"/>
      <c r="B363" s="6"/>
      <c r="C363" s="3"/>
    </row>
    <row r="364">
      <c r="A364" s="3"/>
      <c r="B364" s="6"/>
      <c r="C364" s="3"/>
    </row>
    <row r="365">
      <c r="A365" s="3"/>
      <c r="B365" s="6"/>
      <c r="C365" s="3"/>
    </row>
    <row r="366">
      <c r="A366" s="3"/>
      <c r="B366" s="6"/>
      <c r="C366" s="3"/>
    </row>
    <row r="367">
      <c r="A367" s="3"/>
      <c r="B367" s="6"/>
      <c r="C367" s="3"/>
    </row>
    <row r="368">
      <c r="A368" s="3"/>
      <c r="B368" s="6"/>
      <c r="C368" s="3"/>
    </row>
    <row r="369">
      <c r="A369" s="3"/>
      <c r="B369" s="6"/>
      <c r="C369" s="3"/>
    </row>
    <row r="370">
      <c r="A370" s="3"/>
      <c r="B370" s="6"/>
      <c r="C370" s="3"/>
    </row>
    <row r="371">
      <c r="A371" s="3"/>
      <c r="B371" s="6"/>
      <c r="C371" s="3"/>
    </row>
    <row r="372">
      <c r="A372" s="3"/>
      <c r="B372" s="6"/>
      <c r="C372" s="3"/>
    </row>
    <row r="373">
      <c r="A373" s="3"/>
      <c r="B373" s="6"/>
      <c r="C373" s="3"/>
    </row>
    <row r="374">
      <c r="A374" s="3"/>
      <c r="B374" s="6"/>
      <c r="C374" s="3"/>
    </row>
    <row r="375">
      <c r="A375" s="3"/>
      <c r="B375" s="6"/>
      <c r="C375" s="3"/>
    </row>
    <row r="376">
      <c r="A376" s="3"/>
      <c r="B376" s="6"/>
      <c r="C376" s="3"/>
    </row>
    <row r="377">
      <c r="A377" s="3"/>
      <c r="B377" s="6"/>
      <c r="C377" s="3"/>
    </row>
    <row r="378">
      <c r="A378" s="3"/>
      <c r="B378" s="6"/>
      <c r="C378" s="3"/>
    </row>
    <row r="379">
      <c r="A379" s="3"/>
      <c r="B379" s="6"/>
      <c r="C379" s="3"/>
    </row>
    <row r="380">
      <c r="A380" s="3"/>
      <c r="B380" s="6"/>
      <c r="C380" s="3"/>
    </row>
    <row r="381">
      <c r="A381" s="3"/>
      <c r="B381" s="6"/>
      <c r="C381" s="3"/>
    </row>
    <row r="382">
      <c r="A382" s="3"/>
      <c r="B382" s="6"/>
      <c r="C382" s="3"/>
    </row>
    <row r="383">
      <c r="A383" s="3"/>
      <c r="B383" s="6"/>
      <c r="C383" s="3"/>
    </row>
    <row r="384">
      <c r="A384" s="3"/>
      <c r="B384" s="6"/>
      <c r="C384" s="3"/>
    </row>
    <row r="385">
      <c r="A385" s="3"/>
      <c r="B385" s="6"/>
      <c r="C385" s="3"/>
    </row>
    <row r="386">
      <c r="A386" s="3"/>
      <c r="B386" s="6"/>
      <c r="C386" s="3"/>
    </row>
    <row r="387">
      <c r="A387" s="3"/>
      <c r="B387" s="6"/>
      <c r="C387" s="3"/>
    </row>
    <row r="388">
      <c r="A388" s="3"/>
      <c r="B388" s="6"/>
      <c r="C388" s="3"/>
    </row>
    <row r="389">
      <c r="A389" s="3"/>
      <c r="B389" s="6"/>
      <c r="C389" s="3"/>
    </row>
    <row r="390">
      <c r="A390" s="3"/>
      <c r="B390" s="6"/>
      <c r="C390" s="3"/>
    </row>
    <row r="391">
      <c r="A391" s="3"/>
      <c r="B391" s="6"/>
      <c r="C391" s="3"/>
    </row>
    <row r="392">
      <c r="A392" s="3"/>
      <c r="B392" s="6"/>
      <c r="C392" s="3"/>
    </row>
    <row r="393">
      <c r="A393" s="3"/>
      <c r="B393" s="6"/>
      <c r="C393" s="3"/>
    </row>
    <row r="394">
      <c r="A394" s="3"/>
      <c r="B394" s="6"/>
      <c r="C394" s="3"/>
    </row>
    <row r="395">
      <c r="A395" s="3"/>
      <c r="B395" s="6"/>
      <c r="C395" s="3"/>
    </row>
    <row r="396">
      <c r="A396" s="3"/>
      <c r="B396" s="6"/>
      <c r="C396" s="3"/>
    </row>
    <row r="397">
      <c r="A397" s="3"/>
      <c r="B397" s="6"/>
      <c r="C397" s="3"/>
    </row>
    <row r="398">
      <c r="A398" s="3"/>
      <c r="B398" s="6"/>
      <c r="C398" s="3"/>
    </row>
    <row r="399">
      <c r="A399" s="3"/>
      <c r="B399" s="6"/>
      <c r="C399" s="3"/>
    </row>
    <row r="400">
      <c r="A400" s="3"/>
      <c r="B400" s="6"/>
      <c r="C400" s="3"/>
    </row>
    <row r="401">
      <c r="A401" s="3"/>
      <c r="B401" s="6"/>
      <c r="C401" s="3"/>
    </row>
    <row r="402">
      <c r="A402" s="3"/>
      <c r="B402" s="6"/>
      <c r="C402" s="3"/>
    </row>
    <row r="403">
      <c r="A403" s="3"/>
      <c r="B403" s="6"/>
      <c r="C403" s="3"/>
    </row>
    <row r="404">
      <c r="A404" s="3"/>
      <c r="B404" s="6"/>
      <c r="C404" s="3"/>
    </row>
    <row r="405">
      <c r="A405" s="3"/>
      <c r="B405" s="6"/>
      <c r="C405" s="3"/>
    </row>
    <row r="406">
      <c r="A406" s="3"/>
      <c r="B406" s="6"/>
      <c r="C406" s="3"/>
    </row>
    <row r="407">
      <c r="A407" s="3"/>
      <c r="B407" s="6"/>
      <c r="C407" s="3"/>
    </row>
    <row r="408">
      <c r="A408" s="3"/>
      <c r="B408" s="6"/>
      <c r="C408" s="3"/>
    </row>
    <row r="409">
      <c r="A409" s="3"/>
      <c r="B409" s="6"/>
      <c r="C409" s="3"/>
    </row>
    <row r="410">
      <c r="A410" s="3"/>
      <c r="B410" s="6"/>
      <c r="C410" s="3"/>
    </row>
    <row r="411">
      <c r="A411" s="3"/>
      <c r="B411" s="6"/>
      <c r="C411" s="3"/>
    </row>
    <row r="412">
      <c r="A412" s="3"/>
      <c r="B412" s="6"/>
      <c r="C412" s="3"/>
    </row>
    <row r="413">
      <c r="A413" s="3"/>
      <c r="B413" s="6"/>
      <c r="C413" s="3"/>
    </row>
    <row r="414">
      <c r="A414" s="3"/>
      <c r="B414" s="6"/>
      <c r="C414" s="3"/>
    </row>
    <row r="415">
      <c r="A415" s="3"/>
      <c r="B415" s="6"/>
      <c r="C415" s="3"/>
    </row>
    <row r="416">
      <c r="A416" s="3"/>
      <c r="B416" s="6"/>
      <c r="C416" s="3"/>
    </row>
    <row r="417">
      <c r="A417" s="3"/>
      <c r="B417" s="6"/>
      <c r="C417" s="3"/>
    </row>
    <row r="418">
      <c r="A418" s="3"/>
      <c r="B418" s="6"/>
      <c r="C418" s="3"/>
    </row>
    <row r="419">
      <c r="A419" s="3"/>
      <c r="B419" s="6"/>
      <c r="C419" s="3"/>
    </row>
    <row r="420">
      <c r="A420" s="3"/>
      <c r="B420" s="6"/>
      <c r="C420" s="3"/>
    </row>
    <row r="421">
      <c r="A421" s="3"/>
      <c r="B421" s="6"/>
      <c r="C421" s="3"/>
    </row>
    <row r="422">
      <c r="A422" s="3"/>
      <c r="B422" s="6"/>
      <c r="C422" s="3"/>
    </row>
    <row r="423">
      <c r="A423" s="3"/>
      <c r="B423" s="6"/>
      <c r="C423" s="3"/>
    </row>
    <row r="424">
      <c r="A424" s="3"/>
      <c r="B424" s="6"/>
      <c r="C424" s="3"/>
    </row>
    <row r="425">
      <c r="A425" s="3"/>
      <c r="B425" s="6"/>
      <c r="C425" s="3"/>
    </row>
    <row r="426">
      <c r="A426" s="3"/>
      <c r="B426" s="6"/>
      <c r="C426" s="3"/>
    </row>
    <row r="427">
      <c r="A427" s="3"/>
      <c r="B427" s="6"/>
      <c r="C427" s="3"/>
    </row>
    <row r="428">
      <c r="A428" s="3"/>
      <c r="B428" s="6"/>
      <c r="C428" s="3"/>
    </row>
    <row r="429">
      <c r="A429" s="3"/>
      <c r="B429" s="6"/>
      <c r="C429" s="3"/>
    </row>
    <row r="430">
      <c r="A430" s="3"/>
      <c r="B430" s="6"/>
      <c r="C430" s="3"/>
    </row>
    <row r="431">
      <c r="A431" s="3"/>
      <c r="B431" s="6"/>
      <c r="C431" s="3"/>
    </row>
    <row r="432">
      <c r="A432" s="3"/>
      <c r="B432" s="6"/>
      <c r="C432" s="3"/>
    </row>
    <row r="433">
      <c r="A433" s="3"/>
      <c r="B433" s="6"/>
      <c r="C433" s="3"/>
    </row>
    <row r="434">
      <c r="A434" s="3"/>
      <c r="B434" s="6"/>
      <c r="C434" s="3"/>
    </row>
    <row r="435">
      <c r="A435" s="3"/>
      <c r="B435" s="6"/>
      <c r="C435" s="3"/>
    </row>
    <row r="436">
      <c r="A436" s="3"/>
      <c r="B436" s="6"/>
      <c r="C436" s="3"/>
    </row>
    <row r="437">
      <c r="A437" s="3"/>
      <c r="B437" s="6"/>
      <c r="C437" s="3"/>
    </row>
    <row r="438">
      <c r="A438" s="3"/>
      <c r="B438" s="6"/>
      <c r="C438" s="3"/>
    </row>
    <row r="439">
      <c r="A439" s="3"/>
      <c r="B439" s="6"/>
      <c r="C439" s="3"/>
    </row>
    <row r="440">
      <c r="A440" s="3"/>
      <c r="B440" s="6"/>
      <c r="C440" s="3"/>
    </row>
    <row r="441">
      <c r="A441" s="3"/>
      <c r="B441" s="6"/>
      <c r="C441" s="3"/>
    </row>
    <row r="442">
      <c r="A442" s="3"/>
      <c r="B442" s="6"/>
      <c r="C442" s="3"/>
    </row>
    <row r="443">
      <c r="A443" s="3"/>
      <c r="B443" s="6"/>
      <c r="C443" s="3"/>
    </row>
    <row r="444">
      <c r="A444" s="3"/>
      <c r="B444" s="6"/>
      <c r="C444" s="3"/>
    </row>
    <row r="445">
      <c r="A445" s="3"/>
      <c r="B445" s="6"/>
      <c r="C445" s="3"/>
    </row>
    <row r="446">
      <c r="A446" s="3"/>
      <c r="B446" s="6"/>
      <c r="C446" s="3"/>
    </row>
    <row r="447">
      <c r="A447" s="3"/>
      <c r="B447" s="6"/>
      <c r="C447" s="3"/>
    </row>
    <row r="448">
      <c r="A448" s="3"/>
      <c r="B448" s="6"/>
      <c r="C448" s="3"/>
    </row>
    <row r="449">
      <c r="A449" s="3"/>
      <c r="B449" s="6"/>
      <c r="C449" s="3"/>
    </row>
    <row r="450">
      <c r="A450" s="3"/>
      <c r="B450" s="6"/>
      <c r="C450" s="3"/>
    </row>
    <row r="451">
      <c r="A451" s="3"/>
      <c r="B451" s="6"/>
      <c r="C451" s="3"/>
    </row>
    <row r="452">
      <c r="A452" s="3"/>
      <c r="B452" s="6"/>
      <c r="C452" s="3"/>
    </row>
    <row r="453">
      <c r="A453" s="3"/>
      <c r="B453" s="6"/>
      <c r="C453" s="3"/>
    </row>
    <row r="454">
      <c r="A454" s="3"/>
      <c r="B454" s="6"/>
      <c r="C454" s="3"/>
    </row>
    <row r="455">
      <c r="A455" s="3"/>
      <c r="B455" s="6"/>
      <c r="C455" s="3"/>
    </row>
    <row r="456">
      <c r="A456" s="3"/>
      <c r="B456" s="6"/>
      <c r="C456" s="3"/>
    </row>
    <row r="457">
      <c r="A457" s="3"/>
      <c r="B457" s="6"/>
      <c r="C457" s="3"/>
    </row>
    <row r="458">
      <c r="A458" s="3"/>
      <c r="B458" s="6"/>
      <c r="C458" s="3"/>
    </row>
    <row r="459">
      <c r="A459" s="3"/>
      <c r="B459" s="6"/>
      <c r="C459" s="3"/>
    </row>
    <row r="460">
      <c r="A460" s="3"/>
      <c r="B460" s="6"/>
      <c r="C460" s="3"/>
    </row>
    <row r="461">
      <c r="A461" s="3"/>
      <c r="B461" s="6"/>
      <c r="C461" s="3"/>
    </row>
    <row r="462">
      <c r="A462" s="3"/>
      <c r="B462" s="6"/>
      <c r="C462" s="3"/>
    </row>
    <row r="463">
      <c r="A463" s="3"/>
      <c r="B463" s="6"/>
      <c r="C463" s="3"/>
    </row>
    <row r="464">
      <c r="A464" s="3"/>
      <c r="B464" s="6"/>
      <c r="C464" s="3"/>
    </row>
    <row r="465">
      <c r="A465" s="3"/>
      <c r="B465" s="6"/>
      <c r="C465" s="3"/>
    </row>
    <row r="466">
      <c r="A466" s="3"/>
      <c r="B466" s="6"/>
      <c r="C466" s="3"/>
    </row>
    <row r="467">
      <c r="A467" s="3"/>
      <c r="B467" s="6"/>
      <c r="C467" s="3"/>
    </row>
    <row r="468">
      <c r="A468" s="3"/>
      <c r="B468" s="6"/>
      <c r="C468" s="3"/>
    </row>
    <row r="469">
      <c r="A469" s="3"/>
      <c r="B469" s="6"/>
      <c r="C469" s="3"/>
    </row>
    <row r="470">
      <c r="A470" s="3"/>
      <c r="B470" s="6"/>
      <c r="C470" s="3"/>
    </row>
    <row r="471">
      <c r="A471" s="3"/>
      <c r="B471" s="6"/>
      <c r="C471" s="3"/>
    </row>
    <row r="472">
      <c r="A472" s="3"/>
      <c r="B472" s="6"/>
      <c r="C472" s="3"/>
    </row>
    <row r="473">
      <c r="A473" s="3"/>
      <c r="B473" s="6"/>
      <c r="C473" s="3"/>
    </row>
    <row r="474">
      <c r="A474" s="3"/>
      <c r="B474" s="6"/>
      <c r="C474" s="3"/>
    </row>
    <row r="475">
      <c r="A475" s="3"/>
      <c r="B475" s="6"/>
      <c r="C475" s="3"/>
    </row>
    <row r="476">
      <c r="A476" s="3"/>
      <c r="B476" s="6"/>
      <c r="C476" s="3"/>
    </row>
    <row r="477">
      <c r="A477" s="3"/>
      <c r="B477" s="6"/>
      <c r="C477" s="3"/>
    </row>
    <row r="478">
      <c r="A478" s="3"/>
      <c r="B478" s="6"/>
      <c r="C478" s="3"/>
    </row>
    <row r="479">
      <c r="A479" s="3"/>
      <c r="B479" s="6"/>
      <c r="C479" s="3"/>
    </row>
    <row r="480">
      <c r="A480" s="3"/>
      <c r="B480" s="6"/>
      <c r="C480" s="3"/>
    </row>
    <row r="481">
      <c r="A481" s="3"/>
      <c r="B481" s="6"/>
      <c r="C481" s="3"/>
    </row>
    <row r="482">
      <c r="A482" s="3"/>
      <c r="B482" s="6"/>
      <c r="C482" s="3"/>
    </row>
    <row r="483">
      <c r="A483" s="3"/>
      <c r="B483" s="6"/>
      <c r="C483" s="3"/>
    </row>
    <row r="484">
      <c r="A484" s="3"/>
      <c r="B484" s="6"/>
      <c r="C484" s="3"/>
    </row>
    <row r="485">
      <c r="A485" s="3"/>
      <c r="B485" s="6"/>
      <c r="C485" s="3"/>
    </row>
    <row r="486">
      <c r="A486" s="3"/>
      <c r="B486" s="6"/>
      <c r="C486" s="3"/>
    </row>
    <row r="487">
      <c r="A487" s="3"/>
      <c r="B487" s="6"/>
      <c r="C487" s="3"/>
    </row>
    <row r="488">
      <c r="A488" s="3"/>
      <c r="B488" s="6"/>
      <c r="C488" s="3"/>
    </row>
    <row r="489">
      <c r="A489" s="3"/>
      <c r="B489" s="6"/>
      <c r="C489" s="3"/>
    </row>
    <row r="490">
      <c r="A490" s="3"/>
      <c r="B490" s="6"/>
      <c r="C490" s="3"/>
    </row>
    <row r="491">
      <c r="A491" s="3"/>
      <c r="B491" s="6"/>
      <c r="C491" s="3"/>
    </row>
    <row r="492">
      <c r="A492" s="3"/>
      <c r="B492" s="6"/>
      <c r="C492" s="3"/>
    </row>
    <row r="493">
      <c r="A493" s="3"/>
      <c r="B493" s="6"/>
      <c r="C493" s="3"/>
    </row>
    <row r="494">
      <c r="A494" s="3"/>
      <c r="B494" s="6"/>
      <c r="C494" s="3"/>
    </row>
    <row r="495">
      <c r="A495" s="3"/>
      <c r="B495" s="6"/>
      <c r="C495" s="3"/>
    </row>
    <row r="496">
      <c r="A496" s="3"/>
      <c r="B496" s="6"/>
      <c r="C496" s="3"/>
    </row>
    <row r="497">
      <c r="A497" s="3"/>
      <c r="B497" s="6"/>
      <c r="C497" s="3"/>
    </row>
    <row r="498">
      <c r="A498" s="3"/>
      <c r="B498" s="6"/>
      <c r="C498" s="3"/>
    </row>
    <row r="499">
      <c r="A499" s="3"/>
      <c r="B499" s="6"/>
      <c r="C499" s="3"/>
    </row>
    <row r="500">
      <c r="A500" s="3"/>
      <c r="B500" s="6"/>
      <c r="C500" s="3"/>
    </row>
    <row r="501">
      <c r="A501" s="3"/>
      <c r="B501" s="6"/>
      <c r="C501" s="3"/>
    </row>
    <row r="502">
      <c r="A502" s="3"/>
      <c r="B502" s="6"/>
      <c r="C502" s="3"/>
    </row>
    <row r="503">
      <c r="A503" s="3"/>
      <c r="B503" s="6"/>
      <c r="C503" s="3"/>
    </row>
    <row r="504">
      <c r="A504" s="3"/>
      <c r="B504" s="6"/>
      <c r="C504" s="3"/>
    </row>
    <row r="505">
      <c r="A505" s="3"/>
      <c r="B505" s="6"/>
      <c r="C505" s="3"/>
    </row>
    <row r="506">
      <c r="A506" s="3"/>
      <c r="B506" s="6"/>
      <c r="C506" s="3"/>
    </row>
    <row r="507">
      <c r="A507" s="3"/>
      <c r="B507" s="6"/>
      <c r="C507" s="3"/>
    </row>
    <row r="508">
      <c r="A508" s="3"/>
      <c r="B508" s="6"/>
      <c r="C508" s="3"/>
    </row>
    <row r="509">
      <c r="A509" s="3"/>
      <c r="B509" s="6"/>
      <c r="C509" s="3"/>
    </row>
    <row r="510">
      <c r="A510" s="3"/>
      <c r="B510" s="6"/>
      <c r="C510" s="3"/>
    </row>
    <row r="511">
      <c r="A511" s="3"/>
      <c r="B511" s="6"/>
      <c r="C511" s="3"/>
    </row>
    <row r="512">
      <c r="A512" s="3"/>
      <c r="B512" s="6"/>
      <c r="C512" s="3"/>
    </row>
    <row r="513">
      <c r="A513" s="3"/>
      <c r="B513" s="6"/>
      <c r="C513" s="3"/>
    </row>
    <row r="514">
      <c r="A514" s="3"/>
      <c r="B514" s="6"/>
      <c r="C514" s="3"/>
    </row>
    <row r="515">
      <c r="A515" s="3"/>
      <c r="B515" s="6"/>
      <c r="C515" s="3"/>
    </row>
    <row r="516">
      <c r="A516" s="3"/>
      <c r="B516" s="6"/>
      <c r="C516" s="3"/>
    </row>
    <row r="517">
      <c r="A517" s="3"/>
      <c r="B517" s="6"/>
      <c r="C517" s="3"/>
    </row>
    <row r="518">
      <c r="A518" s="3"/>
      <c r="B518" s="6"/>
      <c r="C518" s="3"/>
    </row>
    <row r="519">
      <c r="A519" s="3"/>
      <c r="B519" s="6"/>
      <c r="C519" s="3"/>
    </row>
    <row r="520">
      <c r="A520" s="3"/>
      <c r="B520" s="6"/>
      <c r="C520" s="3"/>
    </row>
    <row r="521">
      <c r="A521" s="3"/>
      <c r="B521" s="6"/>
      <c r="C521" s="3"/>
    </row>
    <row r="522">
      <c r="A522" s="3"/>
      <c r="B522" s="6"/>
      <c r="C522" s="3"/>
    </row>
    <row r="523">
      <c r="A523" s="3"/>
      <c r="B523" s="6"/>
      <c r="C523" s="3"/>
    </row>
    <row r="524">
      <c r="A524" s="3"/>
      <c r="B524" s="6"/>
      <c r="C524" s="3"/>
    </row>
    <row r="525">
      <c r="A525" s="3"/>
      <c r="B525" s="6"/>
      <c r="C525" s="3"/>
    </row>
    <row r="526">
      <c r="A526" s="3"/>
      <c r="B526" s="6"/>
      <c r="C526" s="3"/>
    </row>
    <row r="527">
      <c r="A527" s="3"/>
      <c r="B527" s="6"/>
      <c r="C527" s="3"/>
    </row>
    <row r="528">
      <c r="A528" s="3"/>
      <c r="B528" s="6"/>
      <c r="C528" s="3"/>
    </row>
    <row r="529">
      <c r="A529" s="3"/>
      <c r="B529" s="6"/>
      <c r="C529" s="3"/>
    </row>
    <row r="530">
      <c r="A530" s="3"/>
      <c r="B530" s="6"/>
      <c r="C530" s="3"/>
    </row>
    <row r="531">
      <c r="A531" s="3"/>
      <c r="B531" s="6"/>
      <c r="C531" s="3"/>
    </row>
    <row r="532">
      <c r="A532" s="3"/>
      <c r="B532" s="6"/>
      <c r="C532" s="3"/>
    </row>
    <row r="533">
      <c r="A533" s="3"/>
      <c r="B533" s="6"/>
      <c r="C533" s="3"/>
    </row>
    <row r="534">
      <c r="A534" s="3"/>
      <c r="B534" s="6"/>
      <c r="C534" s="3"/>
    </row>
    <row r="535">
      <c r="A535" s="3"/>
      <c r="B535" s="6"/>
      <c r="C535" s="3"/>
    </row>
    <row r="536">
      <c r="A536" s="3"/>
      <c r="B536" s="6"/>
      <c r="C536" s="3"/>
    </row>
    <row r="537">
      <c r="A537" s="3"/>
      <c r="B537" s="6"/>
      <c r="C537" s="3"/>
    </row>
    <row r="538">
      <c r="A538" s="3"/>
      <c r="B538" s="6"/>
      <c r="C538" s="3"/>
    </row>
    <row r="539">
      <c r="A539" s="3"/>
      <c r="B539" s="6"/>
      <c r="C539" s="3"/>
    </row>
    <row r="540">
      <c r="A540" s="3"/>
      <c r="B540" s="6"/>
      <c r="C540" s="3"/>
    </row>
    <row r="541">
      <c r="A541" s="3"/>
      <c r="B541" s="6"/>
      <c r="C541" s="3"/>
    </row>
    <row r="542">
      <c r="A542" s="3"/>
      <c r="B542" s="6"/>
      <c r="C542" s="3"/>
    </row>
    <row r="543">
      <c r="A543" s="3"/>
      <c r="B543" s="6"/>
      <c r="C543" s="3"/>
    </row>
    <row r="544">
      <c r="A544" s="3"/>
      <c r="B544" s="6"/>
      <c r="C544" s="3"/>
    </row>
    <row r="545">
      <c r="A545" s="3"/>
      <c r="B545" s="6"/>
      <c r="C545" s="3"/>
    </row>
    <row r="546">
      <c r="A546" s="3"/>
      <c r="B546" s="6"/>
      <c r="C546" s="3"/>
    </row>
    <row r="547">
      <c r="A547" s="3"/>
      <c r="B547" s="6"/>
      <c r="C547" s="3"/>
    </row>
    <row r="548">
      <c r="A548" s="3"/>
      <c r="B548" s="6"/>
      <c r="C548" s="3"/>
    </row>
    <row r="549">
      <c r="A549" s="3"/>
      <c r="B549" s="6"/>
      <c r="C549" s="3"/>
    </row>
    <row r="550">
      <c r="A550" s="3"/>
      <c r="B550" s="6"/>
      <c r="C550" s="3"/>
    </row>
    <row r="551">
      <c r="A551" s="3"/>
      <c r="B551" s="6"/>
      <c r="C551" s="3"/>
    </row>
    <row r="552">
      <c r="A552" s="3"/>
      <c r="B552" s="6"/>
      <c r="C552" s="3"/>
    </row>
    <row r="553">
      <c r="A553" s="3"/>
      <c r="B553" s="6"/>
      <c r="C553" s="3"/>
    </row>
    <row r="554">
      <c r="A554" s="3"/>
      <c r="B554" s="6"/>
      <c r="C554" s="3"/>
    </row>
    <row r="555">
      <c r="A555" s="3"/>
      <c r="B555" s="6"/>
      <c r="C555" s="3"/>
    </row>
    <row r="556">
      <c r="A556" s="3"/>
      <c r="B556" s="6"/>
      <c r="C556" s="3"/>
    </row>
    <row r="557">
      <c r="A557" s="3"/>
      <c r="B557" s="6"/>
      <c r="C557" s="3"/>
    </row>
    <row r="558">
      <c r="A558" s="3"/>
      <c r="B558" s="6"/>
      <c r="C558" s="3"/>
    </row>
    <row r="559">
      <c r="A559" s="3"/>
      <c r="B559" s="6"/>
      <c r="C559" s="3"/>
    </row>
    <row r="560">
      <c r="A560" s="3"/>
      <c r="B560" s="6"/>
      <c r="C560" s="3"/>
    </row>
    <row r="561">
      <c r="A561" s="3"/>
      <c r="B561" s="6"/>
      <c r="C561" s="3"/>
    </row>
    <row r="562">
      <c r="A562" s="3"/>
      <c r="B562" s="6"/>
      <c r="C562" s="3"/>
    </row>
    <row r="563">
      <c r="A563" s="3"/>
      <c r="B563" s="6"/>
      <c r="C563" s="3"/>
    </row>
    <row r="564">
      <c r="A564" s="3"/>
      <c r="B564" s="6"/>
      <c r="C564" s="3"/>
    </row>
    <row r="565">
      <c r="A565" s="3"/>
      <c r="B565" s="6"/>
      <c r="C565" s="3"/>
    </row>
    <row r="566">
      <c r="A566" s="3"/>
      <c r="B566" s="6"/>
      <c r="C566" s="3"/>
    </row>
    <row r="567">
      <c r="A567" s="3"/>
      <c r="B567" s="6"/>
      <c r="C567" s="3"/>
    </row>
    <row r="568">
      <c r="A568" s="3"/>
      <c r="B568" s="6"/>
      <c r="C568" s="3"/>
    </row>
    <row r="569">
      <c r="A569" s="3"/>
      <c r="B569" s="6"/>
      <c r="C569" s="3"/>
    </row>
    <row r="570">
      <c r="A570" s="3"/>
      <c r="B570" s="6"/>
      <c r="C570" s="3"/>
    </row>
    <row r="571">
      <c r="A571" s="3"/>
      <c r="B571" s="6"/>
      <c r="C571" s="3"/>
    </row>
    <row r="572">
      <c r="A572" s="3"/>
      <c r="B572" s="6"/>
      <c r="C572" s="3"/>
    </row>
    <row r="573">
      <c r="A573" s="3"/>
      <c r="B573" s="6"/>
      <c r="C573" s="3"/>
    </row>
    <row r="574">
      <c r="A574" s="3"/>
      <c r="B574" s="6"/>
      <c r="C574" s="3"/>
    </row>
    <row r="575">
      <c r="A575" s="3"/>
      <c r="B575" s="6"/>
      <c r="C575" s="3"/>
    </row>
    <row r="576">
      <c r="A576" s="3"/>
      <c r="B576" s="6"/>
      <c r="C576" s="3"/>
    </row>
    <row r="577">
      <c r="A577" s="3"/>
      <c r="B577" s="6"/>
      <c r="C577" s="3"/>
    </row>
    <row r="578">
      <c r="A578" s="3"/>
      <c r="B578" s="6"/>
      <c r="C578" s="3"/>
    </row>
    <row r="579">
      <c r="A579" s="3"/>
      <c r="B579" s="6"/>
      <c r="C579" s="3"/>
    </row>
    <row r="580">
      <c r="A580" s="3"/>
      <c r="B580" s="6"/>
      <c r="C580" s="3"/>
    </row>
    <row r="581">
      <c r="A581" s="3"/>
      <c r="B581" s="6"/>
      <c r="C581" s="3"/>
    </row>
    <row r="582">
      <c r="A582" s="3"/>
      <c r="B582" s="6"/>
      <c r="C582" s="3"/>
    </row>
    <row r="583">
      <c r="A583" s="3"/>
      <c r="B583" s="6"/>
      <c r="C583" s="3"/>
    </row>
    <row r="584">
      <c r="A584" s="3"/>
      <c r="B584" s="6"/>
      <c r="C584" s="3"/>
    </row>
    <row r="585">
      <c r="A585" s="3"/>
      <c r="B585" s="6"/>
      <c r="C585" s="3"/>
    </row>
    <row r="586">
      <c r="A586" s="3"/>
      <c r="B586" s="6"/>
      <c r="C586" s="3"/>
    </row>
    <row r="587">
      <c r="A587" s="3"/>
      <c r="B587" s="6"/>
      <c r="C587" s="3"/>
    </row>
    <row r="588">
      <c r="A588" s="3"/>
      <c r="B588" s="6"/>
      <c r="C588" s="3"/>
    </row>
    <row r="589">
      <c r="A589" s="3"/>
      <c r="B589" s="6"/>
      <c r="C589" s="3"/>
    </row>
    <row r="590">
      <c r="A590" s="3"/>
      <c r="B590" s="6"/>
      <c r="C590" s="3"/>
    </row>
    <row r="591">
      <c r="A591" s="3"/>
      <c r="B591" s="6"/>
      <c r="C591" s="3"/>
    </row>
    <row r="592">
      <c r="A592" s="3"/>
      <c r="B592" s="6"/>
      <c r="C592" s="3"/>
    </row>
    <row r="593">
      <c r="A593" s="3"/>
      <c r="B593" s="6"/>
      <c r="C593" s="3"/>
    </row>
    <row r="594">
      <c r="A594" s="3"/>
      <c r="B594" s="6"/>
      <c r="C594" s="3"/>
    </row>
    <row r="595">
      <c r="A595" s="3"/>
      <c r="B595" s="6"/>
      <c r="C595" s="3"/>
    </row>
    <row r="596">
      <c r="A596" s="3"/>
      <c r="B596" s="6"/>
      <c r="C596" s="3"/>
    </row>
    <row r="597">
      <c r="A597" s="3"/>
      <c r="B597" s="6"/>
      <c r="C597" s="3"/>
    </row>
    <row r="598">
      <c r="A598" s="3"/>
      <c r="B598" s="6"/>
      <c r="C598" s="3"/>
    </row>
    <row r="599">
      <c r="A599" s="3"/>
      <c r="B599" s="6"/>
      <c r="C599" s="3"/>
    </row>
    <row r="600">
      <c r="A600" s="3"/>
      <c r="B600" s="6"/>
      <c r="C600" s="3"/>
    </row>
    <row r="601">
      <c r="A601" s="3"/>
      <c r="B601" s="6"/>
      <c r="C601" s="3"/>
    </row>
    <row r="602">
      <c r="A602" s="3"/>
      <c r="B602" s="6"/>
      <c r="C602" s="3"/>
    </row>
    <row r="603">
      <c r="A603" s="3"/>
      <c r="B603" s="6"/>
      <c r="C603" s="3"/>
    </row>
    <row r="604">
      <c r="A604" s="3"/>
      <c r="B604" s="6"/>
      <c r="C604" s="3"/>
    </row>
    <row r="605">
      <c r="A605" s="3"/>
      <c r="B605" s="6"/>
      <c r="C605" s="3"/>
    </row>
    <row r="606">
      <c r="A606" s="3"/>
      <c r="B606" s="6"/>
      <c r="C606" s="3"/>
    </row>
    <row r="607">
      <c r="A607" s="3"/>
      <c r="B607" s="6"/>
      <c r="C607" s="3"/>
    </row>
    <row r="608">
      <c r="A608" s="3"/>
      <c r="B608" s="6"/>
      <c r="C608" s="3"/>
    </row>
    <row r="609">
      <c r="A609" s="3"/>
      <c r="B609" s="6"/>
      <c r="C609" s="3"/>
    </row>
    <row r="610">
      <c r="A610" s="3"/>
      <c r="B610" s="6"/>
      <c r="C610" s="3"/>
    </row>
    <row r="611">
      <c r="A611" s="3"/>
      <c r="B611" s="6"/>
      <c r="C611" s="3"/>
    </row>
    <row r="612">
      <c r="A612" s="3"/>
      <c r="B612" s="6"/>
      <c r="C612" s="3"/>
    </row>
    <row r="613">
      <c r="A613" s="3"/>
      <c r="B613" s="6"/>
      <c r="C613" s="3"/>
    </row>
    <row r="614">
      <c r="A614" s="3"/>
      <c r="B614" s="6"/>
      <c r="C614" s="3"/>
    </row>
    <row r="615">
      <c r="A615" s="3"/>
      <c r="B615" s="6"/>
      <c r="C615" s="3"/>
    </row>
    <row r="616">
      <c r="A616" s="3"/>
      <c r="B616" s="6"/>
      <c r="C616" s="3"/>
    </row>
    <row r="617">
      <c r="A617" s="3"/>
      <c r="B617" s="6"/>
      <c r="C617" s="3"/>
    </row>
    <row r="618">
      <c r="A618" s="3"/>
      <c r="B618" s="6"/>
      <c r="C618" s="3"/>
    </row>
    <row r="619">
      <c r="A619" s="3"/>
      <c r="B619" s="6"/>
      <c r="C619" s="3"/>
    </row>
    <row r="620">
      <c r="A620" s="3"/>
      <c r="B620" s="6"/>
      <c r="C620" s="3"/>
    </row>
    <row r="621">
      <c r="A621" s="3"/>
      <c r="B621" s="6"/>
      <c r="C621" s="3"/>
    </row>
    <row r="622">
      <c r="A622" s="3"/>
      <c r="B622" s="6"/>
      <c r="C622" s="3"/>
    </row>
    <row r="623">
      <c r="A623" s="3"/>
      <c r="B623" s="6"/>
      <c r="C623" s="3"/>
    </row>
    <row r="624">
      <c r="A624" s="3"/>
      <c r="B624" s="6"/>
      <c r="C624" s="3"/>
    </row>
    <row r="625">
      <c r="A625" s="3"/>
      <c r="B625" s="6"/>
      <c r="C625" s="3"/>
    </row>
    <row r="626">
      <c r="A626" s="3"/>
      <c r="B626" s="6"/>
      <c r="C626" s="3"/>
    </row>
    <row r="627">
      <c r="A627" s="3"/>
      <c r="B627" s="6"/>
      <c r="C627" s="3"/>
    </row>
    <row r="628">
      <c r="A628" s="3"/>
      <c r="B628" s="6"/>
      <c r="C628" s="3"/>
    </row>
    <row r="629">
      <c r="A629" s="3"/>
      <c r="B629" s="6"/>
      <c r="C629" s="3"/>
    </row>
    <row r="630">
      <c r="A630" s="3"/>
      <c r="B630" s="6"/>
      <c r="C630" s="3"/>
    </row>
    <row r="631">
      <c r="A631" s="3"/>
      <c r="B631" s="6"/>
      <c r="C631" s="3"/>
    </row>
    <row r="632">
      <c r="A632" s="3"/>
      <c r="B632" s="6"/>
      <c r="C632" s="3"/>
    </row>
    <row r="633">
      <c r="A633" s="3"/>
      <c r="B633" s="6"/>
      <c r="C633" s="3"/>
    </row>
    <row r="634">
      <c r="A634" s="3"/>
      <c r="B634" s="6"/>
      <c r="C634" s="3"/>
    </row>
    <row r="635">
      <c r="A635" s="3"/>
      <c r="B635" s="6"/>
      <c r="C635" s="3"/>
    </row>
    <row r="636">
      <c r="A636" s="3"/>
      <c r="B636" s="6"/>
      <c r="C636" s="3"/>
    </row>
    <row r="637">
      <c r="A637" s="3"/>
      <c r="B637" s="6"/>
      <c r="C637" s="3"/>
    </row>
    <row r="638">
      <c r="A638" s="3"/>
      <c r="B638" s="6"/>
      <c r="C638" s="3"/>
    </row>
    <row r="639">
      <c r="A639" s="3"/>
      <c r="B639" s="6"/>
      <c r="C639" s="3"/>
    </row>
    <row r="640">
      <c r="A640" s="3"/>
      <c r="B640" s="6"/>
      <c r="C640" s="3"/>
    </row>
    <row r="641">
      <c r="A641" s="3"/>
      <c r="B641" s="6"/>
      <c r="C641" s="3"/>
    </row>
    <row r="642">
      <c r="A642" s="3"/>
      <c r="B642" s="6"/>
      <c r="C642" s="3"/>
    </row>
    <row r="643">
      <c r="A643" s="3"/>
      <c r="B643" s="6"/>
      <c r="C643" s="3"/>
    </row>
    <row r="644">
      <c r="A644" s="3"/>
      <c r="B644" s="6"/>
      <c r="C644" s="3"/>
    </row>
    <row r="645">
      <c r="A645" s="3"/>
      <c r="B645" s="6"/>
      <c r="C645" s="3"/>
    </row>
    <row r="646">
      <c r="A646" s="3"/>
      <c r="B646" s="6"/>
      <c r="C646" s="3"/>
    </row>
    <row r="647">
      <c r="A647" s="3"/>
      <c r="B647" s="6"/>
      <c r="C647" s="3"/>
    </row>
    <row r="648">
      <c r="A648" s="3"/>
      <c r="B648" s="6"/>
      <c r="C648" s="3"/>
    </row>
    <row r="649">
      <c r="A649" s="3"/>
      <c r="B649" s="6"/>
      <c r="C649" s="3"/>
    </row>
    <row r="650">
      <c r="A650" s="3"/>
      <c r="B650" s="6"/>
      <c r="C650" s="3"/>
    </row>
    <row r="651">
      <c r="A651" s="3"/>
      <c r="B651" s="6"/>
      <c r="C651" s="3"/>
    </row>
    <row r="652">
      <c r="A652" s="3"/>
      <c r="B652" s="6"/>
      <c r="C652" s="3"/>
    </row>
    <row r="653">
      <c r="A653" s="3"/>
      <c r="B653" s="6"/>
      <c r="C653" s="3"/>
    </row>
    <row r="654">
      <c r="A654" s="3"/>
      <c r="B654" s="6"/>
      <c r="C654" s="3"/>
    </row>
    <row r="655">
      <c r="A655" s="3"/>
      <c r="B655" s="6"/>
      <c r="C655" s="3"/>
    </row>
    <row r="656">
      <c r="A656" s="3"/>
      <c r="B656" s="6"/>
      <c r="C656" s="3"/>
    </row>
    <row r="657">
      <c r="A657" s="3"/>
      <c r="B657" s="6"/>
      <c r="C657" s="3"/>
    </row>
    <row r="658">
      <c r="A658" s="3"/>
      <c r="B658" s="6"/>
      <c r="C658" s="3"/>
    </row>
    <row r="659">
      <c r="A659" s="3"/>
      <c r="B659" s="6"/>
      <c r="C659" s="3"/>
    </row>
    <row r="660">
      <c r="A660" s="3"/>
      <c r="B660" s="6"/>
      <c r="C660" s="3"/>
    </row>
    <row r="661">
      <c r="A661" s="3"/>
      <c r="B661" s="6"/>
      <c r="C661" s="3"/>
    </row>
    <row r="662">
      <c r="A662" s="3"/>
      <c r="B662" s="6"/>
      <c r="C662" s="3"/>
    </row>
    <row r="663">
      <c r="A663" s="3"/>
      <c r="B663" s="6"/>
      <c r="C663" s="3"/>
    </row>
    <row r="664">
      <c r="A664" s="3"/>
      <c r="B664" s="6"/>
      <c r="C664" s="3"/>
    </row>
    <row r="665">
      <c r="A665" s="3"/>
      <c r="B665" s="6"/>
      <c r="C665" s="3"/>
    </row>
    <row r="666">
      <c r="A666" s="3"/>
      <c r="B666" s="6"/>
      <c r="C666" s="3"/>
    </row>
    <row r="667">
      <c r="A667" s="3"/>
      <c r="B667" s="6"/>
      <c r="C667" s="3"/>
    </row>
    <row r="668">
      <c r="A668" s="3"/>
      <c r="B668" s="6"/>
      <c r="C668" s="3"/>
    </row>
    <row r="669">
      <c r="A669" s="3"/>
      <c r="B669" s="6"/>
      <c r="C669" s="3"/>
    </row>
    <row r="670">
      <c r="A670" s="3"/>
      <c r="B670" s="6"/>
      <c r="C670" s="3"/>
    </row>
    <row r="671">
      <c r="A671" s="3"/>
      <c r="B671" s="6"/>
      <c r="C671" s="3"/>
    </row>
    <row r="672">
      <c r="A672" s="3"/>
      <c r="B672" s="6"/>
      <c r="C672" s="3"/>
    </row>
    <row r="673">
      <c r="A673" s="3"/>
      <c r="B673" s="6"/>
      <c r="C673" s="3"/>
    </row>
    <row r="674">
      <c r="A674" s="3"/>
      <c r="B674" s="6"/>
      <c r="C674" s="3"/>
    </row>
    <row r="675">
      <c r="A675" s="3"/>
      <c r="B675" s="6"/>
      <c r="C675" s="3"/>
    </row>
    <row r="676">
      <c r="A676" s="3"/>
      <c r="B676" s="6"/>
      <c r="C676" s="3"/>
    </row>
    <row r="677">
      <c r="A677" s="3"/>
      <c r="B677" s="6"/>
      <c r="C677" s="3"/>
    </row>
    <row r="678">
      <c r="A678" s="3"/>
      <c r="B678" s="6"/>
      <c r="C678" s="3"/>
    </row>
    <row r="679">
      <c r="A679" s="3"/>
      <c r="B679" s="6"/>
      <c r="C679" s="3"/>
    </row>
    <row r="680">
      <c r="A680" s="3"/>
      <c r="B680" s="6"/>
      <c r="C680" s="3"/>
    </row>
    <row r="681">
      <c r="A681" s="3"/>
      <c r="B681" s="6"/>
      <c r="C681" s="3"/>
    </row>
    <row r="682">
      <c r="A682" s="3"/>
      <c r="B682" s="6"/>
      <c r="C682" s="3"/>
    </row>
    <row r="683">
      <c r="A683" s="3"/>
      <c r="B683" s="6"/>
      <c r="C683" s="3"/>
    </row>
    <row r="684">
      <c r="A684" s="3"/>
      <c r="B684" s="6"/>
      <c r="C684" s="3"/>
    </row>
    <row r="685">
      <c r="A685" s="3"/>
      <c r="B685" s="6"/>
      <c r="C685" s="3"/>
    </row>
    <row r="686">
      <c r="A686" s="3"/>
      <c r="B686" s="6"/>
      <c r="C686" s="3"/>
    </row>
    <row r="687">
      <c r="A687" s="3"/>
      <c r="B687" s="6"/>
      <c r="C687" s="3"/>
    </row>
    <row r="688">
      <c r="A688" s="3"/>
      <c r="B688" s="6"/>
      <c r="C688" s="3"/>
    </row>
    <row r="689">
      <c r="A689" s="3"/>
      <c r="B689" s="6"/>
      <c r="C689" s="3"/>
    </row>
    <row r="690">
      <c r="A690" s="3"/>
      <c r="B690" s="6"/>
      <c r="C690" s="3"/>
    </row>
    <row r="691">
      <c r="A691" s="3"/>
      <c r="B691" s="6"/>
      <c r="C691" s="3"/>
    </row>
    <row r="692">
      <c r="A692" s="3"/>
      <c r="B692" s="6"/>
      <c r="C692" s="3"/>
    </row>
    <row r="693">
      <c r="A693" s="3"/>
      <c r="B693" s="6"/>
      <c r="C693" s="3"/>
    </row>
    <row r="694">
      <c r="A694" s="3"/>
      <c r="B694" s="6"/>
      <c r="C694" s="3"/>
    </row>
    <row r="695">
      <c r="A695" s="3"/>
      <c r="B695" s="6"/>
      <c r="C695" s="3"/>
    </row>
    <row r="696">
      <c r="A696" s="3"/>
      <c r="B696" s="6"/>
      <c r="C696" s="3"/>
    </row>
    <row r="697">
      <c r="A697" s="3"/>
      <c r="B697" s="6"/>
      <c r="C697" s="3"/>
    </row>
    <row r="698">
      <c r="A698" s="3"/>
      <c r="B698" s="6"/>
      <c r="C698" s="3"/>
    </row>
    <row r="699">
      <c r="A699" s="3"/>
      <c r="B699" s="6"/>
      <c r="C699" s="3"/>
    </row>
    <row r="700">
      <c r="A700" s="3"/>
      <c r="B700" s="6"/>
      <c r="C700" s="3"/>
    </row>
    <row r="701">
      <c r="A701" s="3"/>
      <c r="B701" s="6"/>
      <c r="C701" s="3"/>
    </row>
    <row r="702">
      <c r="A702" s="3"/>
      <c r="B702" s="6"/>
      <c r="C702" s="3"/>
    </row>
    <row r="703">
      <c r="A703" s="3"/>
      <c r="B703" s="6"/>
      <c r="C703" s="3"/>
    </row>
    <row r="704">
      <c r="A704" s="3"/>
      <c r="B704" s="6"/>
      <c r="C704" s="3"/>
    </row>
    <row r="705">
      <c r="A705" s="3"/>
      <c r="B705" s="6"/>
      <c r="C705" s="3"/>
    </row>
    <row r="706">
      <c r="A706" s="3"/>
      <c r="B706" s="6"/>
      <c r="C706" s="3"/>
    </row>
    <row r="707">
      <c r="A707" s="3"/>
      <c r="B707" s="6"/>
      <c r="C707" s="3"/>
    </row>
    <row r="708">
      <c r="A708" s="3"/>
      <c r="B708" s="6"/>
      <c r="C708" s="3"/>
    </row>
    <row r="709">
      <c r="A709" s="3"/>
      <c r="B709" s="6"/>
      <c r="C709" s="3"/>
    </row>
    <row r="710">
      <c r="A710" s="3"/>
      <c r="B710" s="6"/>
      <c r="C710" s="3"/>
    </row>
    <row r="711">
      <c r="A711" s="3"/>
      <c r="B711" s="6"/>
      <c r="C711" s="3"/>
    </row>
    <row r="712">
      <c r="A712" s="3"/>
      <c r="B712" s="6"/>
      <c r="C712" s="3"/>
    </row>
    <row r="713">
      <c r="A713" s="3"/>
      <c r="B713" s="6"/>
      <c r="C713" s="3"/>
    </row>
    <row r="714">
      <c r="A714" s="3"/>
      <c r="B714" s="6"/>
      <c r="C714" s="3"/>
    </row>
    <row r="715">
      <c r="A715" s="3"/>
      <c r="B715" s="6"/>
      <c r="C715" s="3"/>
    </row>
    <row r="716">
      <c r="A716" s="3"/>
      <c r="B716" s="6"/>
      <c r="C716" s="3"/>
    </row>
    <row r="717">
      <c r="A717" s="3"/>
      <c r="B717" s="6"/>
      <c r="C717" s="3"/>
    </row>
    <row r="718">
      <c r="A718" s="3"/>
      <c r="B718" s="6"/>
      <c r="C718" s="3"/>
    </row>
    <row r="719">
      <c r="A719" s="3"/>
      <c r="B719" s="6"/>
      <c r="C719" s="3"/>
    </row>
    <row r="720">
      <c r="A720" s="3"/>
      <c r="B720" s="6"/>
      <c r="C720" s="3"/>
    </row>
    <row r="721">
      <c r="A721" s="3"/>
      <c r="B721" s="6"/>
      <c r="C721" s="3"/>
    </row>
    <row r="722">
      <c r="A722" s="3"/>
      <c r="B722" s="6"/>
      <c r="C722" s="3"/>
    </row>
    <row r="723">
      <c r="A723" s="3"/>
      <c r="B723" s="6"/>
      <c r="C723" s="3"/>
    </row>
    <row r="724">
      <c r="A724" s="3"/>
      <c r="B724" s="6"/>
      <c r="C724" s="3"/>
    </row>
    <row r="725">
      <c r="A725" s="3"/>
      <c r="B725" s="6"/>
      <c r="C725" s="3"/>
    </row>
    <row r="726">
      <c r="A726" s="3"/>
      <c r="B726" s="6"/>
      <c r="C726" s="3"/>
    </row>
    <row r="727">
      <c r="A727" s="3"/>
      <c r="B727" s="6"/>
      <c r="C727" s="3"/>
    </row>
    <row r="728">
      <c r="A728" s="3"/>
      <c r="B728" s="6"/>
      <c r="C728" s="3"/>
    </row>
    <row r="729">
      <c r="A729" s="3"/>
      <c r="B729" s="6"/>
      <c r="C729" s="3"/>
    </row>
    <row r="730">
      <c r="A730" s="3"/>
      <c r="B730" s="6"/>
      <c r="C730" s="3"/>
    </row>
    <row r="731">
      <c r="A731" s="3"/>
      <c r="B731" s="6"/>
      <c r="C731" s="3"/>
    </row>
    <row r="732">
      <c r="A732" s="3"/>
      <c r="B732" s="6"/>
      <c r="C732" s="3"/>
    </row>
    <row r="733">
      <c r="A733" s="3"/>
      <c r="B733" s="6"/>
      <c r="C733" s="3"/>
    </row>
    <row r="734">
      <c r="A734" s="3"/>
      <c r="B734" s="6"/>
      <c r="C734" s="3"/>
    </row>
    <row r="735">
      <c r="A735" s="3"/>
      <c r="B735" s="6"/>
      <c r="C735" s="3"/>
    </row>
    <row r="736">
      <c r="A736" s="3"/>
      <c r="B736" s="6"/>
      <c r="C736" s="3"/>
    </row>
    <row r="737">
      <c r="A737" s="3"/>
      <c r="B737" s="6"/>
      <c r="C737" s="3"/>
    </row>
    <row r="738">
      <c r="A738" s="3"/>
      <c r="B738" s="6"/>
      <c r="C738" s="3"/>
    </row>
    <row r="739">
      <c r="A739" s="3"/>
      <c r="B739" s="6"/>
      <c r="C739" s="3"/>
    </row>
    <row r="740">
      <c r="A740" s="3"/>
      <c r="B740" s="6"/>
      <c r="C740" s="3"/>
    </row>
    <row r="741">
      <c r="A741" s="3"/>
      <c r="B741" s="6"/>
      <c r="C741" s="3"/>
    </row>
    <row r="742">
      <c r="A742" s="3"/>
      <c r="B742" s="6"/>
      <c r="C742" s="3"/>
    </row>
    <row r="743">
      <c r="A743" s="3"/>
      <c r="B743" s="6"/>
      <c r="C743" s="3"/>
    </row>
    <row r="744">
      <c r="A744" s="3"/>
      <c r="B744" s="6"/>
      <c r="C744" s="3"/>
    </row>
    <row r="745">
      <c r="A745" s="3"/>
      <c r="B745" s="6"/>
      <c r="C745" s="3"/>
    </row>
    <row r="746">
      <c r="A746" s="3"/>
      <c r="B746" s="6"/>
      <c r="C746" s="3"/>
    </row>
    <row r="747">
      <c r="A747" s="3"/>
      <c r="B747" s="6"/>
      <c r="C747" s="3"/>
    </row>
    <row r="748">
      <c r="A748" s="3"/>
      <c r="B748" s="6"/>
      <c r="C748" s="3"/>
    </row>
    <row r="749">
      <c r="A749" s="3"/>
      <c r="B749" s="6"/>
      <c r="C749" s="3"/>
    </row>
    <row r="750">
      <c r="A750" s="3"/>
      <c r="B750" s="6"/>
      <c r="C750" s="3"/>
    </row>
    <row r="751">
      <c r="A751" s="3"/>
      <c r="B751" s="6"/>
      <c r="C751" s="3"/>
    </row>
    <row r="752">
      <c r="A752" s="3"/>
      <c r="B752" s="6"/>
      <c r="C752" s="3"/>
    </row>
    <row r="753">
      <c r="A753" s="3"/>
      <c r="B753" s="6"/>
      <c r="C753" s="3"/>
    </row>
    <row r="754">
      <c r="A754" s="3"/>
      <c r="B754" s="6"/>
      <c r="C754" s="3"/>
    </row>
    <row r="755">
      <c r="A755" s="3"/>
      <c r="B755" s="6"/>
      <c r="C755" s="3"/>
    </row>
    <row r="756">
      <c r="A756" s="3"/>
      <c r="B756" s="6"/>
      <c r="C756" s="3"/>
    </row>
    <row r="757">
      <c r="A757" s="3"/>
      <c r="B757" s="6"/>
      <c r="C757" s="3"/>
    </row>
    <row r="758">
      <c r="A758" s="3"/>
      <c r="B758" s="6"/>
      <c r="C758" s="3"/>
    </row>
    <row r="759">
      <c r="A759" s="3"/>
      <c r="B759" s="6"/>
      <c r="C759" s="3"/>
    </row>
    <row r="760">
      <c r="A760" s="3"/>
      <c r="B760" s="6"/>
      <c r="C760" s="3"/>
    </row>
    <row r="761">
      <c r="A761" s="3"/>
      <c r="B761" s="6"/>
      <c r="C761" s="3"/>
    </row>
    <row r="762">
      <c r="A762" s="3"/>
      <c r="B762" s="6"/>
      <c r="C762" s="3"/>
    </row>
    <row r="763">
      <c r="A763" s="3"/>
      <c r="B763" s="6"/>
      <c r="C763" s="3"/>
    </row>
    <row r="764">
      <c r="A764" s="3"/>
      <c r="B764" s="6"/>
      <c r="C764" s="3"/>
    </row>
    <row r="765">
      <c r="A765" s="3"/>
      <c r="B765" s="6"/>
      <c r="C765" s="3"/>
    </row>
    <row r="766">
      <c r="A766" s="3"/>
      <c r="B766" s="6"/>
      <c r="C766" s="3"/>
    </row>
    <row r="767">
      <c r="A767" s="3"/>
      <c r="B767" s="6"/>
      <c r="C767" s="3"/>
    </row>
    <row r="768">
      <c r="A768" s="3"/>
      <c r="B768" s="6"/>
      <c r="C768" s="3"/>
    </row>
    <row r="769">
      <c r="A769" s="3"/>
      <c r="B769" s="6"/>
      <c r="C769" s="3"/>
    </row>
    <row r="770">
      <c r="A770" s="3"/>
      <c r="B770" s="6"/>
      <c r="C770" s="3"/>
    </row>
    <row r="771">
      <c r="A771" s="3"/>
      <c r="B771" s="6"/>
      <c r="C771" s="3"/>
    </row>
    <row r="772">
      <c r="A772" s="3"/>
      <c r="B772" s="6"/>
      <c r="C772" s="3"/>
    </row>
    <row r="773">
      <c r="A773" s="3"/>
      <c r="B773" s="6"/>
      <c r="C773" s="3"/>
    </row>
    <row r="774">
      <c r="A774" s="3"/>
      <c r="B774" s="6"/>
      <c r="C774" s="3"/>
    </row>
    <row r="775">
      <c r="A775" s="3"/>
      <c r="B775" s="6"/>
      <c r="C775" s="3"/>
    </row>
    <row r="776">
      <c r="A776" s="3"/>
      <c r="B776" s="6"/>
      <c r="C776" s="3"/>
    </row>
    <row r="777">
      <c r="A777" s="3"/>
      <c r="B777" s="6"/>
      <c r="C777" s="3"/>
    </row>
    <row r="778">
      <c r="A778" s="3"/>
      <c r="B778" s="6"/>
      <c r="C778" s="3"/>
    </row>
    <row r="779">
      <c r="A779" s="3"/>
      <c r="B779" s="6"/>
      <c r="C779" s="3"/>
    </row>
    <row r="780">
      <c r="A780" s="3"/>
      <c r="B780" s="6"/>
      <c r="C780" s="3"/>
    </row>
    <row r="781">
      <c r="A781" s="3"/>
      <c r="B781" s="6"/>
      <c r="C781" s="3"/>
    </row>
    <row r="782">
      <c r="A782" s="3"/>
      <c r="B782" s="6"/>
      <c r="C782" s="3"/>
    </row>
    <row r="783">
      <c r="A783" s="3"/>
      <c r="B783" s="6"/>
      <c r="C783" s="3"/>
    </row>
    <row r="784">
      <c r="A784" s="3"/>
      <c r="B784" s="6"/>
      <c r="C784" s="3"/>
    </row>
    <row r="785">
      <c r="A785" s="3"/>
      <c r="B785" s="6"/>
      <c r="C785" s="3"/>
    </row>
    <row r="786">
      <c r="A786" s="3"/>
      <c r="B786" s="6"/>
      <c r="C786" s="3"/>
    </row>
    <row r="787">
      <c r="A787" s="3"/>
      <c r="B787" s="6"/>
      <c r="C787" s="3"/>
    </row>
    <row r="788">
      <c r="A788" s="3"/>
      <c r="B788" s="6"/>
      <c r="C788" s="3"/>
    </row>
    <row r="789">
      <c r="A789" s="3"/>
      <c r="B789" s="6"/>
      <c r="C789" s="3"/>
    </row>
    <row r="790">
      <c r="A790" s="3"/>
      <c r="B790" s="6"/>
      <c r="C790" s="3"/>
    </row>
    <row r="791">
      <c r="A791" s="3"/>
      <c r="B791" s="6"/>
      <c r="C791" s="3"/>
    </row>
    <row r="792">
      <c r="A792" s="3"/>
      <c r="B792" s="6"/>
      <c r="C792" s="3"/>
    </row>
    <row r="793">
      <c r="A793" s="3"/>
      <c r="B793" s="6"/>
      <c r="C793" s="3"/>
    </row>
    <row r="794">
      <c r="A794" s="3"/>
      <c r="B794" s="6"/>
      <c r="C794" s="3"/>
    </row>
    <row r="795">
      <c r="A795" s="3"/>
      <c r="B795" s="6"/>
      <c r="C795" s="3"/>
    </row>
    <row r="796">
      <c r="A796" s="3"/>
      <c r="B796" s="6"/>
      <c r="C796" s="3"/>
    </row>
    <row r="797">
      <c r="A797" s="3"/>
      <c r="B797" s="6"/>
      <c r="C797" s="3"/>
    </row>
    <row r="798">
      <c r="A798" s="3"/>
      <c r="B798" s="6"/>
      <c r="C798" s="3"/>
    </row>
    <row r="799">
      <c r="A799" s="3"/>
      <c r="B799" s="6"/>
      <c r="C799" s="3"/>
    </row>
    <row r="800">
      <c r="A800" s="3"/>
      <c r="B800" s="6"/>
      <c r="C800" s="3"/>
    </row>
    <row r="801">
      <c r="A801" s="3"/>
      <c r="B801" s="6"/>
      <c r="C801" s="3"/>
    </row>
    <row r="802">
      <c r="A802" s="3"/>
      <c r="B802" s="6"/>
      <c r="C802" s="3"/>
    </row>
    <row r="803">
      <c r="A803" s="3"/>
      <c r="B803" s="6"/>
      <c r="C803" s="3"/>
    </row>
    <row r="804">
      <c r="A804" s="3"/>
      <c r="B804" s="6"/>
      <c r="C804" s="3"/>
    </row>
    <row r="805">
      <c r="A805" s="3"/>
      <c r="B805" s="6"/>
      <c r="C805" s="3"/>
    </row>
    <row r="806">
      <c r="A806" s="3"/>
      <c r="B806" s="6"/>
      <c r="C806" s="3"/>
    </row>
    <row r="807">
      <c r="A807" s="3"/>
      <c r="B807" s="6"/>
      <c r="C807" s="3"/>
    </row>
    <row r="808">
      <c r="A808" s="3"/>
      <c r="B808" s="6"/>
      <c r="C808" s="3"/>
    </row>
    <row r="809">
      <c r="A809" s="3"/>
      <c r="B809" s="6"/>
      <c r="C809" s="3"/>
    </row>
    <row r="810">
      <c r="A810" s="3"/>
      <c r="B810" s="6"/>
      <c r="C810" s="3"/>
    </row>
    <row r="811">
      <c r="A811" s="3"/>
      <c r="B811" s="6"/>
      <c r="C811" s="3"/>
    </row>
    <row r="812">
      <c r="A812" s="3"/>
      <c r="B812" s="6"/>
      <c r="C812" s="3"/>
    </row>
    <row r="813">
      <c r="A813" s="3"/>
      <c r="B813" s="6"/>
      <c r="C813" s="3"/>
    </row>
    <row r="814">
      <c r="A814" s="3"/>
      <c r="B814" s="6"/>
      <c r="C814" s="3"/>
    </row>
    <row r="815">
      <c r="A815" s="3"/>
      <c r="B815" s="6"/>
      <c r="C815" s="3"/>
    </row>
    <row r="816">
      <c r="A816" s="3"/>
      <c r="B816" s="6"/>
      <c r="C816" s="3"/>
    </row>
    <row r="817">
      <c r="A817" s="3"/>
      <c r="B817" s="6"/>
      <c r="C817" s="3"/>
    </row>
    <row r="818">
      <c r="A818" s="3"/>
      <c r="B818" s="6"/>
      <c r="C818" s="3"/>
    </row>
    <row r="819">
      <c r="A819" s="3"/>
      <c r="B819" s="6"/>
      <c r="C819" s="3"/>
    </row>
    <row r="820">
      <c r="A820" s="3"/>
      <c r="B820" s="6"/>
      <c r="C820" s="3"/>
    </row>
    <row r="821">
      <c r="A821" s="3"/>
      <c r="B821" s="6"/>
      <c r="C821" s="3"/>
    </row>
    <row r="822">
      <c r="A822" s="3"/>
      <c r="B822" s="6"/>
      <c r="C822" s="3"/>
    </row>
    <row r="823">
      <c r="A823" s="3"/>
      <c r="B823" s="6"/>
      <c r="C823" s="3"/>
    </row>
    <row r="824">
      <c r="A824" s="3"/>
      <c r="B824" s="6"/>
      <c r="C824" s="3"/>
    </row>
    <row r="825">
      <c r="A825" s="3"/>
      <c r="B825" s="6"/>
      <c r="C825" s="3"/>
    </row>
    <row r="826">
      <c r="A826" s="3"/>
      <c r="B826" s="6"/>
      <c r="C826" s="3"/>
    </row>
    <row r="827">
      <c r="A827" s="3"/>
      <c r="B827" s="6"/>
      <c r="C827" s="3"/>
    </row>
    <row r="828">
      <c r="A828" s="3"/>
      <c r="B828" s="6"/>
      <c r="C828" s="3"/>
    </row>
    <row r="829">
      <c r="A829" s="3"/>
      <c r="B829" s="6"/>
      <c r="C829" s="3"/>
    </row>
    <row r="830">
      <c r="A830" s="3"/>
      <c r="B830" s="6"/>
      <c r="C830" s="3"/>
    </row>
    <row r="831">
      <c r="A831" s="3"/>
      <c r="B831" s="6"/>
      <c r="C831" s="3"/>
    </row>
    <row r="832">
      <c r="A832" s="3"/>
      <c r="B832" s="6"/>
      <c r="C832" s="3"/>
    </row>
    <row r="833">
      <c r="A833" s="3"/>
      <c r="B833" s="6"/>
      <c r="C833" s="3"/>
    </row>
    <row r="834">
      <c r="A834" s="3"/>
      <c r="B834" s="6"/>
      <c r="C834" s="3"/>
    </row>
    <row r="835">
      <c r="A835" s="3"/>
      <c r="B835" s="6"/>
      <c r="C835" s="3"/>
    </row>
    <row r="836">
      <c r="A836" s="3"/>
      <c r="B836" s="6"/>
      <c r="C836" s="3"/>
    </row>
    <row r="837">
      <c r="A837" s="3"/>
      <c r="B837" s="6"/>
      <c r="C837" s="3"/>
    </row>
    <row r="838">
      <c r="A838" s="3"/>
      <c r="B838" s="6"/>
      <c r="C838" s="3"/>
    </row>
    <row r="839">
      <c r="A839" s="3"/>
      <c r="B839" s="6"/>
      <c r="C839" s="3"/>
    </row>
    <row r="840">
      <c r="A840" s="3"/>
      <c r="B840" s="6"/>
      <c r="C840" s="3"/>
    </row>
    <row r="841">
      <c r="A841" s="3"/>
      <c r="B841" s="6"/>
      <c r="C841" s="3"/>
    </row>
    <row r="842">
      <c r="A842" s="3"/>
      <c r="B842" s="6"/>
      <c r="C842" s="3"/>
    </row>
    <row r="843">
      <c r="A843" s="3"/>
      <c r="B843" s="6"/>
      <c r="C843" s="3"/>
    </row>
    <row r="844">
      <c r="A844" s="3"/>
      <c r="B844" s="6"/>
      <c r="C844" s="3"/>
    </row>
    <row r="845">
      <c r="A845" s="3"/>
      <c r="B845" s="6"/>
      <c r="C845" s="3"/>
    </row>
    <row r="846">
      <c r="A846" s="3"/>
      <c r="B846" s="6"/>
      <c r="C846" s="3"/>
    </row>
    <row r="847">
      <c r="A847" s="3"/>
      <c r="B847" s="6"/>
      <c r="C847" s="3"/>
    </row>
    <row r="848">
      <c r="A848" s="3"/>
      <c r="B848" s="6"/>
      <c r="C848" s="3"/>
    </row>
    <row r="849">
      <c r="A849" s="3"/>
      <c r="B849" s="6"/>
      <c r="C849" s="3"/>
    </row>
    <row r="850">
      <c r="A850" s="3"/>
      <c r="B850" s="6"/>
      <c r="C850" s="3"/>
    </row>
    <row r="851">
      <c r="A851" s="3"/>
      <c r="B851" s="6"/>
      <c r="C851" s="3"/>
    </row>
    <row r="852">
      <c r="A852" s="3"/>
      <c r="B852" s="6"/>
      <c r="C852" s="3"/>
    </row>
    <row r="853">
      <c r="A853" s="3"/>
      <c r="B853" s="6"/>
      <c r="C853" s="3"/>
    </row>
    <row r="854">
      <c r="A854" s="3"/>
      <c r="B854" s="6"/>
      <c r="C854" s="3"/>
    </row>
    <row r="855">
      <c r="A855" s="3"/>
      <c r="B855" s="6"/>
      <c r="C855" s="3"/>
    </row>
    <row r="856">
      <c r="A856" s="3"/>
      <c r="B856" s="6"/>
      <c r="C856" s="3"/>
    </row>
    <row r="857">
      <c r="A857" s="3"/>
      <c r="B857" s="6"/>
      <c r="C857" s="3"/>
    </row>
    <row r="858">
      <c r="A858" s="3"/>
      <c r="B858" s="6"/>
      <c r="C858" s="3"/>
    </row>
    <row r="859">
      <c r="A859" s="3"/>
      <c r="B859" s="6"/>
      <c r="C859" s="3"/>
    </row>
    <row r="860">
      <c r="A860" s="3"/>
      <c r="B860" s="6"/>
      <c r="C860" s="3"/>
    </row>
    <row r="861">
      <c r="A861" s="3"/>
      <c r="B861" s="6"/>
      <c r="C861" s="3"/>
    </row>
    <row r="862">
      <c r="A862" s="3"/>
      <c r="B862" s="6"/>
      <c r="C862" s="3"/>
    </row>
    <row r="863">
      <c r="A863" s="3"/>
      <c r="B863" s="6"/>
      <c r="C863" s="3"/>
    </row>
    <row r="864">
      <c r="A864" s="3"/>
      <c r="B864" s="6"/>
      <c r="C864" s="3"/>
    </row>
    <row r="865">
      <c r="A865" s="3"/>
      <c r="B865" s="6"/>
      <c r="C865" s="3"/>
    </row>
    <row r="866">
      <c r="A866" s="3"/>
      <c r="B866" s="6"/>
      <c r="C866" s="3"/>
    </row>
    <row r="867">
      <c r="A867" s="3"/>
      <c r="B867" s="6"/>
      <c r="C867" s="3"/>
    </row>
    <row r="868">
      <c r="A868" s="3"/>
      <c r="B868" s="6"/>
      <c r="C868" s="3"/>
    </row>
    <row r="869">
      <c r="A869" s="3"/>
      <c r="B869" s="6"/>
      <c r="C869" s="3"/>
    </row>
    <row r="870">
      <c r="A870" s="3"/>
      <c r="B870" s="6"/>
      <c r="C870" s="3"/>
    </row>
    <row r="871">
      <c r="A871" s="3"/>
      <c r="B871" s="6"/>
      <c r="C871" s="3"/>
    </row>
    <row r="872">
      <c r="A872" s="3"/>
      <c r="B872" s="6"/>
      <c r="C872" s="3"/>
    </row>
    <row r="873">
      <c r="A873" s="3"/>
      <c r="B873" s="6"/>
      <c r="C873" s="3"/>
    </row>
    <row r="874">
      <c r="A874" s="3"/>
      <c r="B874" s="6"/>
      <c r="C874" s="3"/>
    </row>
    <row r="875">
      <c r="A875" s="3"/>
      <c r="B875" s="6"/>
      <c r="C875" s="3"/>
    </row>
    <row r="876">
      <c r="A876" s="3"/>
      <c r="B876" s="6"/>
      <c r="C876" s="3"/>
    </row>
    <row r="877">
      <c r="A877" s="3"/>
      <c r="B877" s="6"/>
      <c r="C877" s="3"/>
    </row>
    <row r="878">
      <c r="A878" s="3"/>
      <c r="B878" s="6"/>
      <c r="C878" s="3"/>
    </row>
    <row r="879">
      <c r="A879" s="3"/>
      <c r="B879" s="6"/>
      <c r="C879" s="3"/>
    </row>
    <row r="880">
      <c r="A880" s="3"/>
      <c r="B880" s="6"/>
      <c r="C880" s="3"/>
    </row>
    <row r="881">
      <c r="A881" s="3"/>
      <c r="B881" s="6"/>
      <c r="C881" s="3"/>
    </row>
    <row r="882">
      <c r="A882" s="3"/>
      <c r="B882" s="6"/>
      <c r="C882" s="3"/>
    </row>
    <row r="883">
      <c r="A883" s="3"/>
      <c r="B883" s="6"/>
      <c r="C883" s="3"/>
    </row>
    <row r="884">
      <c r="A884" s="3"/>
      <c r="B884" s="6"/>
      <c r="C884" s="3"/>
    </row>
    <row r="885">
      <c r="A885" s="3"/>
      <c r="B885" s="6"/>
      <c r="C885" s="3"/>
    </row>
    <row r="886">
      <c r="A886" s="3"/>
      <c r="B886" s="6"/>
      <c r="C886" s="3"/>
    </row>
    <row r="887">
      <c r="A887" s="3"/>
      <c r="B887" s="6"/>
      <c r="C887" s="3"/>
    </row>
    <row r="888">
      <c r="A888" s="3"/>
      <c r="B888" s="6"/>
      <c r="C888" s="3"/>
    </row>
    <row r="889">
      <c r="A889" s="3"/>
      <c r="B889" s="6"/>
      <c r="C889" s="3"/>
    </row>
    <row r="890">
      <c r="A890" s="3"/>
      <c r="B890" s="6"/>
      <c r="C890" s="3"/>
    </row>
    <row r="891">
      <c r="A891" s="3"/>
      <c r="B891" s="6"/>
      <c r="C891" s="3"/>
    </row>
    <row r="892">
      <c r="A892" s="3"/>
      <c r="B892" s="6"/>
      <c r="C892" s="3"/>
    </row>
    <row r="893">
      <c r="A893" s="3"/>
      <c r="B893" s="6"/>
      <c r="C893" s="3"/>
    </row>
    <row r="894">
      <c r="A894" s="3"/>
      <c r="B894" s="6"/>
      <c r="C894" s="3"/>
    </row>
    <row r="895">
      <c r="A895" s="3"/>
      <c r="B895" s="6"/>
      <c r="C895" s="3"/>
    </row>
    <row r="896">
      <c r="A896" s="3"/>
      <c r="B896" s="6"/>
      <c r="C896" s="3"/>
    </row>
    <row r="897">
      <c r="A897" s="3"/>
      <c r="B897" s="6"/>
      <c r="C897" s="3"/>
    </row>
    <row r="898">
      <c r="A898" s="3"/>
      <c r="B898" s="6"/>
      <c r="C898" s="3"/>
    </row>
    <row r="899">
      <c r="A899" s="3"/>
      <c r="B899" s="6"/>
      <c r="C899" s="3"/>
    </row>
    <row r="900">
      <c r="A900" s="3"/>
      <c r="B900" s="6"/>
      <c r="C900" s="3"/>
    </row>
    <row r="901">
      <c r="A901" s="3"/>
      <c r="B901" s="6"/>
      <c r="C901" s="3"/>
    </row>
    <row r="902">
      <c r="A902" s="3"/>
      <c r="B902" s="6"/>
      <c r="C902" s="3"/>
    </row>
    <row r="903">
      <c r="A903" s="3"/>
      <c r="B903" s="6"/>
      <c r="C903" s="3"/>
    </row>
    <row r="904">
      <c r="A904" s="3"/>
      <c r="B904" s="6"/>
      <c r="C904" s="3"/>
    </row>
    <row r="905">
      <c r="A905" s="3"/>
      <c r="B905" s="6"/>
      <c r="C905" s="3"/>
    </row>
    <row r="906">
      <c r="A906" s="3"/>
      <c r="B906" s="6"/>
      <c r="C906" s="3"/>
    </row>
    <row r="907">
      <c r="A907" s="3"/>
      <c r="B907" s="6"/>
      <c r="C907" s="3"/>
    </row>
    <row r="908">
      <c r="A908" s="3"/>
      <c r="B908" s="6"/>
      <c r="C908" s="3"/>
    </row>
    <row r="909">
      <c r="A909" s="3"/>
      <c r="B909" s="6"/>
      <c r="C909" s="3"/>
    </row>
    <row r="910">
      <c r="A910" s="3"/>
      <c r="B910" s="6"/>
      <c r="C910" s="3"/>
    </row>
    <row r="911">
      <c r="A911" s="3"/>
      <c r="B911" s="6"/>
      <c r="C911" s="3"/>
    </row>
    <row r="912">
      <c r="A912" s="3"/>
      <c r="B912" s="6"/>
      <c r="C912" s="3"/>
    </row>
    <row r="913">
      <c r="A913" s="3"/>
      <c r="B913" s="6"/>
      <c r="C913" s="3"/>
    </row>
    <row r="914">
      <c r="A914" s="3"/>
      <c r="B914" s="6"/>
      <c r="C914" s="3"/>
    </row>
    <row r="915">
      <c r="A915" s="3"/>
      <c r="B915" s="6"/>
      <c r="C915" s="3"/>
    </row>
    <row r="916">
      <c r="A916" s="3"/>
      <c r="B916" s="6"/>
      <c r="C916" s="3"/>
    </row>
    <row r="917">
      <c r="A917" s="3"/>
      <c r="B917" s="6"/>
      <c r="C917" s="3"/>
    </row>
    <row r="918">
      <c r="A918" s="3"/>
      <c r="B918" s="6"/>
      <c r="C918" s="3"/>
    </row>
    <row r="919">
      <c r="A919" s="3"/>
      <c r="B919" s="6"/>
      <c r="C919" s="3"/>
    </row>
    <row r="920">
      <c r="A920" s="3"/>
      <c r="B920" s="6"/>
      <c r="C920" s="3"/>
    </row>
    <row r="921">
      <c r="A921" s="3"/>
      <c r="B921" s="6"/>
      <c r="C921" s="3"/>
    </row>
    <row r="922">
      <c r="A922" s="3"/>
      <c r="B922" s="6"/>
      <c r="C922" s="3"/>
    </row>
    <row r="923">
      <c r="A923" s="3"/>
      <c r="B923" s="6"/>
      <c r="C923" s="3"/>
    </row>
    <row r="924">
      <c r="A924" s="3"/>
      <c r="B924" s="6"/>
      <c r="C924" s="3"/>
    </row>
    <row r="925">
      <c r="A925" s="3"/>
      <c r="B925" s="6"/>
      <c r="C925" s="3"/>
    </row>
    <row r="926">
      <c r="A926" s="3"/>
      <c r="B926" s="6"/>
      <c r="C926" s="3"/>
    </row>
    <row r="927">
      <c r="A927" s="3"/>
      <c r="B927" s="6"/>
      <c r="C927" s="3"/>
    </row>
    <row r="928">
      <c r="A928" s="3"/>
      <c r="B928" s="6"/>
      <c r="C928" s="3"/>
    </row>
    <row r="929">
      <c r="A929" s="3"/>
      <c r="B929" s="6"/>
      <c r="C929" s="3"/>
    </row>
    <row r="930">
      <c r="A930" s="3"/>
      <c r="B930" s="6"/>
      <c r="C930" s="3"/>
    </row>
    <row r="931">
      <c r="A931" s="3"/>
      <c r="B931" s="6"/>
      <c r="C931" s="3"/>
    </row>
    <row r="932">
      <c r="A932" s="3"/>
      <c r="B932" s="6"/>
      <c r="C932" s="3"/>
    </row>
    <row r="933">
      <c r="A933" s="3"/>
      <c r="B933" s="6"/>
      <c r="C933" s="3"/>
    </row>
    <row r="934">
      <c r="A934" s="3"/>
      <c r="B934" s="6"/>
      <c r="C934" s="3"/>
    </row>
    <row r="935">
      <c r="A935" s="3"/>
      <c r="B935" s="6"/>
      <c r="C935" s="3"/>
    </row>
    <row r="936">
      <c r="A936" s="3"/>
      <c r="B936" s="6"/>
      <c r="C936" s="3"/>
    </row>
    <row r="937">
      <c r="A937" s="3"/>
      <c r="B937" s="6"/>
      <c r="C937" s="3"/>
    </row>
    <row r="938">
      <c r="A938" s="3"/>
      <c r="B938" s="6"/>
      <c r="C938" s="3"/>
    </row>
    <row r="939">
      <c r="A939" s="3"/>
      <c r="B939" s="6"/>
      <c r="C939" s="3"/>
    </row>
    <row r="940">
      <c r="A940" s="3"/>
      <c r="B940" s="6"/>
      <c r="C940" s="3"/>
    </row>
    <row r="941">
      <c r="A941" s="3"/>
      <c r="B941" s="6"/>
      <c r="C941" s="3"/>
    </row>
    <row r="942">
      <c r="A942" s="3"/>
      <c r="B942" s="6"/>
      <c r="C942" s="3"/>
    </row>
    <row r="943">
      <c r="A943" s="3"/>
      <c r="B943" s="6"/>
      <c r="C943" s="3"/>
    </row>
    <row r="944">
      <c r="A944" s="3"/>
      <c r="B944" s="6"/>
      <c r="C944" s="3"/>
    </row>
    <row r="945">
      <c r="A945" s="3"/>
      <c r="B945" s="6"/>
      <c r="C945" s="3"/>
    </row>
    <row r="946">
      <c r="A946" s="3"/>
      <c r="B946" s="6"/>
      <c r="C946" s="3"/>
    </row>
    <row r="947">
      <c r="A947" s="3"/>
      <c r="B947" s="6"/>
      <c r="C947" s="3"/>
    </row>
    <row r="948">
      <c r="A948" s="3"/>
      <c r="B948" s="6"/>
      <c r="C948" s="3"/>
    </row>
    <row r="949">
      <c r="A949" s="3"/>
      <c r="B949" s="6"/>
      <c r="C949" s="3"/>
    </row>
    <row r="950">
      <c r="A950" s="3"/>
      <c r="B950" s="6"/>
      <c r="C950" s="3"/>
    </row>
    <row r="951">
      <c r="A951" s="3"/>
      <c r="B951" s="6"/>
      <c r="C951" s="3"/>
    </row>
    <row r="952">
      <c r="A952" s="3"/>
      <c r="B952" s="6"/>
      <c r="C952" s="3"/>
    </row>
    <row r="953">
      <c r="A953" s="3"/>
      <c r="B953" s="6"/>
      <c r="C953" s="3"/>
    </row>
    <row r="954">
      <c r="A954" s="3"/>
      <c r="B954" s="6"/>
      <c r="C954" s="3"/>
    </row>
    <row r="955">
      <c r="A955" s="3"/>
      <c r="B955" s="6"/>
      <c r="C955" s="3"/>
    </row>
    <row r="956">
      <c r="A956" s="3"/>
      <c r="B956" s="6"/>
      <c r="C956" s="3"/>
    </row>
    <row r="957">
      <c r="A957" s="3"/>
      <c r="B957" s="6"/>
      <c r="C957" s="3"/>
    </row>
    <row r="958">
      <c r="A958" s="3"/>
      <c r="B958" s="6"/>
      <c r="C958" s="3"/>
    </row>
    <row r="959">
      <c r="A959" s="3"/>
      <c r="B959" s="6"/>
      <c r="C959" s="3"/>
    </row>
    <row r="960">
      <c r="A960" s="3"/>
      <c r="B960" s="6"/>
      <c r="C960" s="3"/>
    </row>
    <row r="961">
      <c r="A961" s="3"/>
      <c r="B961" s="6"/>
      <c r="C961" s="3"/>
    </row>
    <row r="962">
      <c r="A962" s="3"/>
      <c r="B962" s="6"/>
      <c r="C962" s="3"/>
    </row>
    <row r="963">
      <c r="A963" s="3"/>
      <c r="B963" s="6"/>
      <c r="C963" s="3"/>
    </row>
    <row r="964">
      <c r="A964" s="3"/>
      <c r="B964" s="6"/>
      <c r="C964" s="3"/>
    </row>
    <row r="965">
      <c r="A965" s="3"/>
      <c r="B965" s="6"/>
      <c r="C965" s="3"/>
    </row>
    <row r="966">
      <c r="A966" s="3"/>
      <c r="B966" s="6"/>
      <c r="C966" s="3"/>
    </row>
    <row r="967">
      <c r="A967" s="3"/>
      <c r="B967" s="6"/>
      <c r="C967" s="3"/>
    </row>
    <row r="968">
      <c r="A968" s="3"/>
      <c r="B968" s="6"/>
      <c r="C968" s="3"/>
    </row>
    <row r="969">
      <c r="A969" s="3"/>
      <c r="B969" s="6"/>
      <c r="C969" s="3"/>
    </row>
    <row r="970">
      <c r="A970" s="3"/>
      <c r="B970" s="6"/>
      <c r="C970" s="3"/>
    </row>
    <row r="971">
      <c r="A971" s="3"/>
      <c r="B971" s="6"/>
      <c r="C971" s="3"/>
    </row>
    <row r="972">
      <c r="A972" s="3"/>
      <c r="B972" s="6"/>
      <c r="C972" s="3"/>
    </row>
    <row r="973">
      <c r="A973" s="3"/>
      <c r="B973" s="6"/>
      <c r="C973" s="3"/>
    </row>
    <row r="974">
      <c r="A974" s="3"/>
      <c r="B974" s="6"/>
      <c r="C974" s="3"/>
    </row>
    <row r="975">
      <c r="A975" s="3"/>
      <c r="B975" s="6"/>
      <c r="C975" s="3"/>
    </row>
    <row r="976">
      <c r="A976" s="3"/>
      <c r="B976" s="6"/>
      <c r="C976" s="3"/>
    </row>
    <row r="977">
      <c r="A977" s="3"/>
      <c r="B977" s="6"/>
      <c r="C977" s="3"/>
    </row>
    <row r="978">
      <c r="A978" s="3"/>
      <c r="B978" s="6"/>
      <c r="C978" s="3"/>
    </row>
    <row r="979">
      <c r="A979" s="3"/>
      <c r="B979" s="6"/>
      <c r="C979" s="3"/>
    </row>
    <row r="980">
      <c r="A980" s="3"/>
      <c r="B980" s="6"/>
      <c r="C980" s="3"/>
    </row>
    <row r="981">
      <c r="A981" s="3"/>
      <c r="B981" s="6"/>
      <c r="C981" s="3"/>
    </row>
    <row r="982">
      <c r="A982" s="3"/>
      <c r="B982" s="6"/>
      <c r="C982" s="3"/>
    </row>
    <row r="983">
      <c r="A983" s="3"/>
      <c r="B983" s="6"/>
      <c r="C983" s="3"/>
    </row>
    <row r="984">
      <c r="A984" s="3"/>
      <c r="B984" s="6"/>
      <c r="C984" s="3"/>
    </row>
    <row r="985">
      <c r="A985" s="3"/>
      <c r="B985" s="6"/>
      <c r="C985" s="3"/>
    </row>
    <row r="986">
      <c r="A986" s="3"/>
      <c r="B986" s="6"/>
      <c r="C986" s="3"/>
    </row>
    <row r="987">
      <c r="A987" s="3"/>
      <c r="B987" s="6"/>
      <c r="C987" s="3"/>
    </row>
    <row r="988">
      <c r="A988" s="3"/>
      <c r="B988" s="6"/>
      <c r="C988" s="3"/>
    </row>
    <row r="989">
      <c r="A989" s="3"/>
      <c r="B989" s="6"/>
      <c r="C989" s="3"/>
    </row>
    <row r="990">
      <c r="A990" s="3"/>
      <c r="B990" s="6"/>
      <c r="C990" s="3"/>
    </row>
    <row r="991">
      <c r="A991" s="3"/>
      <c r="B991" s="6"/>
      <c r="C991" s="3"/>
    </row>
    <row r="992">
      <c r="A992" s="3"/>
      <c r="B992" s="6"/>
      <c r="C992" s="3"/>
    </row>
    <row r="993">
      <c r="A993" s="3"/>
      <c r="B993" s="6"/>
      <c r="C993" s="3"/>
    </row>
    <row r="994">
      <c r="A994" s="3"/>
      <c r="B994" s="6"/>
      <c r="C994" s="3"/>
    </row>
    <row r="995">
      <c r="A995" s="3"/>
      <c r="B995" s="6"/>
      <c r="C995" s="3"/>
    </row>
    <row r="996">
      <c r="A996" s="3"/>
      <c r="B996" s="6"/>
      <c r="C996" s="3"/>
    </row>
    <row r="997">
      <c r="A997" s="3"/>
      <c r="B997" s="6"/>
      <c r="C997" s="3"/>
    </row>
    <row r="998">
      <c r="A998" s="3"/>
      <c r="B998" s="6"/>
      <c r="C998" s="3"/>
    </row>
    <row r="999">
      <c r="A999" s="3"/>
      <c r="B999" s="6"/>
      <c r="C999" s="3"/>
    </row>
    <row r="1000">
      <c r="A1000" s="3"/>
      <c r="B1000" s="6"/>
      <c r="C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38"/>
    <col customWidth="1" min="2" max="2" width="17.5"/>
  </cols>
  <sheetData>
    <row r="1">
      <c r="A1" s="7" t="s">
        <v>3</v>
      </c>
      <c r="B1" s="1" t="s">
        <v>4</v>
      </c>
    </row>
    <row r="2">
      <c r="A2" s="8" t="str">
        <f>IFERROR(__xludf.DUMMYFUNCTION("IMPORTRANGE(""https://docs.google.com/spreadsheets/d/1jHNwMRObU0ipFDh0FD6aDMtV1knAL_5xOKNdxXrTHlM/edit#gid=0"",""links_other!D2:D"")"),"ibrahim_sad_zuhri")</f>
        <v>ibrahim_sad_zuhri</v>
      </c>
      <c r="B2" s="3" t="str">
        <f>IFERROR(__xludf.DUMMYFUNCTION("IMPORTRANGE(""https://docs.google.com/spreadsheets/d/1jHNwMRObU0ipFDh0FD6aDMtV1knAL_5xOKNdxXrTHlM/edit#gid=0"",""links_other!b2:b"")"),"ahmed_ibrahim_halid")</f>
        <v>ahmed_ibrahim_halid</v>
      </c>
    </row>
    <row r="3">
      <c r="A3" s="7" t="str">
        <f>IFERROR(__xludf.DUMMYFUNCTION("""COMPUTED_VALUE"""),"ibrahim_sulejman")</f>
        <v>ibrahim_sulejman</v>
      </c>
      <c r="B3" s="3" t="str">
        <f>IFERROR(__xludf.DUMMYFUNCTION("""COMPUTED_VALUE"""),"ahmed_ibrahim_halid")</f>
        <v>ahmed_ibrahim_halid</v>
      </c>
    </row>
    <row r="4">
      <c r="A4" s="9" t="str">
        <f>IFERROR(__xludf.DUMMYFUNCTION("""COMPUTED_VALUE"""),"ismail_ibrahim_uleje")</f>
        <v>ismail_ibrahim_uleje</v>
      </c>
      <c r="B4" s="3" t="str">
        <f>IFERROR(__xludf.DUMMYFUNCTION("""COMPUTED_VALUE"""),"ahmed_ibrahim_halid")</f>
        <v>ahmed_ibrahim_halid</v>
      </c>
    </row>
    <row r="5">
      <c r="A5" s="9" t="str">
        <f>IFERROR(__xludf.DUMMYFUNCTION("""COMPUTED_VALUE"""),"xhafer_sulejman")</f>
        <v>xhafer_sulejman</v>
      </c>
      <c r="B5" s="3" t="str">
        <f>IFERROR(__xludf.DUMMYFUNCTION("""COMPUTED_VALUE"""),"ahmed_ibrahim_halid")</f>
        <v>ahmed_ibrahim_halid</v>
      </c>
    </row>
    <row r="6">
      <c r="A6" s="9" t="str">
        <f>IFERROR(__xludf.DUMMYFUNCTION("""COMPUTED_VALUE"""),"habib_habib_kufi")</f>
        <v>habib_habib_kufi</v>
      </c>
      <c r="B6" s="3" t="str">
        <f>IFERROR(__xludf.DUMMYFUNCTION("""COMPUTED_VALUE"""),"ahmed_ibrahim_halid")</f>
        <v>ahmed_ibrahim_halid</v>
      </c>
    </row>
    <row r="7">
      <c r="A7" s="9" t="str">
        <f>IFERROR(__xludf.DUMMYFUNCTION("""COMPUTED_VALUE"""),"hakem_sinan")</f>
        <v>hakem_sinan</v>
      </c>
      <c r="B7" s="3" t="str">
        <f>IFERROR(__xludf.DUMMYFUNCTION("""COMPUTED_VALUE"""),"ahmed_ibrahim_halid")</f>
        <v>ahmed_ibrahim_halid</v>
      </c>
    </row>
    <row r="8">
      <c r="A8" s="9" t="str">
        <f>IFERROR(__xludf.DUMMYFUNCTION("""COMPUTED_VALUE"""),"hakem_dhahir")</f>
        <v>hakem_dhahir</v>
      </c>
      <c r="B8" s="3" t="str">
        <f>IFERROR(__xludf.DUMMYFUNCTION("""COMPUTED_VALUE"""),"ahmed_ibrahim_halid")</f>
        <v>ahmed_ibrahim_halid</v>
      </c>
    </row>
    <row r="9">
      <c r="A9" s="9" t="str">
        <f>IFERROR(__xludf.DUMMYFUNCTION("""COMPUTED_VALUE"""),"hamad_zejd")</f>
        <v>hamad_zejd</v>
      </c>
      <c r="B9" s="3" t="str">
        <f>IFERROR(__xludf.DUMMYFUNCTION("""COMPUTED_VALUE"""),"ahmed_ibrahim_halid")</f>
        <v>ahmed_ibrahim_halid</v>
      </c>
    </row>
    <row r="10">
      <c r="A10" s="9" t="str">
        <f>IFERROR(__xludf.DUMMYFUNCTION("""COMPUTED_VALUE"""),"halef_halife")</f>
        <v>halef_halife</v>
      </c>
      <c r="B10" s="3" t="str">
        <f>IFERROR(__xludf.DUMMYFUNCTION("""COMPUTED_VALUE"""),"ahmed_ibrahim_halid")</f>
        <v>ahmed_ibrahim_halid</v>
      </c>
    </row>
    <row r="11">
      <c r="A11" s="9" t="str">
        <f>IFERROR(__xludf.DUMMYFUNCTION("""COMPUTED_VALUE"""),"seid_abdrrahman")</f>
        <v>seid_abdrrahman</v>
      </c>
      <c r="B11" s="3" t="str">
        <f>IFERROR(__xludf.DUMMYFUNCTION("""COMPUTED_VALUE"""),"ahmed_ibrahim_halid")</f>
        <v>ahmed_ibrahim_halid</v>
      </c>
    </row>
    <row r="12">
      <c r="A12" s="9" t="str">
        <f>IFERROR(__xludf.DUMMYFUNCTION("""COMPUTED_VALUE"""),"selam_selim")</f>
        <v>selam_selim</v>
      </c>
      <c r="B12" s="3" t="str">
        <f>IFERROR(__xludf.DUMMYFUNCTION("""COMPUTED_VALUE"""),"ahmed_ibrahim_halid")</f>
        <v>ahmed_ibrahim_halid</v>
      </c>
    </row>
    <row r="13">
      <c r="A13" s="9" t="str">
        <f>IFERROR(__xludf.DUMMYFUNCTION("""COMPUTED_VALUE"""),"selam_sulejman")</f>
        <v>selam_sulejman</v>
      </c>
      <c r="B13" s="3" t="str">
        <f>IFERROR(__xludf.DUMMYFUNCTION("""COMPUTED_VALUE"""),"ahmed_ibrahim_halid")</f>
        <v>ahmed_ibrahim_halid</v>
      </c>
    </row>
    <row r="14">
      <c r="A14" s="9" t="str">
        <f>IFERROR(__xludf.DUMMYFUNCTION("""COMPUTED_VALUE"""),"sejf_harun")</f>
        <v>sejf_harun</v>
      </c>
      <c r="B14" s="3" t="str">
        <f>IFERROR(__xludf.DUMMYFUNCTION("""COMPUTED_VALUE"""),"ahmed_ibrahim_halid")</f>
        <v>ahmed_ibrahim_halid</v>
      </c>
    </row>
    <row r="15">
      <c r="A15" s="9" t="str">
        <f>IFERROR(__xludf.DUMMYFUNCTION("""COMPUTED_VALUE"""),"sherik_abdullah")</f>
        <v>sherik_abdullah</v>
      </c>
      <c r="B15" s="3" t="str">
        <f>IFERROR(__xludf.DUMMYFUNCTION("""COMPUTED_VALUE"""),"ahmed_ibrahim_halid")</f>
        <v>ahmed_ibrahim_halid</v>
      </c>
    </row>
    <row r="16">
      <c r="A16" s="9" t="str">
        <f>IFERROR(__xludf.DUMMYFUNCTION("""COMPUTED_VALUE"""),"salih_omer")</f>
        <v>salih_omer</v>
      </c>
      <c r="B16" s="3" t="str">
        <f>IFERROR(__xludf.DUMMYFUNCTION("""COMPUTED_VALUE"""),"ahmed_ibrahim_halid")</f>
        <v>ahmed_ibrahim_halid</v>
      </c>
    </row>
    <row r="17">
      <c r="A17" s="9" t="str">
        <f>IFERROR(__xludf.DUMMYFUNCTION("""COMPUTED_VALUE"""),"subej_eshath")</f>
        <v>subej_eshath</v>
      </c>
      <c r="B17" s="3" t="str">
        <f>IFERROR(__xludf.DUMMYFUNCTION("""COMPUTED_VALUE"""),"ahmed_ibrahim_halid")</f>
        <v>ahmed_ibrahim_halid</v>
      </c>
    </row>
    <row r="18">
      <c r="A18" s="9" t="str">
        <f>IFERROR(__xludf.DUMMYFUNCTION("""COMPUTED_VALUE"""),"abther_kasim")</f>
        <v>abther_kasim</v>
      </c>
      <c r="B18" s="3" t="str">
        <f>IFERROR(__xludf.DUMMYFUNCTION("""COMPUTED_VALUE"""),"ahmed_ibrahim_halid")</f>
        <v>ahmed_ibrahim_halid</v>
      </c>
    </row>
    <row r="19">
      <c r="A19" s="9" t="str">
        <f>IFERROR(__xludf.DUMMYFUNCTION("""COMPUTED_VALUE"""),"abdullah_xhafer_medini")</f>
        <v>abdullah_xhafer_medini</v>
      </c>
      <c r="B19" s="3" t="str">
        <f>IFERROR(__xludf.DUMMYFUNCTION("""COMPUTED_VALUE"""),"ahmed_ibrahim_halid")</f>
        <v>ahmed_ibrahim_halid</v>
      </c>
    </row>
    <row r="20">
      <c r="A20" s="9" t="str">
        <f>IFERROR(__xludf.DUMMYFUNCTION("""COMPUTED_VALUE"""),"abdullah_mubarek")</f>
        <v>abdullah_mubarek</v>
      </c>
      <c r="B20" s="3" t="str">
        <f>IFERROR(__xludf.DUMMYFUNCTION("""COMPUTED_VALUE"""),"ahmed_ibrahim_halid")</f>
        <v>ahmed_ibrahim_halid</v>
      </c>
    </row>
    <row r="21">
      <c r="A21" s="9" t="str">
        <f>IFERROR(__xludf.DUMMYFUNCTION("""COMPUTED_VALUE"""),"omer_ubejd")</f>
        <v>omer_ubejd</v>
      </c>
      <c r="B21" s="3" t="str">
        <f>IFERROR(__xludf.DUMMYFUNCTION("""COMPUTED_VALUE"""),"ahmed_ibrahim_halid")</f>
        <v>ahmed_ibrahim_halid</v>
      </c>
    </row>
    <row r="22">
      <c r="A22" s="9" t="str">
        <f>IFERROR(__xludf.DUMMYFUNCTION("""COMPUTED_VALUE"""),"ferexh_fedale")</f>
        <v>ferexh_fedale</v>
      </c>
      <c r="B22" s="3" t="str">
        <f>IFERROR(__xludf.DUMMYFUNCTION("""COMPUTED_VALUE"""),"ahmed_ibrahim_halid")</f>
        <v>ahmed_ibrahim_halid</v>
      </c>
    </row>
    <row r="23">
      <c r="A23" s="9" t="str">
        <f>IFERROR(__xludf.DUMMYFUNCTION("""COMPUTED_VALUE"""),"muhamed_thabit")</f>
        <v>muhamed_thabit</v>
      </c>
      <c r="B23" s="3" t="str">
        <f>IFERROR(__xludf.DUMMYFUNCTION("""COMPUTED_VALUE"""),"ahmed_ibrahim_halid")</f>
        <v>ahmed_ibrahim_halid</v>
      </c>
    </row>
    <row r="24">
      <c r="A24" s="9" t="str">
        <f>IFERROR(__xludf.DUMMYFUNCTION("""COMPUTED_VALUE"""),"muavije_abdkerim")</f>
        <v>muavije_abdkerim</v>
      </c>
      <c r="B24" s="3" t="str">
        <f>IFERROR(__xludf.DUMMYFUNCTION("""COMPUTED_VALUE"""),"ahmed_ibrahim_halid")</f>
        <v>ahmed_ibrahim_halid</v>
      </c>
    </row>
    <row r="25">
      <c r="A25" s="9" t="str">
        <f>IFERROR(__xludf.DUMMYFUNCTION("""COMPUTED_VALUE"""),"nasih_ala")</f>
        <v>nasih_ala</v>
      </c>
      <c r="B25" s="3" t="str">
        <f>IFERROR(__xludf.DUMMYFUNCTION("""COMPUTED_VALUE"""),"ahmed_ibrahim_halid")</f>
        <v>ahmed_ibrahim_halid</v>
      </c>
    </row>
    <row r="26">
      <c r="A26" s="9" t="str">
        <f>IFERROR(__xludf.DUMMYFUNCTION("""COMPUTED_VALUE"""),"nuh_kajs")</f>
        <v>nuh_kajs</v>
      </c>
      <c r="B26" s="3" t="str">
        <f>IFERROR(__xludf.DUMMYFUNCTION("""COMPUTED_VALUE"""),"ahmed_ibrahim_halid")</f>
        <v>ahmed_ibrahim_halid</v>
      </c>
    </row>
    <row r="27">
      <c r="A27" s="9" t="str">
        <f>IFERROR(__xludf.DUMMYFUNCTION("""COMPUTED_VALUE"""),"vedah_abdullah")</f>
        <v>vedah_abdullah</v>
      </c>
      <c r="B27" s="3" t="str">
        <f>IFERROR(__xludf.DUMMYFUNCTION("""COMPUTED_VALUE"""),"ahmed_ibrahim_halid")</f>
        <v>ahmed_ibrahim_halid</v>
      </c>
    </row>
    <row r="28">
      <c r="A28" s="9" t="str">
        <f>IFERROR(__xludf.DUMMYFUNCTION("""COMPUTED_VALUE"""),"jezid_zurej")</f>
        <v>jezid_zurej</v>
      </c>
      <c r="B28" s="3" t="str">
        <f>IFERROR(__xludf.DUMMYFUNCTION("""COMPUTED_VALUE"""),"ahmed_ibrahim_halid")</f>
        <v>ahmed_ibrahim_halid</v>
      </c>
    </row>
    <row r="29">
      <c r="A29" s="9" t="str">
        <f>IFERROR(__xludf.DUMMYFUNCTION("""COMPUTED_VALUE"""),"jusuf_atije")</f>
        <v>jusuf_atije</v>
      </c>
      <c r="B29" s="3" t="str">
        <f>IFERROR(__xludf.DUMMYFUNCTION("""COMPUTED_VALUE"""),"ahmed_ibrahim_halid")</f>
        <v>ahmed_ibrahim_halid</v>
      </c>
    </row>
    <row r="30">
      <c r="A30" s="9" t="str">
        <f>IFERROR(__xludf.DUMMYFUNCTION("""COMPUTED_VALUE"""),"ibrahim_mehdi")</f>
        <v>ibrahim_mehdi</v>
      </c>
      <c r="B30" s="3" t="str">
        <f>IFERROR(__xludf.DUMMYFUNCTION("""COMPUTED_VALUE"""),"ahmed_ibrahim_esdi")</f>
        <v>ahmed_ibrahim_esdi</v>
      </c>
    </row>
    <row r="31">
      <c r="A31" s="9" t="str">
        <f>IFERROR(__xludf.DUMMYFUNCTION("""COMPUTED_VALUE"""),"ahmed_ebekr")</f>
        <v>ahmed_ebekr</v>
      </c>
      <c r="B31" s="3" t="str">
        <f>IFERROR(__xludf.DUMMYFUNCTION("""COMPUTED_VALUE"""),"ahmed_ibrahim_esdi")</f>
        <v>ahmed_ibrahim_esdi</v>
      </c>
    </row>
    <row r="32">
      <c r="A32" s="9" t="str">
        <f>IFERROR(__xludf.DUMMYFUNCTION("""COMPUTED_VALUE"""),"ahmed_eshuajb")</f>
        <v>ahmed_eshuajb</v>
      </c>
      <c r="B32" s="3" t="str">
        <f>IFERROR(__xludf.DUMMYFUNCTION("""COMPUTED_VALUE"""),"ahmed_ibrahim_esdi")</f>
        <v>ahmed_ibrahim_esdi</v>
      </c>
    </row>
    <row r="33">
      <c r="A33" s="9" t="str">
        <f>IFERROR(__xludf.DUMMYFUNCTION("""COMPUTED_VALUE"""),"ahmed_abdullah_junus")</f>
        <v>ahmed_abdullah_junus</v>
      </c>
      <c r="B33" s="3" t="str">
        <f>IFERROR(__xludf.DUMMYFUNCTION("""COMPUTED_VALUE"""),"ahmed_ibrahim_esdi")</f>
        <v>ahmed_ibrahim_esdi</v>
      </c>
    </row>
    <row r="34">
      <c r="A34" s="9" t="str">
        <f>IFERROR(__xludf.DUMMYFUNCTION("""COMPUTED_VALUE"""),"ahmed_muhamed_thabit")</f>
        <v>ahmed_muhamed_thabit</v>
      </c>
      <c r="B34" s="3" t="str">
        <f>IFERROR(__xludf.DUMMYFUNCTION("""COMPUTED_VALUE"""),"ahmed_ibrahim_esdi")</f>
        <v>ahmed_ibrahim_esdi</v>
      </c>
    </row>
    <row r="35">
      <c r="A35" s="9" t="str">
        <f>IFERROR(__xludf.DUMMYFUNCTION("""COMPUTED_VALUE"""),"ishak_ibrahim_jezid")</f>
        <v>ishak_ibrahim_jezid</v>
      </c>
      <c r="B35" s="3" t="str">
        <f>IFERROR(__xludf.DUMMYFUNCTION("""COMPUTED_VALUE"""),"ahmed_ibrahim_esdi")</f>
        <v>ahmed_ibrahim_esdi</v>
      </c>
    </row>
    <row r="36">
      <c r="A36" s="9" t="str">
        <f>IFERROR(__xludf.DUMMYFUNCTION("""COMPUTED_VALUE"""),"ishak_seid_arkon")</f>
        <v>ishak_seid_arkon</v>
      </c>
      <c r="B36" s="3" t="str">
        <f>IFERROR(__xludf.DUMMYFUNCTION("""COMPUTED_VALUE"""),"ahmed_ibrahim_esdi")</f>
        <v>ahmed_ibrahim_esdi</v>
      </c>
    </row>
    <row r="37">
      <c r="A37" s="9" t="str">
        <f>IFERROR(__xludf.DUMMYFUNCTION("""COMPUTED_VALUE"""),"ismail_ibrahim_mamer")</f>
        <v>ismail_ibrahim_mamer</v>
      </c>
      <c r="B37" s="3" t="str">
        <f>IFERROR(__xludf.DUMMYFUNCTION("""COMPUTED_VALUE"""),"ahmed_ibrahim_esdi")</f>
        <v>ahmed_ibrahim_esdi</v>
      </c>
    </row>
    <row r="38">
      <c r="A38" s="9" t="str">
        <f>IFERROR(__xludf.DUMMYFUNCTION("""COMPUTED_VALUE"""),"ismail_ubejd")</f>
        <v>ismail_ubejd</v>
      </c>
      <c r="B38" s="3" t="str">
        <f>IFERROR(__xludf.DUMMYFUNCTION("""COMPUTED_VALUE"""),"ahmed_ibrahim_esdi")</f>
        <v>ahmed_ibrahim_esdi</v>
      </c>
    </row>
    <row r="39">
      <c r="A39" s="9" t="str">
        <f>IFERROR(__xludf.DUMMYFUNCTION("""COMPUTED_VALUE"""),"hamad_jahja")</f>
        <v>hamad_jahja</v>
      </c>
      <c r="B39" s="3" t="str">
        <f>IFERROR(__xludf.DUMMYFUNCTION("""COMPUTED_VALUE"""),"ahmed_ibrahim_esdi")</f>
        <v>ahmed_ibrahim_esdi</v>
      </c>
    </row>
    <row r="40">
      <c r="A40" s="9" t="str">
        <f>IFERROR(__xludf.DUMMYFUNCTION("""COMPUTED_VALUE"""),"hasen_isa")</f>
        <v>hasen_isa</v>
      </c>
      <c r="B40" s="3" t="str">
        <f>IFERROR(__xludf.DUMMYFUNCTION("""COMPUTED_VALUE"""),"ahmed_ibrahim_esdi")</f>
        <v>ahmed_ibrahim_esdi</v>
      </c>
    </row>
    <row r="41">
      <c r="A41" s="9" t="str">
        <f>IFERROR(__xludf.DUMMYFUNCTION("""COMPUTED_VALUE"""),"rebii_nafii")</f>
        <v>rebii_nafii</v>
      </c>
      <c r="B41" s="3" t="str">
        <f>IFERROR(__xludf.DUMMYFUNCTION("""COMPUTED_VALUE"""),"ahmed_ibrahim_esdi")</f>
        <v>ahmed_ibrahim_esdi</v>
      </c>
    </row>
    <row r="42">
      <c r="A42" s="9" t="str">
        <f>IFERROR(__xludf.DUMMYFUNCTION("""COMPUTED_VALUE"""),"seid_hafs")</f>
        <v>seid_hafs</v>
      </c>
      <c r="B42" s="3" t="str">
        <f>IFERROR(__xludf.DUMMYFUNCTION("""COMPUTED_VALUE"""),"ahmed_ibrahim_esdi")</f>
        <v>ahmed_ibrahim_esdi</v>
      </c>
    </row>
    <row r="43">
      <c r="A43" s="9" t="str">
        <f>IFERROR(__xludf.DUMMYFUNCTION("""COMPUTED_VALUE"""),"sulejman_abdrrahman")</f>
        <v>sulejman_abdrrahman</v>
      </c>
      <c r="B43" s="3" t="str">
        <f>IFERROR(__xludf.DUMMYFUNCTION("""COMPUTED_VALUE"""),"ahmed_ibrahim_esdi")</f>
        <v>ahmed_ibrahim_esdi</v>
      </c>
    </row>
    <row r="44">
      <c r="A44" s="9" t="str">
        <f>IFERROR(__xludf.DUMMYFUNCTION("""COMPUTED_VALUE"""),"amir_ismail")</f>
        <v>amir_ismail</v>
      </c>
      <c r="B44" s="3" t="str">
        <f>IFERROR(__xludf.DUMMYFUNCTION("""COMPUTED_VALUE"""),"ahmed_ibrahim_esdi")</f>
        <v>ahmed_ibrahim_esdi</v>
      </c>
    </row>
    <row r="45">
      <c r="A45" s="9" t="str">
        <f>IFERROR(__xludf.DUMMYFUNCTION("""COMPUTED_VALUE"""),"abad_musa")</f>
        <v>abad_musa</v>
      </c>
      <c r="B45" s="3" t="str">
        <f>IFERROR(__xludf.DUMMYFUNCTION("""COMPUTED_VALUE"""),"ahmed_ibrahim_esdi")</f>
        <v>ahmed_ibrahim_esdi</v>
      </c>
    </row>
    <row r="46">
      <c r="A46" s="9" t="str">
        <f>IFERROR(__xludf.DUMMYFUNCTION("""COMPUTED_VALUE"""),"abdullah_ahmed_mukri")</f>
        <v>abdullah_ahmed_mukri</v>
      </c>
      <c r="B46" s="3" t="str">
        <f>IFERROR(__xludf.DUMMYFUNCTION("""COMPUTED_VALUE"""),"ahmed_ibrahim_esdi")</f>
        <v>ahmed_ibrahim_esdi</v>
      </c>
    </row>
    <row r="47">
      <c r="A47" s="9" t="str">
        <f>IFERROR(__xludf.DUMMYFUNCTION("""COMPUTED_VALUE"""),"abdullah_rebia")</f>
        <v>abdullah_rebia</v>
      </c>
      <c r="B47" s="3" t="str">
        <f>IFERROR(__xludf.DUMMYFUNCTION("""COMPUTED_VALUE"""),"ahmed_ibrahim_esdi")</f>
        <v>ahmed_ibrahim_esdi</v>
      </c>
    </row>
    <row r="48">
      <c r="A48" s="9" t="str">
        <f>IFERROR(__xludf.DUMMYFUNCTION("""COMPUTED_VALUE"""),"abdullah_muhamed_kermani")</f>
        <v>abdullah_muhamed_kermani</v>
      </c>
      <c r="B48" s="3" t="str">
        <f>IFERROR(__xludf.DUMMYFUNCTION("""COMPUTED_VALUE"""),"ahmed_ibrahim_esdi")</f>
        <v>ahmed_ibrahim_esdi</v>
      </c>
    </row>
    <row r="49">
      <c r="A49" s="9" t="str">
        <f>IFERROR(__xludf.DUMMYFUNCTION("""COMPUTED_VALUE"""),"abdullah_muhamed_harrani")</f>
        <v>abdullah_muhamed_harrani</v>
      </c>
      <c r="B49" s="3" t="str">
        <f>IFERROR(__xludf.DUMMYFUNCTION("""COMPUTED_VALUE"""),"ahmed_ibrahim_esdi")</f>
        <v>ahmed_ibrahim_esdi</v>
      </c>
    </row>
    <row r="50">
      <c r="A50" s="9" t="str">
        <f>IFERROR(__xludf.DUMMYFUNCTION("""COMPUTED_VALUE"""),"abdrrahman_ibrahim_dimeshk")</f>
        <v>abdrrahman_ibrahim_dimeshk</v>
      </c>
      <c r="B50" s="3" t="str">
        <f>IFERROR(__xludf.DUMMYFUNCTION("""COMPUTED_VALUE"""),"ahmed_ibrahim_esdi")</f>
        <v>ahmed_ibrahim_esdi</v>
      </c>
    </row>
    <row r="51">
      <c r="A51" s="9" t="str">
        <f>IFERROR(__xludf.DUMMYFUNCTION("""COMPUTED_VALUE"""),"abdmelik_seid")</f>
        <v>abdmelik_seid</v>
      </c>
      <c r="B51" s="3" t="str">
        <f>IFERROR(__xludf.DUMMYFUNCTION("""COMPUTED_VALUE"""),"ahmed_ibrahim_esdi")</f>
        <v>ahmed_ibrahim_esdi</v>
      </c>
    </row>
    <row r="52">
      <c r="A52" s="9" t="str">
        <f>IFERROR(__xludf.DUMMYFUNCTION("""COMPUTED_VALUE"""),"abdvehab_nexhde")</f>
        <v>abdvehab_nexhde</v>
      </c>
      <c r="B52" s="3" t="str">
        <f>IFERROR(__xludf.DUMMYFUNCTION("""COMPUTED_VALUE"""),"ahmed_ibrahim_esdi")</f>
        <v>ahmed_ibrahim_esdi</v>
      </c>
    </row>
    <row r="53">
      <c r="A53" s="9" t="str">
        <f>IFERROR(__xludf.DUMMYFUNCTION("""COMPUTED_VALUE"""),"omer_jezid")</f>
        <v>omer_jezid</v>
      </c>
      <c r="B53" s="3" t="str">
        <f>IFERROR(__xludf.DUMMYFUNCTION("""COMPUTED_VALUE"""),"ahmed_ibrahim_esdi")</f>
        <v>ahmed_ibrahim_esdi</v>
      </c>
    </row>
    <row r="54">
      <c r="A54" s="9" t="str">
        <f>IFERROR(__xludf.DUMMYFUNCTION("""COMPUTED_VALUE"""),"isa_sulejman")</f>
        <v>isa_sulejman</v>
      </c>
      <c r="B54" s="3" t="str">
        <f>IFERROR(__xludf.DUMMYFUNCTION("""COMPUTED_VALUE"""),"ahmed_ibrahim_esdi")</f>
        <v>ahmed_ibrahim_esdi</v>
      </c>
    </row>
    <row r="55">
      <c r="A55" s="9" t="str">
        <f>IFERROR(__xludf.DUMMYFUNCTION("""COMPUTED_VALUE"""),"mahbub_musa")</f>
        <v>mahbub_musa</v>
      </c>
      <c r="B55" s="3" t="str">
        <f>IFERROR(__xludf.DUMMYFUNCTION("""COMPUTED_VALUE"""),"ahmed_ibrahim_esdi")</f>
        <v>ahmed_ibrahim_esdi</v>
      </c>
    </row>
    <row r="56">
      <c r="A56" s="9" t="str">
        <f>IFERROR(__xludf.DUMMYFUNCTION("""COMPUTED_VALUE"""),"muhamed_adem_mesisi")</f>
        <v>muhamed_adem_mesisi</v>
      </c>
      <c r="B56" s="3" t="str">
        <f>IFERROR(__xludf.DUMMYFUNCTION("""COMPUTED_VALUE"""),"ahmed_ibrahim_esdi")</f>
        <v>ahmed_ibrahim_esdi</v>
      </c>
    </row>
    <row r="57">
      <c r="A57" s="9" t="str">
        <f>IFERROR(__xludf.DUMMYFUNCTION("""COMPUTED_VALUE"""),"muhamed_ismail_basri")</f>
        <v>muhamed_ismail_basri</v>
      </c>
      <c r="B57" s="3" t="str">
        <f>IFERROR(__xludf.DUMMYFUNCTION("""COMPUTED_VALUE"""),"ahmed_ibrahim_esdi")</f>
        <v>ahmed_ibrahim_esdi</v>
      </c>
    </row>
    <row r="58">
      <c r="A58" s="9" t="str">
        <f>IFERROR(__xludf.DUMMYFUNCTION("""COMPUTED_VALUE"""),"muhamed_selam_entaki")</f>
        <v>muhamed_selam_entaki</v>
      </c>
      <c r="B58" s="3" t="str">
        <f>IFERROR(__xludf.DUMMYFUNCTION("""COMPUTED_VALUE"""),"ahmed_ibrahim_esdi")</f>
        <v>ahmed_ibrahim_esdi</v>
      </c>
    </row>
    <row r="59">
      <c r="A59" s="9" t="str">
        <f>IFERROR(__xludf.DUMMYFUNCTION("""COMPUTED_VALUE"""),"muhamed_kasim_harrani")</f>
        <v>muhamed_kasim_harrani</v>
      </c>
      <c r="B59" s="3" t="str">
        <f>IFERROR(__xludf.DUMMYFUNCTION("""COMPUTED_VALUE"""),"ahmed_ibrahim_esdi")</f>
        <v>ahmed_ibrahim_esdi</v>
      </c>
    </row>
    <row r="60">
      <c r="A60" s="9" t="str">
        <f>IFERROR(__xludf.DUMMYFUNCTION("""COMPUTED_VALUE"""),"muhamed_kudame_mesisi")</f>
        <v>muhamed_kudame_mesisi</v>
      </c>
      <c r="B60" s="3" t="str">
        <f>IFERROR(__xludf.DUMMYFUNCTION("""COMPUTED_VALUE"""),"ahmed_ibrahim_esdi")</f>
        <v>ahmed_ibrahim_esdi</v>
      </c>
    </row>
    <row r="61">
      <c r="A61" s="9" t="str">
        <f>IFERROR(__xludf.DUMMYFUNCTION("""COMPUTED_VALUE"""),"muhamed_musafa_mesisi")</f>
        <v>muhamed_musafa_mesisi</v>
      </c>
      <c r="B61" s="3" t="str">
        <f>IFERROR(__xludf.DUMMYFUNCTION("""COMPUTED_VALUE"""),"ahmed_ibrahim_esdi")</f>
        <v>ahmed_ibrahim_esdi</v>
      </c>
    </row>
    <row r="62">
      <c r="A62" s="9" t="str">
        <f>IFERROR(__xludf.DUMMYFUNCTION("""COMPUTED_VALUE"""),"mahmud_halid")</f>
        <v>mahmud_halid</v>
      </c>
      <c r="B62" s="3" t="str">
        <f>IFERROR(__xludf.DUMMYFUNCTION("""COMPUTED_VALUE"""),"ahmed_ibrahim_esdi")</f>
        <v>ahmed_ibrahim_esdi</v>
      </c>
    </row>
    <row r="63">
      <c r="A63" s="9" t="str">
        <f>IFERROR(__xludf.DUMMYFUNCTION("""COMPUTED_VALUE"""),"musejeb_vadih")</f>
        <v>musejeb_vadih</v>
      </c>
      <c r="B63" s="3" t="str">
        <f>IFERROR(__xludf.DUMMYFUNCTION("""COMPUTED_VALUE"""),"ahmed_ibrahim_esdi")</f>
        <v>ahmed_ibrahim_esdi</v>
      </c>
    </row>
    <row r="64">
      <c r="A64" s="9" t="str">
        <f>IFERROR(__xludf.DUMMYFUNCTION("""COMPUTED_VALUE"""),"muafa_sulejman")</f>
        <v>muafa_sulejman</v>
      </c>
      <c r="B64" s="3" t="str">
        <f>IFERROR(__xludf.DUMMYFUNCTION("""COMPUTED_VALUE"""),"ahmed_ibrahim_esdi")</f>
        <v>ahmed_ibrahim_esdi</v>
      </c>
    </row>
    <row r="65">
      <c r="A65" s="9" t="str">
        <f>IFERROR(__xludf.DUMMYFUNCTION("""COMPUTED_VALUE"""),"musa_ejub_nasibi")</f>
        <v>musa_ejub_nasibi</v>
      </c>
      <c r="B65" s="3" t="str">
        <f>IFERROR(__xludf.DUMMYFUNCTION("""COMPUTED_VALUE"""),"ahmed_ibrahim_esdi")</f>
        <v>ahmed_ibrahim_esdi</v>
      </c>
    </row>
    <row r="66">
      <c r="A66" s="9" t="str">
        <f>IFERROR(__xludf.DUMMYFUNCTION("""COMPUTED_VALUE"""),"hisham_amar")</f>
        <v>hisham_amar</v>
      </c>
      <c r="B66" s="3" t="str">
        <f>IFERROR(__xludf.DUMMYFUNCTION("""COMPUTED_VALUE"""),"ahmed_ibrahim_esdi")</f>
        <v>ahmed_ibrahim_esdi</v>
      </c>
    </row>
    <row r="67">
      <c r="A67" s="9" t="str">
        <f>IFERROR(__xludf.DUMMYFUNCTION("""COMPUTED_VALUE"""),"vehb_bejan")</f>
        <v>vehb_bejan</v>
      </c>
      <c r="B67" s="3" t="str">
        <f>IFERROR(__xludf.DUMMYFUNCTION("""COMPUTED_VALUE"""),"ahmed_ibrahim_esdi")</f>
        <v>ahmed_ibrahim_esdi</v>
      </c>
    </row>
    <row r="68">
      <c r="A68" s="9" t="str">
        <f>IFERROR(__xludf.DUMMYFUNCTION("""COMPUTED_VALUE"""),"ahmed_abdullah_junus")</f>
        <v>ahmed_abdullah_junus</v>
      </c>
      <c r="B68" s="3" t="str">
        <f>IFERROR(__xludf.DUMMYFUNCTION("""COMPUTED_VALUE"""),"ahmed_ibrahim_kethir")</f>
        <v>ahmed_ibrahim_kethir</v>
      </c>
    </row>
    <row r="69">
      <c r="A69" s="9" t="str">
        <f>IFERROR(__xludf.DUMMYFUNCTION("""COMPUTED_VALUE"""),"ahmed_nasr_malik")</f>
        <v>ahmed_nasr_malik</v>
      </c>
      <c r="B69" s="3" t="str">
        <f>IFERROR(__xludf.DUMMYFUNCTION("""COMPUTED_VALUE"""),"ahmed_ibrahim_kethir")</f>
        <v>ahmed_ibrahim_kethir</v>
      </c>
    </row>
    <row r="70">
      <c r="A70" s="9" t="str">
        <f>IFERROR(__xludf.DUMMYFUNCTION("""COMPUTED_VALUE"""),"ishak_jusuf")</f>
        <v>ishak_jusuf</v>
      </c>
      <c r="B70" s="3" t="str">
        <f>IFERROR(__xludf.DUMMYFUNCTION("""COMPUTED_VALUE"""),"ahmed_ibrahim_kethir")</f>
        <v>ahmed_ibrahim_kethir</v>
      </c>
    </row>
    <row r="71">
      <c r="A71" s="9" t="str">
        <f>IFERROR(__xludf.DUMMYFUNCTION("""COMPUTED_VALUE"""),"ismail_ibrahim_uleje")</f>
        <v>ismail_ibrahim_uleje</v>
      </c>
      <c r="B71" s="3" t="str">
        <f>IFERROR(__xludf.DUMMYFUNCTION("""COMPUTED_VALUE"""),"ahmed_ibrahim_kethir")</f>
        <v>ahmed_ibrahim_kethir</v>
      </c>
    </row>
    <row r="72">
      <c r="A72" s="9" t="str">
        <f>IFERROR(__xludf.DUMMYFUNCTION("""COMPUTED_VALUE"""),"bekr_abdrrahman")</f>
        <v>bekr_abdrrahman</v>
      </c>
      <c r="B72" s="3" t="str">
        <f>IFERROR(__xludf.DUMMYFUNCTION("""COMPUTED_VALUE"""),"ahmed_ibrahim_kethir")</f>
        <v>ahmed_ibrahim_kethir</v>
      </c>
    </row>
    <row r="73">
      <c r="A73" s="9" t="str">
        <f>IFERROR(__xludf.DUMMYFUNCTION("""COMPUTED_VALUE"""),"bukejr_muhamed")</f>
        <v>bukejr_muhamed</v>
      </c>
      <c r="B73" s="3" t="str">
        <f>IFERROR(__xludf.DUMMYFUNCTION("""COMPUTED_VALUE"""),"ahmed_ibrahim_kethir")</f>
        <v>ahmed_ibrahim_kethir</v>
      </c>
    </row>
    <row r="74">
      <c r="A74" s="9" t="str">
        <f>IFERROR(__xludf.DUMMYFUNCTION("""COMPUTED_VALUE"""),"behz_esed")</f>
        <v>behz_esed</v>
      </c>
      <c r="B74" s="3" t="str">
        <f>IFERROR(__xludf.DUMMYFUNCTION("""COMPUTED_VALUE"""),"ahmed_ibrahim_kethir")</f>
        <v>ahmed_ibrahim_kethir</v>
      </c>
    </row>
    <row r="75">
      <c r="A75" s="9" t="str">
        <f>IFERROR(__xludf.DUMMYFUNCTION("""COMPUTED_VALUE"""),"xherir_abdhamid")</f>
        <v>xherir_abdhamid</v>
      </c>
      <c r="B75" s="3" t="str">
        <f>IFERROR(__xludf.DUMMYFUNCTION("""COMPUTED_VALUE"""),"ahmed_ibrahim_kethir")</f>
        <v>ahmed_ibrahim_kethir</v>
      </c>
    </row>
    <row r="76">
      <c r="A76" s="9" t="str">
        <f>IFERROR(__xludf.DUMMYFUNCTION("""COMPUTED_VALUE"""),"haxhaxh_muhamed")</f>
        <v>haxhaxh_muhamed</v>
      </c>
      <c r="B76" s="3" t="str">
        <f>IFERROR(__xludf.DUMMYFUNCTION("""COMPUTED_VALUE"""),"ahmed_ibrahim_kethir")</f>
        <v>ahmed_ibrahim_kethir</v>
      </c>
    </row>
    <row r="77">
      <c r="A77" s="9" t="str">
        <f>IFERROR(__xludf.DUMMYFUNCTION("""COMPUTED_VALUE"""),"hafs_gijath")</f>
        <v>hafs_gijath</v>
      </c>
      <c r="B77" s="3" t="str">
        <f>IFERROR(__xludf.DUMMYFUNCTION("""COMPUTED_VALUE"""),"ahmed_ibrahim_kethir")</f>
        <v>ahmed_ibrahim_kethir</v>
      </c>
    </row>
    <row r="78">
      <c r="A78" s="9" t="str">
        <f>IFERROR(__xludf.DUMMYFUNCTION("""COMPUTED_VALUE"""),"hamad_usame")</f>
        <v>hamad_usame</v>
      </c>
      <c r="B78" s="3" t="str">
        <f>IFERROR(__xludf.DUMMYFUNCTION("""COMPUTED_VALUE"""),"ahmed_ibrahim_kethir")</f>
        <v>ahmed_ibrahim_kethir</v>
      </c>
    </row>
    <row r="79">
      <c r="A79" s="9" t="str">
        <f>IFERROR(__xludf.DUMMYFUNCTION("""COMPUTED_VALUE"""),"halid_mahled")</f>
        <v>halid_mahled</v>
      </c>
      <c r="B79" s="3" t="str">
        <f>IFERROR(__xludf.DUMMYFUNCTION("""COMPUTED_VALUE"""),"ahmed_ibrahim_kethir")</f>
        <v>ahmed_ibrahim_kethir</v>
      </c>
    </row>
    <row r="80">
      <c r="A80" s="9" t="str">
        <f>IFERROR(__xludf.DUMMYFUNCTION("""COMPUTED_VALUE"""),"ribij_ibrahim")</f>
        <v>ribij_ibrahim</v>
      </c>
      <c r="B80" s="3" t="str">
        <f>IFERROR(__xludf.DUMMYFUNCTION("""COMPUTED_VALUE"""),"ahmed_ibrahim_kethir")</f>
        <v>ahmed_ibrahim_kethir</v>
      </c>
    </row>
    <row r="81">
      <c r="A81" s="9" t="str">
        <f>IFERROR(__xludf.DUMMYFUNCTION("""COMPUTED_VALUE"""),"rejhan_seid")</f>
        <v>rejhan_seid</v>
      </c>
      <c r="B81" s="3" t="str">
        <f>IFERROR(__xludf.DUMMYFUNCTION("""COMPUTED_VALUE"""),"ahmed_ibrahim_kethir")</f>
        <v>ahmed_ibrahim_kethir</v>
      </c>
    </row>
    <row r="82">
      <c r="A82" s="9" t="str">
        <f>IFERROR(__xludf.DUMMYFUNCTION("""COMPUTED_VALUE"""),"zuhejr_neim")</f>
        <v>zuhejr_neim</v>
      </c>
      <c r="B82" s="3" t="str">
        <f>IFERROR(__xludf.DUMMYFUNCTION("""COMPUTED_VALUE"""),"ahmed_ibrahim_kethir")</f>
        <v>ahmed_ibrahim_kethir</v>
      </c>
    </row>
    <row r="83">
      <c r="A83" s="9" t="str">
        <f>IFERROR(__xludf.DUMMYFUNCTION("""COMPUTED_VALUE"""),"shebabe_sevar")</f>
        <v>shebabe_sevar</v>
      </c>
      <c r="B83" s="3" t="str">
        <f>IFERROR(__xludf.DUMMYFUNCTION("""COMPUTED_VALUE"""),"ahmed_ibrahim_kethir")</f>
        <v>ahmed_ibrahim_kethir</v>
      </c>
    </row>
    <row r="84">
      <c r="A84" s="9" t="str">
        <f>IFERROR(__xludf.DUMMYFUNCTION("""COMPUTED_VALUE"""),"shuxha_velid")</f>
        <v>shuxha_velid</v>
      </c>
      <c r="B84" s="3" t="str">
        <f>IFERROR(__xludf.DUMMYFUNCTION("""COMPUTED_VALUE"""),"ahmed_ibrahim_kethir")</f>
        <v>ahmed_ibrahim_kethir</v>
      </c>
    </row>
    <row r="85">
      <c r="A85" s="9" t="str">
        <f>IFERROR(__xludf.DUMMYFUNCTION("""COMPUTED_VALUE"""),"safvan_isa")</f>
        <v>safvan_isa</v>
      </c>
      <c r="B85" s="3" t="str">
        <f>IFERROR(__xludf.DUMMYFUNCTION("""COMPUTED_VALUE"""),"ahmed_ibrahim_kethir")</f>
        <v>ahmed_ibrahim_kethir</v>
      </c>
    </row>
    <row r="86">
      <c r="A86" s="9" t="str">
        <f>IFERROR(__xludf.DUMMYFUNCTION("""COMPUTED_VALUE"""),"talk_ganam")</f>
        <v>talk_ganam</v>
      </c>
      <c r="B86" s="3" t="str">
        <f>IFERROR(__xludf.DUMMYFUNCTION("""COMPUTED_VALUE"""),"ahmed_ibrahim_kethir")</f>
        <v>ahmed_ibrahim_kethir</v>
      </c>
    </row>
    <row r="87">
      <c r="A87" s="9" t="str">
        <f>IFERROR(__xludf.DUMMYFUNCTION("""COMPUTED_VALUE"""),"abdullah_xhafer_reki")</f>
        <v>abdullah_xhafer_reki</v>
      </c>
      <c r="B87" s="3" t="str">
        <f>IFERROR(__xludf.DUMMYFUNCTION("""COMPUTED_VALUE"""),"ahmed_ibrahim_kethir")</f>
        <v>ahmed_ibrahim_kethir</v>
      </c>
    </row>
    <row r="88">
      <c r="A88" s="9" t="str">
        <f>IFERROR(__xludf.DUMMYFUNCTION("""COMPUTED_VALUE"""),"abdullah_salih_ixhli")</f>
        <v>abdullah_salih_ixhli</v>
      </c>
      <c r="B88" s="3" t="str">
        <f>IFERROR(__xludf.DUMMYFUNCTION("""COMPUTED_VALUE"""),"ahmed_ibrahim_kethir")</f>
        <v>ahmed_ibrahim_kethir</v>
      </c>
    </row>
    <row r="89">
      <c r="A89" s="9" t="str">
        <f>IFERROR(__xludf.DUMMYFUNCTION("""COMPUTED_VALUE"""),"abdullah_mesleme_kanebi")</f>
        <v>abdullah_mesleme_kanebi</v>
      </c>
      <c r="B89" s="3" t="str">
        <f>IFERROR(__xludf.DUMMYFUNCTION("""COMPUTED_VALUE"""),"ahmed_ibrahim_kethir")</f>
        <v>ahmed_ibrahim_kethir</v>
      </c>
    </row>
    <row r="90">
      <c r="A90" s="9" t="str">
        <f>IFERROR(__xludf.DUMMYFUNCTION("""COMPUTED_VALUE"""),"abdrrahman_mehdi")</f>
        <v>abdrrahman_mehdi</v>
      </c>
      <c r="B90" s="3" t="str">
        <f>IFERROR(__xludf.DUMMYFUNCTION("""COMPUTED_VALUE"""),"ahmed_ibrahim_kethir")</f>
        <v>ahmed_ibrahim_kethir</v>
      </c>
    </row>
    <row r="91">
      <c r="A91" s="9" t="str">
        <f>IFERROR(__xludf.DUMMYFUNCTION("""COMPUTED_VALUE"""),"abdrrahim_abdrrahman")</f>
        <v>abdrrahim_abdrrahman</v>
      </c>
      <c r="B91" s="3" t="str">
        <f>IFERROR(__xludf.DUMMYFUNCTION("""COMPUTED_VALUE"""),"ahmed_ibrahim_kethir")</f>
        <v>ahmed_ibrahim_kethir</v>
      </c>
    </row>
    <row r="92">
      <c r="A92" s="9" t="str">
        <f>IFERROR(__xludf.DUMMYFUNCTION("""COMPUTED_VALUE"""),"abdselam_abdrrahman")</f>
        <v>abdselam_abdrrahman</v>
      </c>
      <c r="B92" s="3" t="str">
        <f>IFERROR(__xludf.DUMMYFUNCTION("""COMPUTED_VALUE"""),"ahmed_ibrahim_kethir")</f>
        <v>ahmed_ibrahim_kethir</v>
      </c>
    </row>
    <row r="93">
      <c r="A93" s="9" t="str">
        <f>IFERROR(__xludf.DUMMYFUNCTION("""COMPUTED_VALUE"""),"abdsamed_abdvarith")</f>
        <v>abdsamed_abdvarith</v>
      </c>
      <c r="B93" s="3" t="str">
        <f>IFERROR(__xludf.DUMMYFUNCTION("""COMPUTED_VALUE"""),"ahmed_ibrahim_kethir")</f>
        <v>ahmed_ibrahim_kethir</v>
      </c>
    </row>
    <row r="94">
      <c r="A94" s="9" t="str">
        <f>IFERROR(__xludf.DUMMYFUNCTION("""COMPUTED_VALUE"""),"abdkebir_abdmexhid")</f>
        <v>abdkebir_abdmexhid</v>
      </c>
      <c r="B94" s="3" t="str">
        <f>IFERROR(__xludf.DUMMYFUNCTION("""COMPUTED_VALUE"""),"ahmed_ibrahim_kethir")</f>
        <v>ahmed_ibrahim_kethir</v>
      </c>
    </row>
    <row r="95">
      <c r="A95" s="9" t="str">
        <f>IFERROR(__xludf.DUMMYFUNCTION("""COMPUTED_VALUE"""),"abdmelik_amr")</f>
        <v>abdmelik_amr</v>
      </c>
      <c r="B95" s="3" t="str">
        <f>IFERROR(__xludf.DUMMYFUNCTION("""COMPUTED_VALUE"""),"ahmed_ibrahim_kethir")</f>
        <v>ahmed_ibrahim_kethir</v>
      </c>
    </row>
    <row r="96">
      <c r="A96" s="9" t="str">
        <f>IFERROR(__xludf.DUMMYFUNCTION("""COMPUTED_VALUE"""),"ubejdullah_musa")</f>
        <v>ubejdullah_musa</v>
      </c>
      <c r="B96" s="3" t="str">
        <f>IFERROR(__xludf.DUMMYFUNCTION("""COMPUTED_VALUE"""),"ahmed_ibrahim_kethir")</f>
        <v>ahmed_ibrahim_kethir</v>
      </c>
    </row>
    <row r="97">
      <c r="A97" s="9" t="str">
        <f>IFERROR(__xludf.DUMMYFUNCTION("""COMPUTED_VALUE"""),"omer_hafs_gijath")</f>
        <v>omer_hafs_gijath</v>
      </c>
      <c r="B97" s="3" t="str">
        <f>IFERROR(__xludf.DUMMYFUNCTION("""COMPUTED_VALUE"""),"ahmed_ibrahim_kethir")</f>
        <v>ahmed_ibrahim_kethir</v>
      </c>
    </row>
    <row r="98">
      <c r="A98" s="9" t="str">
        <f>IFERROR(__xludf.DUMMYFUNCTION("""COMPUTED_VALUE"""),"ala_abdxhebar")</f>
        <v>ala_abdxhebar</v>
      </c>
      <c r="B98" s="3" t="str">
        <f>IFERROR(__xludf.DUMMYFUNCTION("""COMPUTED_VALUE"""),"ahmed_ibrahim_kethir")</f>
        <v>ahmed_ibrahim_kethir</v>
      </c>
    </row>
    <row r="99">
      <c r="A99" s="9" t="str">
        <f>IFERROR(__xludf.DUMMYFUNCTION("""COMPUTED_VALUE"""),"kutejbe_seid")</f>
        <v>kutejbe_seid</v>
      </c>
      <c r="B99" s="3" t="str">
        <f>IFERROR(__xludf.DUMMYFUNCTION("""COMPUTED_VALUE"""),"ahmed_ibrahim_kethir")</f>
        <v>ahmed_ibrahim_kethir</v>
      </c>
    </row>
    <row r="100">
      <c r="A100" s="9" t="str">
        <f>IFERROR(__xludf.DUMMYFUNCTION("""COMPUTED_VALUE"""),"mubeshir_ismail")</f>
        <v>mubeshir_ismail</v>
      </c>
      <c r="B100" s="3" t="str">
        <f>IFERROR(__xludf.DUMMYFUNCTION("""COMPUTED_VALUE"""),"ahmed_ibrahim_kethir")</f>
        <v>ahmed_ibrahim_kethir</v>
      </c>
    </row>
    <row r="101">
      <c r="A101" s="9" t="str">
        <f>IFERROR(__xludf.DUMMYFUNCTION("""COMPUTED_VALUE"""),"muhamed_omer")</f>
        <v>muhamed_omer</v>
      </c>
      <c r="B101" s="3" t="str">
        <f>IFERROR(__xludf.DUMMYFUNCTION("""COMPUTED_VALUE"""),"ahmed_ibrahim_kethir")</f>
        <v>ahmed_ibrahim_kethir</v>
      </c>
    </row>
    <row r="102">
      <c r="A102" s="9" t="str">
        <f>IFERROR(__xludf.DUMMYFUNCTION("""COMPUTED_VALUE"""),"muhamed_kethir_mesisi")</f>
        <v>muhamed_kethir_mesisi</v>
      </c>
      <c r="B102" s="3" t="str">
        <f>IFERROR(__xludf.DUMMYFUNCTION("""COMPUTED_VALUE"""),"ahmed_ibrahim_kethir")</f>
        <v>ahmed_ibrahim_kethir</v>
      </c>
    </row>
    <row r="103">
      <c r="A103" s="9" t="str">
        <f>IFERROR(__xludf.DUMMYFUNCTION("""COMPUTED_VALUE"""),"muhamed_mukatil")</f>
        <v>muhamed_mukatil</v>
      </c>
      <c r="B103" s="3" t="str">
        <f>IFERROR(__xludf.DUMMYFUNCTION("""COMPUTED_VALUE"""),"ahmed_ibrahim_kethir")</f>
        <v>ahmed_ibrahim_kethir</v>
      </c>
    </row>
    <row r="104">
      <c r="A104" s="9" t="str">
        <f>IFERROR(__xludf.DUMMYFUNCTION("""COMPUTED_VALUE"""),"muhamed_jezid_meki")</f>
        <v>muhamed_jezid_meki</v>
      </c>
      <c r="B104" s="3" t="str">
        <f>IFERROR(__xludf.DUMMYFUNCTION("""COMPUTED_VALUE"""),"ahmed_ibrahim_kethir")</f>
        <v>ahmed_ibrahim_kethir</v>
      </c>
    </row>
    <row r="105">
      <c r="A105" s="9" t="str">
        <f>IFERROR(__xludf.DUMMYFUNCTION("""COMPUTED_VALUE"""),"musa_ismail")</f>
        <v>musa_ismail</v>
      </c>
      <c r="B105" s="3" t="str">
        <f>IFERROR(__xludf.DUMMYFUNCTION("""COMPUTED_VALUE"""),"ahmed_ibrahim_kethir")</f>
        <v>ahmed_ibrahim_kethir</v>
      </c>
    </row>
    <row r="106">
      <c r="A106" s="9" t="str">
        <f>IFERROR(__xludf.DUMMYFUNCTION("""COMPUTED_VALUE"""),"hushejm_beshir")</f>
        <v>hushejm_beshir</v>
      </c>
      <c r="B106" s="3" t="str">
        <f>IFERROR(__xludf.DUMMYFUNCTION("""COMPUTED_VALUE"""),"ahmed_ibrahim_kethir")</f>
        <v>ahmed_ibrahim_kethir</v>
      </c>
    </row>
    <row r="107">
      <c r="A107" s="9" t="str">
        <f>IFERROR(__xludf.DUMMYFUNCTION("""COMPUTED_VALUE"""),"vekii_xherrah")</f>
        <v>vekii_xherrah</v>
      </c>
      <c r="B107" s="3" t="str">
        <f>IFERROR(__xludf.DUMMYFUNCTION("""COMPUTED_VALUE"""),"ahmed_ibrahim_kethir")</f>
        <v>ahmed_ibrahim_kethir</v>
      </c>
    </row>
    <row r="108">
      <c r="A108" s="9" t="str">
        <f>IFERROR(__xludf.DUMMYFUNCTION("""COMPUTED_VALUE"""),"vehb_bekije")</f>
        <v>vehb_bekije</v>
      </c>
      <c r="B108" s="3" t="str">
        <f>IFERROR(__xludf.DUMMYFUNCTION("""COMPUTED_VALUE"""),"ahmed_ibrahim_kethir")</f>
        <v>ahmed_ibrahim_kethir</v>
      </c>
    </row>
    <row r="109">
      <c r="A109" s="9" t="str">
        <f>IFERROR(__xludf.DUMMYFUNCTION("""COMPUTED_VALUE"""),"vehb_xherir")</f>
        <v>vehb_xherir</v>
      </c>
      <c r="B109" s="3" t="str">
        <f>IFERROR(__xludf.DUMMYFUNCTION("""COMPUTED_VALUE"""),"ahmed_ibrahim_kethir")</f>
        <v>ahmed_ibrahim_kethir</v>
      </c>
    </row>
    <row r="110">
      <c r="A110" s="9" t="str">
        <f>IFERROR(__xludf.DUMMYFUNCTION("""COMPUTED_VALUE"""),"jezid_zurej")</f>
        <v>jezid_zurej</v>
      </c>
      <c r="B110" s="3" t="str">
        <f>IFERROR(__xludf.DUMMYFUNCTION("""COMPUTED_VALUE"""),"ahmed_ibrahim_kethir")</f>
        <v>ahmed_ibrahim_kethir</v>
      </c>
    </row>
    <row r="111">
      <c r="A111" s="9" t="str">
        <f>IFERROR(__xludf.DUMMYFUNCTION("""COMPUTED_VALUE"""),"jezid_harun")</f>
        <v>jezid_harun</v>
      </c>
      <c r="B111" s="3" t="str">
        <f>IFERROR(__xludf.DUMMYFUNCTION("""COMPUTED_VALUE"""),"ahmed_ibrahim_kethir")</f>
        <v>ahmed_ibrahim_kethir</v>
      </c>
    </row>
    <row r="112">
      <c r="A112" s="9" t="str">
        <f>IFERROR(__xludf.DUMMYFUNCTION("""COMPUTED_VALUE"""),"ibrahim_seid")</f>
        <v>ibrahim_seid</v>
      </c>
      <c r="B112" s="3" t="str">
        <f>IFERROR(__xludf.DUMMYFUNCTION("""COMPUTED_VALUE"""),"ahmed_ibrahim_ertah")</f>
        <v>ahmed_ibrahim_ertah</v>
      </c>
    </row>
    <row r="113">
      <c r="A113" s="9" t="str">
        <f>IFERROR(__xludf.DUMMYFUNCTION("""COMPUTED_VALUE"""),"ibrahim_abdullah_ala")</f>
        <v>ibrahim_abdullah_ala</v>
      </c>
      <c r="B113" s="3" t="str">
        <f>IFERROR(__xludf.DUMMYFUNCTION("""COMPUTED_VALUE"""),"ahmed_ibrahim_ertah")</f>
        <v>ahmed_ibrahim_ertah</v>
      </c>
    </row>
    <row r="114">
      <c r="A114" s="9" t="str">
        <f>IFERROR(__xludf.DUMMYFUNCTION("""COMPUTED_VALUE"""),"ibrahim_muhamed_kureshi")</f>
        <v>ibrahim_muhamed_kureshi</v>
      </c>
      <c r="B114" s="3" t="str">
        <f>IFERROR(__xludf.DUMMYFUNCTION("""COMPUTED_VALUE"""),"ahmed_ibrahim_ertah")</f>
        <v>ahmed_ibrahim_ertah</v>
      </c>
    </row>
    <row r="115">
      <c r="A115" s="9" t="str">
        <f>IFERROR(__xludf.DUMMYFUNCTION("""COMPUTED_VALUE"""),"ibrahim_muhamed_jusuf")</f>
        <v>ibrahim_muhamed_jusuf</v>
      </c>
      <c r="B115" s="3" t="str">
        <f>IFERROR(__xludf.DUMMYFUNCTION("""COMPUTED_VALUE"""),"ahmed_ibrahim_ertah")</f>
        <v>ahmed_ibrahim_ertah</v>
      </c>
    </row>
    <row r="116">
      <c r="A116" s="9" t="str">
        <f>IFERROR(__xludf.DUMMYFUNCTION("""COMPUTED_VALUE"""),"ibrahim_mundhir")</f>
        <v>ibrahim_mundhir</v>
      </c>
      <c r="B116" s="3" t="str">
        <f>IFERROR(__xludf.DUMMYFUNCTION("""COMPUTED_VALUE"""),"ahmed_ibrahim_ertah")</f>
        <v>ahmed_ibrahim_ertah</v>
      </c>
    </row>
    <row r="117">
      <c r="A117" s="9" t="str">
        <f>IFERROR(__xludf.DUMMYFUNCTION("""COMPUTED_VALUE"""),"musab_ahmed")</f>
        <v>musab_ahmed</v>
      </c>
      <c r="B117" s="3" t="str">
        <f>IFERROR(__xludf.DUMMYFUNCTION("""COMPUTED_VALUE"""),"ahmed_ibrahim_ertah")</f>
        <v>ahmed_ibrahim_ertah</v>
      </c>
    </row>
    <row r="118">
      <c r="A118" s="9" t="str">
        <f>IFERROR(__xludf.DUMMYFUNCTION("""COMPUTED_VALUE"""),"ahmed_ehavari")</f>
        <v>ahmed_ehavari</v>
      </c>
      <c r="B118" s="3" t="str">
        <f>IFERROR(__xludf.DUMMYFUNCTION("""COMPUTED_VALUE"""),"ahmed_ibrahim_ertah")</f>
        <v>ahmed_ibrahim_ertah</v>
      </c>
    </row>
    <row r="119">
      <c r="A119" s="9" t="str">
        <f>IFERROR(__xludf.DUMMYFUNCTION("""COMPUTED_VALUE"""),"ahmed_amr")</f>
        <v>ahmed_amr</v>
      </c>
      <c r="B119" s="3" t="str">
        <f>IFERROR(__xludf.DUMMYFUNCTION("""COMPUTED_VALUE"""),"ahmed_ibrahim_ertah")</f>
        <v>ahmed_ibrahim_ertah</v>
      </c>
    </row>
    <row r="120">
      <c r="A120" s="9" t="str">
        <f>IFERROR(__xludf.DUMMYFUNCTION("""COMPUTED_VALUE"""),"ishak_ibrahim_jezid")</f>
        <v>ishak_ibrahim_jezid</v>
      </c>
      <c r="B120" s="3" t="str">
        <f>IFERROR(__xludf.DUMMYFUNCTION("""COMPUTED_VALUE"""),"ahmed_ibrahim_ertah")</f>
        <v>ahmed_ibrahim_ertah</v>
      </c>
    </row>
    <row r="121">
      <c r="A121" s="9" t="str">
        <f>IFERROR(__xludf.DUMMYFUNCTION("""COMPUTED_VALUE"""),"ishak_seid_arkon")</f>
        <v>ishak_seid_arkon</v>
      </c>
      <c r="B121" s="3" t="str">
        <f>IFERROR(__xludf.DUMMYFUNCTION("""COMPUTED_VALUE"""),"ahmed_ibrahim_ertah")</f>
        <v>ahmed_ibrahim_ertah</v>
      </c>
    </row>
    <row r="122">
      <c r="A122" s="9" t="str">
        <f>IFERROR(__xludf.DUMMYFUNCTION("""COMPUTED_VALUE"""),"ejub_muktib")</f>
        <v>ejub_muktib</v>
      </c>
      <c r="B122" s="3" t="str">
        <f>IFERROR(__xludf.DUMMYFUNCTION("""COMPUTED_VALUE"""),"ahmed_ibrahim_ertah")</f>
        <v>ahmed_ibrahim_ertah</v>
      </c>
    </row>
    <row r="123">
      <c r="A123" s="9" t="str">
        <f>IFERROR(__xludf.DUMMYFUNCTION("""COMPUTED_VALUE"""),"hamad_malik")</f>
        <v>hamad_malik</v>
      </c>
      <c r="B123" s="3" t="str">
        <f>IFERROR(__xludf.DUMMYFUNCTION("""COMPUTED_VALUE"""),"ahmed_ibrahim_ertah")</f>
        <v>ahmed_ibrahim_ertah</v>
      </c>
    </row>
    <row r="124">
      <c r="A124" s="9" t="str">
        <f>IFERROR(__xludf.DUMMYFUNCTION("""COMPUTED_VALUE"""),"halid_amr")</f>
        <v>halid_amr</v>
      </c>
      <c r="B124" s="3" t="str">
        <f>IFERROR(__xludf.DUMMYFUNCTION("""COMPUTED_VALUE"""),"ahmed_ibrahim_ertah")</f>
        <v>ahmed_ibrahim_ertah</v>
      </c>
    </row>
    <row r="125">
      <c r="A125" s="9" t="str">
        <f>IFERROR(__xludf.DUMMYFUNCTION("""COMPUTED_VALUE"""),"zuhejr_abad")</f>
        <v>zuhejr_abad</v>
      </c>
      <c r="B125" s="3" t="str">
        <f>IFERROR(__xludf.DUMMYFUNCTION("""COMPUTED_VALUE"""),"ahmed_ibrahim_ertah")</f>
        <v>ahmed_ibrahim_ertah</v>
      </c>
    </row>
    <row r="126">
      <c r="A126" s="9" t="str">
        <f>IFERROR(__xludf.DUMMYFUNCTION("""COMPUTED_VALUE"""),"seid_abdxhebar")</f>
        <v>seid_abdxhebar</v>
      </c>
      <c r="B126" s="3" t="str">
        <f>IFERROR(__xludf.DUMMYFUNCTION("""COMPUTED_VALUE"""),"ahmed_ibrahim_ertah")</f>
        <v>ahmed_ibrahim_ertah</v>
      </c>
    </row>
    <row r="127">
      <c r="A127" s="9" t="str">
        <f>IFERROR(__xludf.DUMMYFUNCTION("""COMPUTED_VALUE"""),"sulejman_seleme")</f>
        <v>sulejman_seleme</v>
      </c>
      <c r="B127" s="3" t="str">
        <f>IFERROR(__xludf.DUMMYFUNCTION("""COMPUTED_VALUE"""),"ahmed_ibrahim_ertah")</f>
        <v>ahmed_ibrahim_ertah</v>
      </c>
    </row>
    <row r="128">
      <c r="A128" s="9" t="str">
        <f>IFERROR(__xludf.DUMMYFUNCTION("""COMPUTED_VALUE"""),"sulejman_abdrrahman")</f>
        <v>sulejman_abdrrahman</v>
      </c>
      <c r="B128" s="3" t="str">
        <f>IFERROR(__xludf.DUMMYFUNCTION("""COMPUTED_VALUE"""),"ahmed_ibrahim_ertah")</f>
        <v>ahmed_ibrahim_ertah</v>
      </c>
    </row>
    <row r="129">
      <c r="A129" s="9" t="str">
        <f>IFERROR(__xludf.DUMMYFUNCTION("""COMPUTED_VALUE"""),"abas_abdrrahman")</f>
        <v>abas_abdrrahman</v>
      </c>
      <c r="B129" s="3" t="str">
        <f>IFERROR(__xludf.DUMMYFUNCTION("""COMPUTED_VALUE"""),"ahmed_ibrahim_ertah")</f>
        <v>ahmed_ibrahim_ertah</v>
      </c>
    </row>
    <row r="130">
      <c r="A130" s="9" t="str">
        <f>IFERROR(__xludf.DUMMYFUNCTION("""COMPUTED_VALUE"""),"abdhamid_bekar")</f>
        <v>abdhamid_bekar</v>
      </c>
      <c r="B130" s="3" t="str">
        <f>IFERROR(__xludf.DUMMYFUNCTION("""COMPUTED_VALUE"""),"ahmed_ibrahim_ertah")</f>
        <v>ahmed_ibrahim_ertah</v>
      </c>
    </row>
    <row r="131">
      <c r="A131" s="9" t="str">
        <f>IFERROR(__xludf.DUMMYFUNCTION("""COMPUTED_VALUE"""),"abdrrahman_jahja_mahzum")</f>
        <v>abdrrahman_jahja_mahzum</v>
      </c>
      <c r="B131" s="3" t="str">
        <f>IFERROR(__xludf.DUMMYFUNCTION("""COMPUTED_VALUE"""),"ahmed_ibrahim_ertah")</f>
        <v>ahmed_ibrahim_ertah</v>
      </c>
    </row>
    <row r="132">
      <c r="A132" s="9" t="str">
        <f>IFERROR(__xludf.DUMMYFUNCTION("""COMPUTED_VALUE"""),"abdmelik_shuajb")</f>
        <v>abdmelik_shuajb</v>
      </c>
      <c r="B132" s="3" t="str">
        <f>IFERROR(__xludf.DUMMYFUNCTION("""COMPUTED_VALUE"""),"ahmed_ibrahim_ertah")</f>
        <v>ahmed_ibrahim_ertah</v>
      </c>
    </row>
    <row r="133">
      <c r="A133" s="9" t="str">
        <f>IFERROR(__xludf.DUMMYFUNCTION("""COMPUTED_VALUE"""),"omer_hafs_bezaz")</f>
        <v>omer_hafs_bezaz</v>
      </c>
      <c r="B133" s="3" t="str">
        <f>IFERROR(__xludf.DUMMYFUNCTION("""COMPUTED_VALUE"""),"ahmed_ibrahim_ertah")</f>
        <v>ahmed_ibrahim_ertah</v>
      </c>
    </row>
    <row r="134">
      <c r="A134" s="9" t="str">
        <f>IFERROR(__xludf.DUMMYFUNCTION("""COMPUTED_VALUE"""),"omer_othman_himsi")</f>
        <v>omer_othman_himsi</v>
      </c>
      <c r="B134" s="3" t="str">
        <f>IFERROR(__xludf.DUMMYFUNCTION("""COMPUTED_VALUE"""),"ahmed_ibrahim_ertah")</f>
        <v>ahmed_ibrahim_ertah</v>
      </c>
    </row>
    <row r="135">
      <c r="A135" s="9" t="str">
        <f>IFERROR(__xludf.DUMMYFUNCTION("""COMPUTED_VALUE"""),"kethir_jezid")</f>
        <v>kethir_jezid</v>
      </c>
      <c r="B135" s="3" t="str">
        <f>IFERROR(__xludf.DUMMYFUNCTION("""COMPUTED_VALUE"""),"ahmed_ibrahim_ertah")</f>
        <v>ahmed_ibrahim_ertah</v>
      </c>
    </row>
    <row r="136">
      <c r="A136" s="9" t="str">
        <f>IFERROR(__xludf.DUMMYFUNCTION("""COMPUTED_VALUE"""),"muhamed_adem_mesisi")</f>
        <v>muhamed_adem_mesisi</v>
      </c>
      <c r="B136" s="3" t="str">
        <f>IFERROR(__xludf.DUMMYFUNCTION("""COMPUTED_VALUE"""),"ahmed_ibrahim_ertah")</f>
        <v>ahmed_ibrahim_ertah</v>
      </c>
    </row>
    <row r="137">
      <c r="A137" s="9" t="str">
        <f>IFERROR(__xludf.DUMMYFUNCTION("""COMPUTED_VALUE"""),"muhamed_aidh")</f>
        <v>muhamed_aidh</v>
      </c>
      <c r="B137" s="3" t="str">
        <f>IFERROR(__xludf.DUMMYFUNCTION("""COMPUTED_VALUE"""),"ahmed_ibrahim_ertah")</f>
        <v>ahmed_ibrahim_ertah</v>
      </c>
    </row>
    <row r="138">
      <c r="A138" s="9" t="str">
        <f>IFERROR(__xludf.DUMMYFUNCTION("""COMPUTED_VALUE"""),"muhamed_abdullah_bekar")</f>
        <v>muhamed_abdullah_bekar</v>
      </c>
      <c r="B138" s="3" t="str">
        <f>IFERROR(__xludf.DUMMYFUNCTION("""COMPUTED_VALUE"""),"ahmed_ibrahim_ertah")</f>
        <v>ahmed_ibrahim_ertah</v>
      </c>
    </row>
    <row r="139">
      <c r="A139" s="9" t="str">
        <f>IFERROR(__xludf.DUMMYFUNCTION("""COMPUTED_VALUE"""),"muhamed_othman")</f>
        <v>muhamed_othman</v>
      </c>
      <c r="B139" s="3" t="str">
        <f>IFERROR(__xludf.DUMMYFUNCTION("""COMPUTED_VALUE"""),"ahmed_ibrahim_ertah")</f>
        <v>ahmed_ibrahim_ertah</v>
      </c>
    </row>
    <row r="140">
      <c r="A140" s="9" t="str">
        <f>IFERROR(__xludf.DUMMYFUNCTION("""COMPUTED_VALUE"""),"muhamed_musafa_mesisi")</f>
        <v>muhamed_musafa_mesisi</v>
      </c>
      <c r="B140" s="3" t="str">
        <f>IFERROR(__xludf.DUMMYFUNCTION("""COMPUTED_VALUE"""),"ahmed_ibrahim_ertah")</f>
        <v>ahmed_ibrahim_ertah</v>
      </c>
    </row>
    <row r="141">
      <c r="A141" s="9" t="str">
        <f>IFERROR(__xludf.DUMMYFUNCTION("""COMPUTED_VALUE"""),"muhamed_jezid_tarsusi")</f>
        <v>muhamed_jezid_tarsusi</v>
      </c>
      <c r="B141" s="3" t="str">
        <f>IFERROR(__xludf.DUMMYFUNCTION("""COMPUTED_VALUE"""),"ahmed_ibrahim_ertah")</f>
        <v>ahmed_ibrahim_ertah</v>
      </c>
    </row>
    <row r="142">
      <c r="A142" s="9" t="str">
        <f>IFERROR(__xludf.DUMMYFUNCTION("""COMPUTED_VALUE"""),"musejeb_vadih")</f>
        <v>musejeb_vadih</v>
      </c>
      <c r="B142" s="3" t="str">
        <f>IFERROR(__xludf.DUMMYFUNCTION("""COMPUTED_VALUE"""),"ahmed_ibrahim_ertah")</f>
        <v>ahmed_ibrahim_ertah</v>
      </c>
    </row>
    <row r="143">
      <c r="A143" s="9" t="str">
        <f>IFERROR(__xludf.DUMMYFUNCTION("""COMPUTED_VALUE"""),"mehdi_xhafer")</f>
        <v>mehdi_xhafer</v>
      </c>
      <c r="B143" s="3" t="str">
        <f>IFERROR(__xludf.DUMMYFUNCTION("""COMPUTED_VALUE"""),"ahmed_ibrahim_ertah")</f>
        <v>ahmed_ibrahim_ertah</v>
      </c>
    </row>
    <row r="144">
      <c r="A144" s="9" t="str">
        <f>IFERROR(__xludf.DUMMYFUNCTION("""COMPUTED_VALUE"""),"musa_ejub_nasibi")</f>
        <v>musa_ejub_nasibi</v>
      </c>
      <c r="B144" s="3" t="str">
        <f>IFERROR(__xludf.DUMMYFUNCTION("""COMPUTED_VALUE"""),"ahmed_ibrahim_ertah")</f>
        <v>ahmed_ibrahim_ertah</v>
      </c>
    </row>
    <row r="145">
      <c r="A145" s="9" t="str">
        <f>IFERROR(__xludf.DUMMYFUNCTION("""COMPUTED_VALUE"""),"nasr_muhamed")</f>
        <v>nasr_muhamed</v>
      </c>
      <c r="B145" s="3" t="str">
        <f>IFERROR(__xludf.DUMMYFUNCTION("""COMPUTED_VALUE"""),"ahmed_ibrahim_ertah")</f>
        <v>ahmed_ibrahim_ertah</v>
      </c>
    </row>
    <row r="146">
      <c r="A146" s="9" t="str">
        <f>IFERROR(__xludf.DUMMYFUNCTION("""COMPUTED_VALUE"""),"hudje_abdvehab")</f>
        <v>hudje_abdvehab</v>
      </c>
      <c r="B146" s="3" t="str">
        <f>IFERROR(__xludf.DUMMYFUNCTION("""COMPUTED_VALUE"""),"ahmed_ibrahim_ertah")</f>
        <v>ahmed_ibrahim_ertah</v>
      </c>
    </row>
    <row r="147">
      <c r="A147" s="9" t="str">
        <f>IFERROR(__xludf.DUMMYFUNCTION("""COMPUTED_VALUE"""),"jezid_halid")</f>
        <v>jezid_halid</v>
      </c>
      <c r="B147" s="3" t="str">
        <f>IFERROR(__xludf.DUMMYFUNCTION("""COMPUTED_VALUE"""),"ahmed_ibrahim_ertah")</f>
        <v>ahmed_ibrahim_ertah</v>
      </c>
    </row>
    <row r="148">
      <c r="A148" s="9" t="str">
        <f>IFERROR(__xludf.DUMMYFUNCTION("""COMPUTED_VALUE"""),"jakub_humejd_medeni")</f>
        <v>jakub_humejd_medeni</v>
      </c>
      <c r="B148" s="3" t="str">
        <f>IFERROR(__xludf.DUMMYFUNCTION("""COMPUTED_VALUE"""),"ahmed_ibrahim_ertah")</f>
        <v>ahmed_ibrahim_ertah</v>
      </c>
    </row>
    <row r="149">
      <c r="A149" s="9" t="str">
        <f>IFERROR(__xludf.DUMMYFUNCTION("""COMPUTED_VALUE"""),"ibrahim_hakem_eban")</f>
        <v>ibrahim_hakem_eban</v>
      </c>
      <c r="B149" s="3" t="str">
        <f>IFERROR(__xludf.DUMMYFUNCTION("""COMPUTED_VALUE"""),"ahmed_ezher")</f>
        <v>ahmed_ezher</v>
      </c>
    </row>
    <row r="150">
      <c r="A150" s="9" t="str">
        <f>IFERROR(__xludf.DUMMYFUNCTION("""COMPUTED_VALUE"""),"adem_eijas")</f>
        <v>adem_eijas</v>
      </c>
      <c r="B150" s="3" t="str">
        <f>IFERROR(__xludf.DUMMYFUNCTION("""COMPUTED_VALUE"""),"ahmed_ezher")</f>
        <v>ahmed_ezher</v>
      </c>
    </row>
    <row r="151">
      <c r="A151" s="9" t="str">
        <f>IFERROR(__xludf.DUMMYFUNCTION("""COMPUTED_VALUE"""),"esbat_muhamed")</f>
        <v>esbat_muhamed</v>
      </c>
      <c r="B151" s="3" t="str">
        <f>IFERROR(__xludf.DUMMYFUNCTION("""COMPUTED_VALUE"""),"ahmed_ezher")</f>
        <v>ahmed_ezher</v>
      </c>
    </row>
    <row r="152">
      <c r="A152" s="9" t="str">
        <f>IFERROR(__xludf.DUMMYFUNCTION("""COMPUTED_VALUE"""),"ishak_sulejman")</f>
        <v>ishak_sulejman</v>
      </c>
      <c r="B152" s="3" t="str">
        <f>IFERROR(__xludf.DUMMYFUNCTION("""COMPUTED_VALUE"""),"ahmed_ezher")</f>
        <v>ahmed_ezher</v>
      </c>
    </row>
    <row r="153">
      <c r="A153" s="9" t="str">
        <f>IFERROR(__xludf.DUMMYFUNCTION("""COMPUTED_VALUE"""),"ishak_mensur")</f>
        <v>ishak_mensur</v>
      </c>
      <c r="B153" s="3" t="str">
        <f>IFERROR(__xludf.DUMMYFUNCTION("""COMPUTED_VALUE"""),"ahmed_ezher")</f>
        <v>ahmed_ezher</v>
      </c>
    </row>
    <row r="154">
      <c r="A154" s="9" t="str">
        <f>IFERROR(__xludf.DUMMYFUNCTION("""COMPUTED_VALUE"""),"ismail_abdkerim")</f>
        <v>ismail_abdkerim</v>
      </c>
      <c r="B154" s="3" t="str">
        <f>IFERROR(__xludf.DUMMYFUNCTION("""COMPUTED_VALUE"""),"ahmed_ezher")</f>
        <v>ahmed_ezher</v>
      </c>
    </row>
    <row r="155">
      <c r="A155" s="9" t="str">
        <f>IFERROR(__xludf.DUMMYFUNCTION("""COMPUTED_VALUE"""),"ismail_omer")</f>
        <v>ismail_omer</v>
      </c>
      <c r="B155" s="3" t="str">
        <f>IFERROR(__xludf.DUMMYFUNCTION("""COMPUTED_VALUE"""),"ahmed_ezher")</f>
        <v>ahmed_ezher</v>
      </c>
    </row>
    <row r="156">
      <c r="A156" s="9" t="str">
        <f>IFERROR(__xludf.DUMMYFUNCTION("""COMPUTED_VALUE"""),"enes_ijad")</f>
        <v>enes_ijad</v>
      </c>
      <c r="B156" s="3" t="str">
        <f>IFERROR(__xludf.DUMMYFUNCTION("""COMPUTED_VALUE"""),"ahmed_ezher")</f>
        <v>ahmed_ezher</v>
      </c>
    </row>
    <row r="157">
      <c r="A157" s="9" t="str">
        <f>IFERROR(__xludf.DUMMYFUNCTION("""COMPUTED_VALUE"""),"xharud_jezid")</f>
        <v>xharud_jezid</v>
      </c>
      <c r="B157" s="3" t="str">
        <f>IFERROR(__xludf.DUMMYFUNCTION("""COMPUTED_VALUE"""),"ahmed_ezher")</f>
        <v>ahmed_ezher</v>
      </c>
    </row>
    <row r="158">
      <c r="A158" s="9" t="str">
        <f>IFERROR(__xludf.DUMMYFUNCTION("""COMPUTED_VALUE"""),"hamad_usame")</f>
        <v>hamad_usame</v>
      </c>
      <c r="B158" s="3" t="str">
        <f>IFERROR(__xludf.DUMMYFUNCTION("""COMPUTED_VALUE"""),"ahmed_ezher")</f>
        <v>ahmed_ezher</v>
      </c>
    </row>
    <row r="159">
      <c r="A159" s="9" t="str">
        <f>IFERROR(__xludf.DUMMYFUNCTION("""COMPUTED_VALUE"""),"reuh_ubade")</f>
        <v>reuh_ubade</v>
      </c>
      <c r="B159" s="3" t="str">
        <f>IFERROR(__xludf.DUMMYFUNCTION("""COMPUTED_VALUE"""),"ahmed_ezher")</f>
        <v>ahmed_ezher</v>
      </c>
    </row>
    <row r="160">
      <c r="A160" s="9" t="str">
        <f>IFERROR(__xludf.DUMMYFUNCTION("""COMPUTED_VALUE"""),"zejd_habab")</f>
        <v>zejd_habab</v>
      </c>
      <c r="B160" s="3" t="str">
        <f>IFERROR(__xludf.DUMMYFUNCTION("""COMPUTED_VALUE"""),"ahmed_ezher")</f>
        <v>ahmed_ezher</v>
      </c>
    </row>
    <row r="161">
      <c r="A161" s="9" t="str">
        <f>IFERROR(__xludf.DUMMYFUNCTION("""COMPUTED_VALUE"""),"zejd_jahja")</f>
        <v>zejd_jahja</v>
      </c>
      <c r="B161" s="3" t="str">
        <f>IFERROR(__xludf.DUMMYFUNCTION("""COMPUTED_VALUE"""),"ahmed_ezher")</f>
        <v>ahmed_ezher</v>
      </c>
    </row>
    <row r="162">
      <c r="A162" s="9" t="str">
        <f>IFERROR(__xludf.DUMMYFUNCTION("""COMPUTED_VALUE"""),"seid_amir")</f>
        <v>seid_amir</v>
      </c>
      <c r="B162" s="3" t="str">
        <f>IFERROR(__xludf.DUMMYFUNCTION("""COMPUTED_VALUE"""),"ahmed_ezher")</f>
        <v>ahmed_ezher</v>
      </c>
    </row>
    <row r="163">
      <c r="A163" s="9" t="str">
        <f>IFERROR(__xludf.DUMMYFUNCTION("""COMPUTED_VALUE"""),"sulejman_harb")</f>
        <v>sulejman_harb</v>
      </c>
      <c r="B163" s="3" t="str">
        <f>IFERROR(__xludf.DUMMYFUNCTION("""COMPUTED_VALUE"""),"ahmed_ezher")</f>
        <v>ahmed_ezher</v>
      </c>
    </row>
    <row r="164">
      <c r="A164" s="9" t="str">
        <f>IFERROR(__xludf.DUMMYFUNCTION("""COMPUTED_VALUE"""),"suvejd_seid")</f>
        <v>suvejd_seid</v>
      </c>
      <c r="B164" s="3" t="str">
        <f>IFERROR(__xludf.DUMMYFUNCTION("""COMPUTED_VALUE"""),"ahmed_ezher")</f>
        <v>ahmed_ezher</v>
      </c>
    </row>
    <row r="165">
      <c r="A165" s="9" t="str">
        <f>IFERROR(__xludf.DUMMYFUNCTION("""COMPUTED_VALUE"""),"dahak_mahled")</f>
        <v>dahak_mahled</v>
      </c>
      <c r="B165" s="3" t="str">
        <f>IFERROR(__xludf.DUMMYFUNCTION("""COMPUTED_VALUE"""),"ahmed_ezher")</f>
        <v>ahmed_ezher</v>
      </c>
    </row>
    <row r="166">
      <c r="A166" s="9" t="str">
        <f>IFERROR(__xludf.DUMMYFUNCTION("""COMPUTED_VALUE"""),"abdullah_xhafer_reki")</f>
        <v>abdullah_xhafer_reki</v>
      </c>
      <c r="B166" s="3" t="str">
        <f>IFERROR(__xludf.DUMMYFUNCTION("""COMPUTED_VALUE"""),"ahmed_ezher")</f>
        <v>ahmed_ezher</v>
      </c>
    </row>
    <row r="167">
      <c r="A167" s="9" t="str">
        <f>IFERROR(__xludf.DUMMYFUNCTION("""COMPUTED_VALUE"""),"abdullah_zubejr_humejd")</f>
        <v>abdullah_zubejr_humejd</v>
      </c>
      <c r="B167" s="3" t="str">
        <f>IFERROR(__xludf.DUMMYFUNCTION("""COMPUTED_VALUE"""),"ahmed_ezher")</f>
        <v>ahmed_ezher</v>
      </c>
    </row>
    <row r="168">
      <c r="A168" s="9" t="str">
        <f>IFERROR(__xludf.DUMMYFUNCTION("""COMPUTED_VALUE"""),"abdullah_salih_misri")</f>
        <v>abdullah_salih_misri</v>
      </c>
      <c r="B168" s="3" t="str">
        <f>IFERROR(__xludf.DUMMYFUNCTION("""COMPUTED_VALUE"""),"ahmed_ezher")</f>
        <v>ahmed_ezher</v>
      </c>
    </row>
    <row r="169">
      <c r="A169" s="9" t="str">
        <f>IFERROR(__xludf.DUMMYFUNCTION("""COMPUTED_VALUE"""),"abdullah_mejmun")</f>
        <v>abdullah_mejmun</v>
      </c>
      <c r="B169" s="3" t="str">
        <f>IFERROR(__xludf.DUMMYFUNCTION("""COMPUTED_VALUE"""),"ahmed_ezher")</f>
        <v>ahmed_ezher</v>
      </c>
    </row>
    <row r="170">
      <c r="A170" s="9" t="str">
        <f>IFERROR(__xludf.DUMMYFUNCTION("""COMPUTED_VALUE"""),"abdullah_numejr")</f>
        <v>abdullah_numejr</v>
      </c>
      <c r="B170" s="3" t="str">
        <f>IFERROR(__xludf.DUMMYFUNCTION("""COMPUTED_VALUE"""),"ahmed_ezher")</f>
        <v>ahmed_ezher</v>
      </c>
    </row>
    <row r="171">
      <c r="A171" s="9" t="str">
        <f>IFERROR(__xludf.DUMMYFUNCTION("""COMPUTED_VALUE"""),"abdrrahman_vakid")</f>
        <v>abdrrahman_vakid</v>
      </c>
      <c r="B171" s="3" t="str">
        <f>IFERROR(__xludf.DUMMYFUNCTION("""COMPUTED_VALUE"""),"ahmed_ezher")</f>
        <v>ahmed_ezher</v>
      </c>
    </row>
    <row r="172">
      <c r="A172" s="9" t="str">
        <f>IFERROR(__xludf.DUMMYFUNCTION("""COMPUTED_VALUE"""),"abdrrezak_hemam")</f>
        <v>abdrrezak_hemam</v>
      </c>
      <c r="B172" s="3" t="str">
        <f>IFERROR(__xludf.DUMMYFUNCTION("""COMPUTED_VALUE"""),"ahmed_ezher")</f>
        <v>ahmed_ezher</v>
      </c>
    </row>
    <row r="173">
      <c r="A173" s="9" t="str">
        <f>IFERROR(__xludf.DUMMYFUNCTION("""COMPUTED_VALUE"""),"abdaziz_hatab")</f>
        <v>abdaziz_hatab</v>
      </c>
      <c r="B173" s="3" t="str">
        <f>IFERROR(__xludf.DUMMYFUNCTION("""COMPUTED_VALUE"""),"ahmed_ezher")</f>
        <v>ahmed_ezher</v>
      </c>
    </row>
    <row r="174">
      <c r="A174" s="9" t="str">
        <f>IFERROR(__xludf.DUMMYFUNCTION("""COMPUTED_VALUE"""),"abdmelik_ibrahim")</f>
        <v>abdmelik_ibrahim</v>
      </c>
      <c r="B174" s="3" t="str">
        <f>IFERROR(__xludf.DUMMYFUNCTION("""COMPUTED_VALUE"""),"ahmed_ezher")</f>
        <v>ahmed_ezher</v>
      </c>
    </row>
    <row r="175">
      <c r="A175" s="9" t="str">
        <f>IFERROR(__xludf.DUMMYFUNCTION("""COMPUTED_VALUE"""),"abdmelik_amr")</f>
        <v>abdmelik_amr</v>
      </c>
      <c r="B175" s="3" t="str">
        <f>IFERROR(__xludf.DUMMYFUNCTION("""COMPUTED_VALUE"""),"ahmed_ezher")</f>
        <v>ahmed_ezher</v>
      </c>
    </row>
    <row r="176">
      <c r="A176" s="9" t="str">
        <f>IFERROR(__xludf.DUMMYFUNCTION("""COMPUTED_VALUE"""),"ali_asim")</f>
        <v>ali_asim</v>
      </c>
      <c r="B176" s="3" t="str">
        <f>IFERROR(__xludf.DUMMYFUNCTION("""COMPUTED_VALUE"""),"ahmed_ezher")</f>
        <v>ahmed_ezher</v>
      </c>
    </row>
    <row r="177">
      <c r="A177" s="9" t="str">
        <f>IFERROR(__xludf.DUMMYFUNCTION("""COMPUTED_VALUE"""),"omer_othman_reki")</f>
        <v>omer_othman_reki</v>
      </c>
      <c r="B177" s="3" t="str">
        <f>IFERROR(__xludf.DUMMYFUNCTION("""COMPUTED_VALUE"""),"ahmed_ezher")</f>
        <v>ahmed_ezher</v>
      </c>
    </row>
    <row r="178">
      <c r="A178" s="9" t="str">
        <f>IFERROR(__xludf.DUMMYFUNCTION("""COMPUTED_VALUE"""),"kurejsh_enes")</f>
        <v>kurejsh_enes</v>
      </c>
      <c r="B178" s="3" t="str">
        <f>IFERROR(__xludf.DUMMYFUNCTION("""COMPUTED_VALUE"""),"ahmed_ezher")</f>
        <v>ahmed_ezher</v>
      </c>
    </row>
    <row r="179">
      <c r="A179" s="9" t="str">
        <f>IFERROR(__xludf.DUMMYFUNCTION("""COMPUTED_VALUE"""),"malik_seir")</f>
        <v>malik_seir</v>
      </c>
      <c r="B179" s="3" t="str">
        <f>IFERROR(__xludf.DUMMYFUNCTION("""COMPUTED_VALUE"""),"ahmed_ezher")</f>
        <v>ahmed_ezher</v>
      </c>
    </row>
    <row r="180">
      <c r="A180" s="9" t="str">
        <f>IFERROR(__xludf.DUMMYFUNCTION("""COMPUTED_VALUE"""),"muhamed_ismail_efudejk")</f>
        <v>muhamed_ismail_efudejk</v>
      </c>
      <c r="B180" s="3" t="str">
        <f>IFERROR(__xludf.DUMMYFUNCTION("""COMPUTED_VALUE"""),"ahmed_ezher")</f>
        <v>ahmed_ezher</v>
      </c>
    </row>
    <row r="181">
      <c r="A181" s="9" t="str">
        <f>IFERROR(__xludf.DUMMYFUNCTION("""COMPUTED_VALUE"""),"muhamed_bishr_abdi")</f>
        <v>muhamed_bishr_abdi</v>
      </c>
      <c r="B181" s="3" t="str">
        <f>IFERROR(__xludf.DUMMYFUNCTION("""COMPUTED_VALUE"""),"ahmed_ezher")</f>
        <v>ahmed_ezher</v>
      </c>
    </row>
    <row r="182">
      <c r="A182" s="9" t="str">
        <f>IFERROR(__xludf.DUMMYFUNCTION("""COMPUTED_VALUE"""),"muhamed_bilal")</f>
        <v>muhamed_bilal</v>
      </c>
      <c r="B182" s="3" t="str">
        <f>IFERROR(__xludf.DUMMYFUNCTION("""COMPUTED_VALUE"""),"ahmed_ezher")</f>
        <v>ahmed_ezher</v>
      </c>
    </row>
    <row r="183">
      <c r="A183" s="9" t="str">
        <f>IFERROR(__xludf.DUMMYFUNCTION("""COMPUTED_VALUE"""),"muhamed_sulejman")</f>
        <v>muhamed_sulejman</v>
      </c>
      <c r="B183" s="3" t="str">
        <f>IFERROR(__xludf.DUMMYFUNCTION("""COMPUTED_VALUE"""),"ahmed_ezher")</f>
        <v>ahmed_ezher</v>
      </c>
    </row>
    <row r="184">
      <c r="A184" s="9" t="str">
        <f>IFERROR(__xludf.DUMMYFUNCTION("""COMPUTED_VALUE"""),"muhamed_shurahbil")</f>
        <v>muhamed_shurahbil</v>
      </c>
      <c r="B184" s="3" t="str">
        <f>IFERROR(__xludf.DUMMYFUNCTION("""COMPUTED_VALUE"""),"ahmed_ezher")</f>
        <v>ahmed_ezher</v>
      </c>
    </row>
    <row r="185">
      <c r="A185" s="9" t="str">
        <f>IFERROR(__xludf.DUMMYFUNCTION("""COMPUTED_VALUE"""),"muhamed_abdullah_ensari")</f>
        <v>muhamed_abdullah_ensari</v>
      </c>
      <c r="B185" s="3" t="str">
        <f>IFERROR(__xludf.DUMMYFUNCTION("""COMPUTED_VALUE"""),"ahmed_ezher")</f>
        <v>ahmed_ezher</v>
      </c>
    </row>
    <row r="186">
      <c r="A186" s="9" t="str">
        <f>IFERROR(__xludf.DUMMYFUNCTION("""COMPUTED_VALUE"""),"muhamed_ubejd")</f>
        <v>muhamed_ubejd</v>
      </c>
      <c r="B186" s="3" t="str">
        <f>IFERROR(__xludf.DUMMYFUNCTION("""COMPUTED_VALUE"""),"ahmed_ezher")</f>
        <v>ahmed_ezher</v>
      </c>
    </row>
    <row r="187">
      <c r="A187" s="9" t="str">
        <f>IFERROR(__xludf.DUMMYFUNCTION("""COMPUTED_VALUE"""),"muhamed_isa_taba")</f>
        <v>muhamed_isa_taba</v>
      </c>
      <c r="B187" s="3" t="str">
        <f>IFERROR(__xludf.DUMMYFUNCTION("""COMPUTED_VALUE"""),"ahmed_ezher")</f>
        <v>ahmed_ezher</v>
      </c>
    </row>
    <row r="188">
      <c r="A188" s="9" t="str">
        <f>IFERROR(__xludf.DUMMYFUNCTION("""COMPUTED_VALUE"""),"muhamed_fadl_sedus")</f>
        <v>muhamed_fadl_sedus</v>
      </c>
      <c r="B188" s="3" t="str">
        <f>IFERROR(__xludf.DUMMYFUNCTION("""COMPUTED_VALUE"""),"ahmed_ezher")</f>
        <v>ahmed_ezher</v>
      </c>
    </row>
    <row r="189">
      <c r="A189" s="9" t="str">
        <f>IFERROR(__xludf.DUMMYFUNCTION("""COMPUTED_VALUE"""),"muhamed_kethir_mesisi")</f>
        <v>muhamed_kethir_mesisi</v>
      </c>
      <c r="B189" s="3" t="str">
        <f>IFERROR(__xludf.DUMMYFUNCTION("""COMPUTED_VALUE"""),"ahmed_ezher")</f>
        <v>ahmed_ezher</v>
      </c>
    </row>
    <row r="190">
      <c r="A190" s="9" t="str">
        <f>IFERROR(__xludf.DUMMYFUNCTION("""COMPUTED_VALUE"""),"muhamed_jusuf_firjabi")</f>
        <v>muhamed_jusuf_firjabi</v>
      </c>
      <c r="B190" s="3" t="str">
        <f>IFERROR(__xludf.DUMMYFUNCTION("""COMPUTED_VALUE"""),"ahmed_ezher")</f>
        <v>ahmed_ezher</v>
      </c>
    </row>
    <row r="191">
      <c r="A191" s="9" t="str">
        <f>IFERROR(__xludf.DUMMYFUNCTION("""COMPUTED_VALUE"""),"mervan_muhamed")</f>
        <v>mervan_muhamed</v>
      </c>
      <c r="B191" s="3" t="str">
        <f>IFERROR(__xludf.DUMMYFUNCTION("""COMPUTED_VALUE"""),"ahmed_ezher")</f>
        <v>ahmed_ezher</v>
      </c>
    </row>
    <row r="192">
      <c r="A192" s="9" t="str">
        <f>IFERROR(__xludf.DUMMYFUNCTION("""COMPUTED_VALUE"""),"muala_mensur")</f>
        <v>muala_mensur</v>
      </c>
      <c r="B192" s="3" t="str">
        <f>IFERROR(__xludf.DUMMYFUNCTION("""COMPUTED_VALUE"""),"ahmed_ezher")</f>
        <v>ahmed_ezher</v>
      </c>
    </row>
    <row r="193">
      <c r="A193" s="9" t="str">
        <f>IFERROR(__xludf.DUMMYFUNCTION("""COMPUTED_VALUE"""),"hisham_abdmelik")</f>
        <v>hisham_abdmelik</v>
      </c>
      <c r="B193" s="3" t="str">
        <f>IFERROR(__xludf.DUMMYFUNCTION("""COMPUTED_VALUE"""),"ahmed_ezher")</f>
        <v>ahmed_ezher</v>
      </c>
    </row>
    <row r="194">
      <c r="A194" s="9" t="str">
        <f>IFERROR(__xludf.DUMMYFUNCTION("""COMPUTED_VALUE"""),"hejthem_xhemil")</f>
        <v>hejthem_xhemil</v>
      </c>
      <c r="B194" s="3" t="str">
        <f>IFERROR(__xludf.DUMMYFUNCTION("""COMPUTED_VALUE"""),"ahmed_ezher")</f>
        <v>ahmed_ezher</v>
      </c>
    </row>
    <row r="195">
      <c r="A195" s="9" t="str">
        <f>IFERROR(__xludf.DUMMYFUNCTION("""COMPUTED_VALUE"""),"vehb_xherir")</f>
        <v>vehb_xherir</v>
      </c>
      <c r="B195" s="3" t="str">
        <f>IFERROR(__xludf.DUMMYFUNCTION("""COMPUTED_VALUE"""),"ahmed_ezher")</f>
        <v>ahmed_ezher</v>
      </c>
    </row>
    <row r="196">
      <c r="A196" s="9" t="str">
        <f>IFERROR(__xludf.DUMMYFUNCTION("""COMPUTED_VALUE"""),"jahja_adem")</f>
        <v>jahja_adem</v>
      </c>
      <c r="B196" s="3" t="str">
        <f>IFERROR(__xludf.DUMMYFUNCTION("""COMPUTED_VALUE"""),"ahmed_ezher")</f>
        <v>ahmed_ezher</v>
      </c>
    </row>
    <row r="197">
      <c r="A197" s="9" t="str">
        <f>IFERROR(__xludf.DUMMYFUNCTION("""COMPUTED_VALUE"""),"jezid_ehakim")</f>
        <v>jezid_ehakim</v>
      </c>
      <c r="B197" s="3" t="str">
        <f>IFERROR(__xludf.DUMMYFUNCTION("""COMPUTED_VALUE"""),"ahmed_ezher")</f>
        <v>ahmed_ezher</v>
      </c>
    </row>
    <row r="198">
      <c r="A198" s="9" t="str">
        <f>IFERROR(__xludf.DUMMYFUNCTION("""COMPUTED_VALUE"""),"jakub_ibrahim_zuhri")</f>
        <v>jakub_ibrahim_zuhri</v>
      </c>
      <c r="B198" s="3" t="str">
        <f>IFERROR(__xludf.DUMMYFUNCTION("""COMPUTED_VALUE"""),"ahmed_ezher")</f>
        <v>ahmed_ezher</v>
      </c>
    </row>
    <row r="199">
      <c r="A199" s="9" t="str">
        <f>IFERROR(__xludf.DUMMYFUNCTION("""COMPUTED_VALUE"""),"jala_ubejd_tanafisi")</f>
        <v>jala_ubejd_tanafisi</v>
      </c>
      <c r="B199" s="3" t="str">
        <f>IFERROR(__xludf.DUMMYFUNCTION("""COMPUTED_VALUE"""),"ahmed_ezher")</f>
        <v>ahmed_ezher</v>
      </c>
    </row>
    <row r="200">
      <c r="A200" s="9" t="str">
        <f>IFERROR(__xludf.DUMMYFUNCTION("""COMPUTED_VALUE"""),"junus_muhamed_muedib")</f>
        <v>junus_muhamed_muedib</v>
      </c>
      <c r="B200" s="3" t="str">
        <f>IFERROR(__xludf.DUMMYFUNCTION("""COMPUTED_VALUE"""),"ahmed_ezher")</f>
        <v>ahmed_ezher</v>
      </c>
    </row>
    <row r="201">
      <c r="A201" s="9" t="str">
        <f>IFERROR(__xludf.DUMMYFUNCTION("""COMPUTED_VALUE"""),"sulejman_harb")</f>
        <v>sulejman_harb</v>
      </c>
      <c r="B201" s="3" t="str">
        <f>IFERROR(__xludf.DUMMYFUNCTION("""COMPUTED_VALUE"""),"ahmed_ishak_buhari")</f>
        <v>ahmed_ishak_buhari</v>
      </c>
    </row>
    <row r="202">
      <c r="A202" s="9" t="str">
        <f>IFERROR(__xludf.DUMMYFUNCTION("""COMPUTED_VALUE"""),"ubejdullah_musa")</f>
        <v>ubejdullah_musa</v>
      </c>
      <c r="B202" s="3" t="str">
        <f>IFERROR(__xludf.DUMMYFUNCTION("""COMPUTED_VALUE"""),"ahmed_ishak_buhari")</f>
        <v>ahmed_ishak_buhari</v>
      </c>
    </row>
    <row r="203">
      <c r="A203" s="9" t="str">
        <f>IFERROR(__xludf.DUMMYFUNCTION("""COMPUTED_VALUE"""),"othman_omer")</f>
        <v>othman_omer</v>
      </c>
      <c r="B203" s="3" t="str">
        <f>IFERROR(__xludf.DUMMYFUNCTION("""COMPUTED_VALUE"""),"ahmed_ishak_buhari")</f>
        <v>ahmed_ishak_buhari</v>
      </c>
    </row>
    <row r="204">
      <c r="A204" s="9" t="str">
        <f>IFERROR(__xludf.DUMMYFUNCTION("""COMPUTED_VALUE"""),"amr_asim")</f>
        <v>amr_asim</v>
      </c>
      <c r="B204" s="3" t="str">
        <f>IFERROR(__xludf.DUMMYFUNCTION("""COMPUTED_VALUE"""),"ahmed_ishak_buhari")</f>
        <v>ahmed_ishak_buhari</v>
      </c>
    </row>
    <row r="205">
      <c r="A205" s="9" t="str">
        <f>IFERROR(__xludf.DUMMYFUNCTION("""COMPUTED_VALUE"""),"muhamed_abdullah_ensari")</f>
        <v>muhamed_abdullah_ensari</v>
      </c>
      <c r="B205" s="3" t="str">
        <f>IFERROR(__xludf.DUMMYFUNCTION("""COMPUTED_VALUE"""),"ahmed_ishak_buhari")</f>
        <v>ahmed_ishak_buhari</v>
      </c>
    </row>
    <row r="206">
      <c r="A206" s="9" t="str">
        <f>IFERROR(__xludf.DUMMYFUNCTION("""COMPUTED_VALUE"""),"jahja_hamad")</f>
        <v>jahja_hamad</v>
      </c>
      <c r="B206" s="3" t="str">
        <f>IFERROR(__xludf.DUMMYFUNCTION("""COMPUTED_VALUE"""),"ahmed_ishak_buhari")</f>
        <v>ahmed_ishak_buhari</v>
      </c>
    </row>
    <row r="207">
      <c r="A207" s="9" t="str">
        <f>IFERROR(__xludf.DUMMYFUNCTION("""COMPUTED_VALUE"""),"jala_ubejd_tanafisi")</f>
        <v>jala_ubejd_tanafisi</v>
      </c>
      <c r="B207" s="3" t="str">
        <f>IFERROR(__xludf.DUMMYFUNCTION("""COMPUTED_VALUE"""),"ahmed_ishak_buhari")</f>
        <v>ahmed_ishak_buhari</v>
      </c>
    </row>
    <row r="208">
      <c r="A208" s="9" t="str">
        <f>IFERROR(__xludf.DUMMYFUNCTION("""COMPUTED_VALUE"""),"hamad_seleme")</f>
        <v>hamad_seleme</v>
      </c>
      <c r="B208" s="3" t="str">
        <f>IFERROR(__xludf.DUMMYFUNCTION("""COMPUTED_VALUE"""),"ahmed_ishak_basri")</f>
        <v>ahmed_ishak_basri</v>
      </c>
    </row>
    <row r="209">
      <c r="A209" s="9" t="str">
        <f>IFERROR(__xludf.DUMMYFUNCTION("""COMPUTED_VALUE"""),"halil_merre")</f>
        <v>halil_merre</v>
      </c>
      <c r="B209" s="3" t="str">
        <f>IFERROR(__xludf.DUMMYFUNCTION("""COMPUTED_VALUE"""),"ahmed_ishak_basri")</f>
        <v>ahmed_ishak_basri</v>
      </c>
    </row>
    <row r="210">
      <c r="A210" s="9" t="str">
        <f>IFERROR(__xludf.DUMMYFUNCTION("""COMPUTED_VALUE"""),"abdullah_hasan")</f>
        <v>abdullah_hasan</v>
      </c>
      <c r="B210" s="3" t="str">
        <f>IFERROR(__xludf.DUMMYFUNCTION("""COMPUTED_VALUE"""),"ahmed_ishak_basri")</f>
        <v>ahmed_ishak_basri</v>
      </c>
    </row>
    <row r="211">
      <c r="A211" s="9" t="str">
        <f>IFERROR(__xludf.DUMMYFUNCTION("""COMPUTED_VALUE"""),"abdullah_arade")</f>
        <v>abdullah_arade</v>
      </c>
      <c r="B211" s="3" t="str">
        <f>IFERROR(__xludf.DUMMYFUNCTION("""COMPUTED_VALUE"""),"ahmed_ishak_basri")</f>
        <v>ahmed_ishak_basri</v>
      </c>
    </row>
    <row r="212">
      <c r="A212" s="9" t="str">
        <f>IFERROR(__xludf.DUMMYFUNCTION("""COMPUTED_VALUE"""),"abdaziz_muhtar")</f>
        <v>abdaziz_muhtar</v>
      </c>
      <c r="B212" s="3" t="str">
        <f>IFERROR(__xludf.DUMMYFUNCTION("""COMPUTED_VALUE"""),"ahmed_ishak_basri")</f>
        <v>ahmed_ishak_basri</v>
      </c>
    </row>
    <row r="213">
      <c r="A213" s="9" t="str">
        <f>IFERROR(__xludf.DUMMYFUNCTION("""COMPUTED_VALUE"""),"abdvahid_zijad")</f>
        <v>abdvahid_zijad</v>
      </c>
      <c r="B213" s="3" t="str">
        <f>IFERROR(__xludf.DUMMYFUNCTION("""COMPUTED_VALUE"""),"ahmed_ishak_basri")</f>
        <v>ahmed_ishak_basri</v>
      </c>
    </row>
    <row r="214">
      <c r="A214" s="9" t="str">
        <f>IFERROR(__xludf.DUMMYFUNCTION("""COMPUTED_VALUE"""),"ikrime_amar")</f>
        <v>ikrime_amar</v>
      </c>
      <c r="B214" s="3" t="str">
        <f>IFERROR(__xludf.DUMMYFUNCTION("""COMPUTED_VALUE"""),"ahmed_ishak_basri")</f>
        <v>ahmed_ishak_basri</v>
      </c>
    </row>
    <row r="215">
      <c r="A215" s="9" t="str">
        <f>IFERROR(__xludf.DUMMYFUNCTION("""COMPUTED_VALUE"""),"imran_halid")</f>
        <v>imran_halid</v>
      </c>
      <c r="B215" s="3" t="str">
        <f>IFERROR(__xludf.DUMMYFUNCTION("""COMPUTED_VALUE"""),"ahmed_ishak_basri")</f>
        <v>ahmed_ishak_basri</v>
      </c>
    </row>
    <row r="216">
      <c r="A216" s="9" t="str">
        <f>IFERROR(__xludf.DUMMYFUNCTION("""COMPUTED_VALUE"""),"hemam_jahja")</f>
        <v>hemam_jahja</v>
      </c>
      <c r="B216" s="3" t="str">
        <f>IFERROR(__xludf.DUMMYFUNCTION("""COMPUTED_VALUE"""),"ahmed_ishak_basri")</f>
        <v>ahmed_ishak_basri</v>
      </c>
    </row>
    <row r="217">
      <c r="A217" s="9" t="str">
        <f>IFERROR(__xludf.DUMMYFUNCTION("""COMPUTED_VALUE"""),"vedah_abdullah")</f>
        <v>vedah_abdullah</v>
      </c>
      <c r="B217" s="3" t="str">
        <f>IFERROR(__xludf.DUMMYFUNCTION("""COMPUTED_VALUE"""),"ahmed_ishak_basri")</f>
        <v>ahmed_ishak_basri</v>
      </c>
    </row>
    <row r="218">
      <c r="A218" s="9" t="str">
        <f>IFERROR(__xludf.DUMMYFUNCTION("""COMPUTED_VALUE"""),"vuhejb_halid")</f>
        <v>vuhejb_halid</v>
      </c>
      <c r="B218" s="3" t="str">
        <f>IFERROR(__xludf.DUMMYFUNCTION("""COMPUTED_VALUE"""),"ahmed_ishak_basri")</f>
        <v>ahmed_ishak_basri</v>
      </c>
    </row>
    <row r="219">
      <c r="A219" s="9" t="str">
        <f>IFERROR(__xludf.DUMMYFUNCTION("""COMPUTED_VALUE"""),"jahja_seid")</f>
        <v>jahja_seid</v>
      </c>
      <c r="B219" s="3" t="str">
        <f>IFERROR(__xludf.DUMMYFUNCTION("""COMPUTED_VALUE"""),"ahmed_ishak_basri")</f>
        <v>ahmed_ishak_basri</v>
      </c>
    </row>
    <row r="220">
      <c r="A220" s="9" t="str">
        <f>IFERROR(__xludf.DUMMYFUNCTION("""COMPUTED_VALUE"""),"haxhaxh_nusajr")</f>
        <v>haxhaxh_nusajr</v>
      </c>
      <c r="B220" s="3" t="str">
        <f>IFERROR(__xludf.DUMMYFUNCTION("""COMPUTED_VALUE"""),"ahmed_ishak_ehvazi")</f>
        <v>ahmed_ishak_ehvazi</v>
      </c>
    </row>
    <row r="221">
      <c r="A221" s="9" t="str">
        <f>IFERROR(__xludf.DUMMYFUNCTION("""COMPUTED_VALUE"""),"halad_jahja")</f>
        <v>halad_jahja</v>
      </c>
      <c r="B221" s="3" t="str">
        <f>IFERROR(__xludf.DUMMYFUNCTION("""COMPUTED_VALUE"""),"ahmed_ishak_ehvazi")</f>
        <v>ahmed_ishak_ehvazi</v>
      </c>
    </row>
    <row r="222">
      <c r="A222" s="9" t="str">
        <f>IFERROR(__xludf.DUMMYFUNCTION("""COMPUTED_VALUE"""),"rebii_nafii")</f>
        <v>rebii_nafii</v>
      </c>
      <c r="B222" s="3" t="str">
        <f>IFERROR(__xludf.DUMMYFUNCTION("""COMPUTED_VALUE"""),"ahmed_ishak_ehvazi")</f>
        <v>ahmed_ishak_ehvazi</v>
      </c>
    </row>
    <row r="223">
      <c r="A223" s="9" t="str">
        <f>IFERROR(__xludf.DUMMYFUNCTION("""COMPUTED_VALUE"""),"amir_mudrik")</f>
        <v>amir_mudrik</v>
      </c>
      <c r="B223" s="3" t="str">
        <f>IFERROR(__xludf.DUMMYFUNCTION("""COMPUTED_VALUE"""),"ahmed_ishak_ehvazi")</f>
        <v>ahmed_ishak_ehvazi</v>
      </c>
    </row>
    <row r="224">
      <c r="A224" s="9" t="str">
        <f>IFERROR(__xludf.DUMMYFUNCTION("""COMPUTED_VALUE"""),"abdullah_serij")</f>
        <v>abdullah_serij</v>
      </c>
      <c r="B224" s="3" t="str">
        <f>IFERROR(__xludf.DUMMYFUNCTION("""COMPUTED_VALUE"""),"ahmed_ishak_ehvazi")</f>
        <v>ahmed_ishak_ehvazi</v>
      </c>
    </row>
    <row r="225">
      <c r="A225" s="9" t="str">
        <f>IFERROR(__xludf.DUMMYFUNCTION("""COMPUTED_VALUE"""),"abdullah_jezid")</f>
        <v>abdullah_jezid</v>
      </c>
      <c r="B225" s="3" t="str">
        <f>IFERROR(__xludf.DUMMYFUNCTION("""COMPUTED_VALUE"""),"ahmed_ishak_ehvazi")</f>
        <v>ahmed_ishak_ehvazi</v>
      </c>
    </row>
    <row r="226">
      <c r="A226" s="9" t="str">
        <f>IFERROR(__xludf.DUMMYFUNCTION("""COMPUTED_VALUE"""),"muhamed_abdullah_zubejri")</f>
        <v>muhamed_abdullah_zubejri</v>
      </c>
      <c r="B226" s="3" t="str">
        <f>IFERROR(__xludf.DUMMYFUNCTION("""COMPUTED_VALUE"""),"ahmed_ishak_ehvazi")</f>
        <v>ahmed_ishak_ehvazi</v>
      </c>
    </row>
    <row r="227">
      <c r="A227" s="9" t="str">
        <f>IFERROR(__xludf.DUMMYFUNCTION("""COMPUTED_VALUE"""),"musa_davud")</f>
        <v>musa_davud</v>
      </c>
      <c r="B227" s="3" t="str">
        <f>IFERROR(__xludf.DUMMYFUNCTION("""COMPUTED_VALUE"""),"ahmed_ishak_ehvazi")</f>
        <v>ahmed_ishak_ehvazi</v>
      </c>
    </row>
    <row r="228">
      <c r="A228" s="9" t="str">
        <f>IFERROR(__xludf.DUMMYFUNCTION("""COMPUTED_VALUE"""),"jala_abad")</f>
        <v>jala_abad</v>
      </c>
      <c r="B228" s="3" t="str">
        <f>IFERROR(__xludf.DUMMYFUNCTION("""COMPUTED_VALUE"""),"ahmed_ishak_ehvazi")</f>
        <v>ahmed_ishak_ehvazi</v>
      </c>
    </row>
    <row r="229">
      <c r="A229" s="9" t="str">
        <f>IFERROR(__xludf.DUMMYFUNCTION("""COMPUTED_VALUE"""),"ibrahim_sad_zuhri")</f>
        <v>ibrahim_sad_zuhri</v>
      </c>
      <c r="B229" s="3" t="str">
        <f>IFERROR(__xludf.DUMMYFUNCTION("""COMPUTED_VALUE"""),"ahmed_ismail_medeni")</f>
        <v>ahmed_ismail_medeni</v>
      </c>
    </row>
    <row r="230">
      <c r="A230" s="9" t="str">
        <f>IFERROR(__xludf.DUMMYFUNCTION("""COMPUTED_VALUE"""),"hatim_ismail")</f>
        <v>hatim_ismail</v>
      </c>
      <c r="B230" s="3" t="str">
        <f>IFERROR(__xludf.DUMMYFUNCTION("""COMPUTED_VALUE"""),"ahmed_ismail_medeni")</f>
        <v>ahmed_ismail_medeni</v>
      </c>
    </row>
    <row r="231">
      <c r="A231" s="9" t="str">
        <f>IFERROR(__xludf.DUMMYFUNCTION("""COMPUTED_VALUE"""),"sad_seid")</f>
        <v>sad_seid</v>
      </c>
      <c r="B231" s="3" t="str">
        <f>IFERROR(__xludf.DUMMYFUNCTION("""COMPUTED_VALUE"""),"ahmed_ismail_medeni")</f>
        <v>ahmed_ismail_medeni</v>
      </c>
    </row>
    <row r="232">
      <c r="A232" s="9" t="str">
        <f>IFERROR(__xludf.DUMMYFUNCTION("""COMPUTED_VALUE"""),"abdrrahaman_ezinad")</f>
        <v>abdrrahaman_ezinad</v>
      </c>
      <c r="B232" s="3" t="str">
        <f>IFERROR(__xludf.DUMMYFUNCTION("""COMPUTED_VALUE"""),"ahmed_ismail_medeni")</f>
        <v>ahmed_ismail_medeni</v>
      </c>
    </row>
    <row r="233">
      <c r="A233" s="9" t="str">
        <f>IFERROR(__xludf.DUMMYFUNCTION("""COMPUTED_VALUE"""),"abdaziz_imran")</f>
        <v>abdaziz_imran</v>
      </c>
      <c r="B233" s="3" t="str">
        <f>IFERROR(__xludf.DUMMYFUNCTION("""COMPUTED_VALUE"""),"ahmed_ismail_medeni")</f>
        <v>ahmed_ismail_medeni</v>
      </c>
    </row>
    <row r="234">
      <c r="A234" s="9" t="str">
        <f>IFERROR(__xludf.DUMMYFUNCTION("""COMPUTED_VALUE"""),"abdaziz_muhamed")</f>
        <v>abdaziz_muhamed</v>
      </c>
      <c r="B234" s="3" t="str">
        <f>IFERROR(__xludf.DUMMYFUNCTION("""COMPUTED_VALUE"""),"ahmed_ismail_medeni")</f>
        <v>ahmed_ismail_medeni</v>
      </c>
    </row>
    <row r="235">
      <c r="A235" s="9" t="str">
        <f>IFERROR(__xludf.DUMMYFUNCTION("""COMPUTED_VALUE"""),"kethir_xhafer")</f>
        <v>kethir_xhafer</v>
      </c>
      <c r="B235" s="3" t="str">
        <f>IFERROR(__xludf.DUMMYFUNCTION("""COMPUTED_VALUE"""),"ahmed_ismail_medeni")</f>
        <v>ahmed_ismail_medeni</v>
      </c>
    </row>
    <row r="236">
      <c r="A236" s="9" t="str">
        <f>IFERROR(__xludf.DUMMYFUNCTION("""COMPUTED_VALUE"""),"malik_enes")</f>
        <v>malik_enes</v>
      </c>
      <c r="B236" s="3" t="str">
        <f>IFERROR(__xludf.DUMMYFUNCTION("""COMPUTED_VALUE"""),"ahmed_ismail_medeni")</f>
        <v>ahmed_ismail_medeni</v>
      </c>
    </row>
    <row r="237">
      <c r="A237" s="9" t="str">
        <f>IFERROR(__xludf.DUMMYFUNCTION("""COMPUTED_VALUE"""),"muhamed_ismail_efudejk")</f>
        <v>muhamed_ismail_efudejk</v>
      </c>
      <c r="B237" s="3" t="str">
        <f>IFERROR(__xludf.DUMMYFUNCTION("""COMPUTED_VALUE"""),"ahmed_ismail_medeni")</f>
        <v>ahmed_ismail_medeni</v>
      </c>
    </row>
    <row r="238">
      <c r="A238" s="9" t="str">
        <f>IFERROR(__xludf.DUMMYFUNCTION("""COMPUTED_VALUE"""),"muslim_halid")</f>
        <v>muslim_halid</v>
      </c>
      <c r="B238" s="3" t="str">
        <f>IFERROR(__xludf.DUMMYFUNCTION("""COMPUTED_VALUE"""),"ahmed_ismail_medeni")</f>
        <v>ahmed_ismail_medeni</v>
      </c>
    </row>
    <row r="239">
      <c r="A239" s="9" t="str">
        <f>IFERROR(__xludf.DUMMYFUNCTION("""COMPUTED_VALUE"""),"musab_abdullah")</f>
        <v>musab_abdullah</v>
      </c>
      <c r="B239" s="3" t="str">
        <f>IFERROR(__xludf.DUMMYFUNCTION("""COMPUTED_VALUE"""),"ahmed_ismail_medeni")</f>
        <v>ahmed_ismail_medeni</v>
      </c>
    </row>
    <row r="240">
      <c r="A240" s="9" t="str">
        <f>IFERROR(__xludf.DUMMYFUNCTION("""COMPUTED_VALUE"""),"ismail_ibrahim_tejmi")</f>
        <v>ismail_ibrahim_tejmi</v>
      </c>
      <c r="B240" s="3" t="str">
        <f>IFERROR(__xludf.DUMMYFUNCTION("""COMPUTED_VALUE"""),"ahmed_ismail_medeni")</f>
        <v>ahmed_ismail_medeni</v>
      </c>
    </row>
    <row r="241">
      <c r="A241" s="9" t="str">
        <f>IFERROR(__xludf.DUMMYFUNCTION("""COMPUTED_VALUE"""),"rifaa_ijas")</f>
        <v>rifaa_ijas</v>
      </c>
      <c r="B241" s="3" t="str">
        <f>IFERROR(__xludf.DUMMYFUNCTION("""COMPUTED_VALUE"""),"ahmed_ishkab")</f>
        <v>ahmed_ishkab</v>
      </c>
    </row>
    <row r="242">
      <c r="A242" s="9" t="str">
        <f>IFERROR(__xludf.DUMMYFUNCTION("""COMPUTED_VALUE"""),"sherik_abdullah")</f>
        <v>sherik_abdullah</v>
      </c>
      <c r="B242" s="3" t="str">
        <f>IFERROR(__xludf.DUMMYFUNCTION("""COMPUTED_VALUE"""),"ahmed_ishkab")</f>
        <v>ahmed_ishkab</v>
      </c>
    </row>
    <row r="243">
      <c r="A243" s="9" t="str">
        <f>IFERROR(__xludf.DUMMYFUNCTION("""COMPUTED_VALUE"""),"abdrrahman_abdmelik")</f>
        <v>abdrrahman_abdmelik</v>
      </c>
      <c r="B243" s="3" t="str">
        <f>IFERROR(__xludf.DUMMYFUNCTION("""COMPUTED_VALUE"""),"ahmed_ishkab")</f>
        <v>ahmed_ishkab</v>
      </c>
    </row>
    <row r="244">
      <c r="A244" s="9" t="str">
        <f>IFERROR(__xludf.DUMMYFUNCTION("""COMPUTED_VALUE"""),"abdrrahman_muhamed_muharibi")</f>
        <v>abdrrahman_muhamed_muharibi</v>
      </c>
      <c r="B244" s="3" t="str">
        <f>IFERROR(__xludf.DUMMYFUNCTION("""COMPUTED_VALUE"""),"ahmed_ishkab")</f>
        <v>ahmed_ishkab</v>
      </c>
    </row>
    <row r="245">
      <c r="A245" s="9" t="str">
        <f>IFERROR(__xludf.DUMMYFUNCTION("""COMPUTED_VALUE"""),"abdrrahim_sulejman")</f>
        <v>abdrrahim_sulejman</v>
      </c>
      <c r="B245" s="3" t="str">
        <f>IFERROR(__xludf.DUMMYFUNCTION("""COMPUTED_VALUE"""),"ahmed_ishkab")</f>
        <v>ahmed_ishkab</v>
      </c>
    </row>
    <row r="246">
      <c r="A246" s="9" t="str">
        <f>IFERROR(__xludf.DUMMYFUNCTION("""COMPUTED_VALUE"""),"abdselam_harb")</f>
        <v>abdselam_harb</v>
      </c>
      <c r="B246" s="3" t="str">
        <f>IFERROR(__xludf.DUMMYFUNCTION("""COMPUTED_VALUE"""),"ahmed_ishkab")</f>
        <v>ahmed_ishkab</v>
      </c>
    </row>
    <row r="247">
      <c r="A247" s="9" t="str">
        <f>IFERROR(__xludf.DUMMYFUNCTION("""COMPUTED_VALUE"""),"ali_abis")</f>
        <v>ali_abis</v>
      </c>
      <c r="B247" s="3" t="str">
        <f>IFERROR(__xludf.DUMMYFUNCTION("""COMPUTED_VALUE"""),"ahmed_ishkab")</f>
        <v>ahmed_ishkab</v>
      </c>
    </row>
    <row r="248">
      <c r="A248" s="9" t="str">
        <f>IFERROR(__xludf.DUMMYFUNCTION("""COMPUTED_VALUE"""),"kasim_malik")</f>
        <v>kasim_malik</v>
      </c>
      <c r="B248" s="3" t="str">
        <f>IFERROR(__xludf.DUMMYFUNCTION("""COMPUTED_VALUE"""),"ahmed_ishkab")</f>
        <v>ahmed_ishkab</v>
      </c>
    </row>
    <row r="249">
      <c r="A249" s="9" t="str">
        <f>IFERROR(__xludf.DUMMYFUNCTION("""COMPUTED_VALUE"""),"muhamed_bishr_abdi")</f>
        <v>muhamed_bishr_abdi</v>
      </c>
      <c r="B249" s="3" t="str">
        <f>IFERROR(__xludf.DUMMYFUNCTION("""COMPUTED_VALUE"""),"ahmed_ishkab")</f>
        <v>ahmed_ishkab</v>
      </c>
    </row>
    <row r="250">
      <c r="A250" s="9" t="str">
        <f>IFERROR(__xludf.DUMMYFUNCTION("""COMPUTED_VALUE"""),"muhamed_ubejd")</f>
        <v>muhamed_ubejd</v>
      </c>
      <c r="B250" s="3" t="str">
        <f>IFERROR(__xludf.DUMMYFUNCTION("""COMPUTED_VALUE"""),"ahmed_ishkab")</f>
        <v>ahmed_ishkab</v>
      </c>
    </row>
    <row r="251">
      <c r="A251" s="9" t="str">
        <f>IFERROR(__xludf.DUMMYFUNCTION("""COMPUTED_VALUE"""),"muhamed_fudajl")</f>
        <v>muhamed_fudajl</v>
      </c>
      <c r="B251" s="3" t="str">
        <f>IFERROR(__xludf.DUMMYFUNCTION("""COMPUTED_VALUE"""),"ahmed_ishkab")</f>
        <v>ahmed_ishkab</v>
      </c>
    </row>
    <row r="252">
      <c r="A252" s="9" t="str">
        <f>IFERROR(__xludf.DUMMYFUNCTION("""COMPUTED_VALUE"""),"jahja_jala")</f>
        <v>jahja_jala</v>
      </c>
      <c r="B252" s="3" t="str">
        <f>IFERROR(__xludf.DUMMYFUNCTION("""COMPUTED_VALUE"""),"ahmed_ishkab")</f>
        <v>ahmed_ishkab</v>
      </c>
    </row>
    <row r="253">
      <c r="A253" s="9" t="str">
        <f>IFERROR(__xludf.DUMMYFUNCTION("""COMPUTED_VALUE"""),"ebekr_ajash")</f>
        <v>ebekr_ajash</v>
      </c>
      <c r="B253" s="3" t="str">
        <f>IFERROR(__xludf.DUMMYFUNCTION("""COMPUTED_VALUE"""),"ahmed_ishkab")</f>
        <v>ahmed_ishkab</v>
      </c>
    </row>
    <row r="254">
      <c r="A254" s="9" t="str">
        <f>IFERROR(__xludf.DUMMYFUNCTION("""COMPUTED_VALUE"""),"sufjan_habib")</f>
        <v>sufjan_habib</v>
      </c>
      <c r="B254" s="3" t="str">
        <f>IFERROR(__xludf.DUMMYFUNCTION("""COMPUTED_VALUE"""),"ahmed_ejub")</f>
        <v>ahmed_ejub</v>
      </c>
    </row>
    <row r="255">
      <c r="A255" s="9" t="str">
        <f>IFERROR(__xludf.DUMMYFUNCTION("""COMPUTED_VALUE"""),"sehl_eslem")</f>
        <v>sehl_eslem</v>
      </c>
      <c r="B255" s="3" t="str">
        <f>IFERROR(__xludf.DUMMYFUNCTION("""COMPUTED_VALUE"""),"ahmed_ejub")</f>
        <v>ahmed_ejub</v>
      </c>
    </row>
    <row r="256">
      <c r="A256" s="9" t="str">
        <f>IFERROR(__xludf.DUMMYFUNCTION("""COMPUTED_VALUE"""),"shebabe_sevar")</f>
        <v>shebabe_sevar</v>
      </c>
      <c r="B256" s="3" t="str">
        <f>IFERROR(__xludf.DUMMYFUNCTION("""COMPUTED_VALUE"""),"ahmed_ejub")</f>
        <v>ahmed_ejub</v>
      </c>
    </row>
    <row r="257">
      <c r="A257" s="9" t="str">
        <f>IFERROR(__xludf.DUMMYFUNCTION("""COMPUTED_VALUE"""),"abdala_abdala")</f>
        <v>abdala_abdala</v>
      </c>
      <c r="B257" s="3" t="str">
        <f>IFERROR(__xludf.DUMMYFUNCTION("""COMPUTED_VALUE"""),"ahmed_ejub")</f>
        <v>ahmed_ejub</v>
      </c>
    </row>
    <row r="258">
      <c r="A258" s="9" t="str">
        <f>IFERROR(__xludf.DUMMYFUNCTION("""COMPUTED_VALUE"""),"abdvarith_seid")</f>
        <v>abdvarith_seid</v>
      </c>
      <c r="B258" s="3" t="str">
        <f>IFERROR(__xludf.DUMMYFUNCTION("""COMPUTED_VALUE"""),"ahmed_ejub")</f>
        <v>ahmed_ejub</v>
      </c>
    </row>
    <row r="259">
      <c r="A259" s="9" t="str">
        <f>IFERROR(__xludf.DUMMYFUNCTION("""COMPUTED_VALUE"""),"aubid_eimran")</f>
        <v>aubid_eimran</v>
      </c>
      <c r="B259" s="3" t="str">
        <f>IFERROR(__xludf.DUMMYFUNCTION("""COMPUTED_VALUE"""),"ahmed_ejub")</f>
        <v>ahmed_ejub</v>
      </c>
    </row>
    <row r="260">
      <c r="A260" s="9" t="str">
        <f>IFERROR(__xludf.DUMMYFUNCTION("""COMPUTED_VALUE"""),"mesleme_alkame")</f>
        <v>mesleme_alkame</v>
      </c>
      <c r="B260" s="3" t="str">
        <f>IFERROR(__xludf.DUMMYFUNCTION("""COMPUTED_VALUE"""),"ahmed_ejub")</f>
        <v>ahmed_ejub</v>
      </c>
    </row>
    <row r="261">
      <c r="A261" s="9" t="str">
        <f>IFERROR(__xludf.DUMMYFUNCTION("""COMPUTED_VALUE"""),"ibrahim_ujejne")</f>
        <v>ibrahim_ujejne</v>
      </c>
      <c r="B261" s="3" t="str">
        <f>IFERROR(__xludf.DUMMYFUNCTION("""COMPUTED_VALUE"""),"ahmed_budejl")</f>
        <v>ahmed_budejl</v>
      </c>
    </row>
    <row r="262">
      <c r="A262" s="9" t="str">
        <f>IFERROR(__xludf.DUMMYFUNCTION("""COMPUTED_VALUE"""),"ishak_sulejman")</f>
        <v>ishak_sulejman</v>
      </c>
      <c r="B262" s="3" t="str">
        <f>IFERROR(__xludf.DUMMYFUNCTION("""COMPUTED_VALUE"""),"ahmed_budejl")</f>
        <v>ahmed_budejl</v>
      </c>
    </row>
    <row r="263">
      <c r="A263" s="9" t="str">
        <f>IFERROR(__xludf.DUMMYFUNCTION("""COMPUTED_VALUE"""),"xhabir_nuh")</f>
        <v>xhabir_nuh</v>
      </c>
      <c r="B263" s="3" t="str">
        <f>IFERROR(__xludf.DUMMYFUNCTION("""COMPUTED_VALUE"""),"ahmed_budejl")</f>
        <v>ahmed_budejl</v>
      </c>
    </row>
    <row r="264">
      <c r="A264" s="9" t="str">
        <f>IFERROR(__xludf.DUMMYFUNCTION("""COMPUTED_VALUE"""),"hafs_gijath")</f>
        <v>hafs_gijath</v>
      </c>
      <c r="B264" s="3" t="str">
        <f>IFERROR(__xludf.DUMMYFUNCTION("""COMPUTED_VALUE"""),"ahmed_budejl")</f>
        <v>ahmed_budejl</v>
      </c>
    </row>
    <row r="265">
      <c r="A265" s="9" t="str">
        <f>IFERROR(__xludf.DUMMYFUNCTION("""COMPUTED_VALUE"""),"hamad_usame")</f>
        <v>hamad_usame</v>
      </c>
      <c r="B265" s="3" t="str">
        <f>IFERROR(__xludf.DUMMYFUNCTION("""COMPUTED_VALUE"""),"ahmed_budejl")</f>
        <v>ahmed_budejl</v>
      </c>
    </row>
    <row r="266">
      <c r="A266" s="9" t="str">
        <f>IFERROR(__xludf.DUMMYFUNCTION("""COMPUTED_VALUE"""),"abdullah_idris")</f>
        <v>abdullah_idris</v>
      </c>
      <c r="B266" s="3" t="str">
        <f>IFERROR(__xludf.DUMMYFUNCTION("""COMPUTED_VALUE"""),"ahmed_budejl")</f>
        <v>ahmed_budejl</v>
      </c>
    </row>
    <row r="267">
      <c r="A267" s="9" t="str">
        <f>IFERROR(__xludf.DUMMYFUNCTION("""COMPUTED_VALUE"""),"abdullah_mejmun")</f>
        <v>abdullah_mejmun</v>
      </c>
      <c r="B267" s="3" t="str">
        <f>IFERROR(__xludf.DUMMYFUNCTION("""COMPUTED_VALUE"""),"ahmed_budejl")</f>
        <v>ahmed_budejl</v>
      </c>
    </row>
    <row r="268">
      <c r="A268" s="9" t="str">
        <f>IFERROR(__xludf.DUMMYFUNCTION("""COMPUTED_VALUE"""),"abdullah_numejr")</f>
        <v>abdullah_numejr</v>
      </c>
      <c r="B268" s="3" t="str">
        <f>IFERROR(__xludf.DUMMYFUNCTION("""COMPUTED_VALUE"""),"ahmed_budejl")</f>
        <v>ahmed_budejl</v>
      </c>
    </row>
    <row r="269">
      <c r="A269" s="9" t="str">
        <f>IFERROR(__xludf.DUMMYFUNCTION("""COMPUTED_VALUE"""),"abdrrahman_muhamed_muharibi")</f>
        <v>abdrrahman_muhamed_muharibi</v>
      </c>
      <c r="B269" s="3" t="str">
        <f>IFERROR(__xludf.DUMMYFUNCTION("""COMPUTED_VALUE"""),"ahmed_budejl")</f>
        <v>ahmed_budejl</v>
      </c>
    </row>
    <row r="270">
      <c r="A270" s="9" t="str">
        <f>IFERROR(__xludf.DUMMYFUNCTION("""COMPUTED_VALUE"""),"utham_ali")</f>
        <v>utham_ali</v>
      </c>
      <c r="B270" s="3" t="str">
        <f>IFERROR(__xludf.DUMMYFUNCTION("""COMPUTED_VALUE"""),"ahmed_budejl")</f>
        <v>ahmed_budejl</v>
      </c>
    </row>
    <row r="271">
      <c r="A271" s="9" t="str">
        <f>IFERROR(__xludf.DUMMYFUNCTION("""COMPUTED_VALUE"""),"isa_rashid")</f>
        <v>isa_rashid</v>
      </c>
      <c r="B271" s="3" t="str">
        <f>IFERROR(__xludf.DUMMYFUNCTION("""COMPUTED_VALUE"""),"ahmed_budejl")</f>
        <v>ahmed_budejl</v>
      </c>
    </row>
    <row r="272">
      <c r="A272" s="9" t="str">
        <f>IFERROR(__xludf.DUMMYFUNCTION("""COMPUTED_VALUE"""),"muhamed_hazim")</f>
        <v>muhamed_hazim</v>
      </c>
      <c r="B272" s="3" t="str">
        <f>IFERROR(__xludf.DUMMYFUNCTION("""COMPUTED_VALUE"""),"ahmed_budejl")</f>
        <v>ahmed_budejl</v>
      </c>
    </row>
    <row r="273">
      <c r="A273" s="9" t="str">
        <f>IFERROR(__xludf.DUMMYFUNCTION("""COMPUTED_VALUE"""),"emuavije_darir")</f>
        <v>emuavije_darir</v>
      </c>
      <c r="B273" s="3" t="str">
        <f>IFERROR(__xludf.DUMMYFUNCTION("""COMPUTED_VALUE"""),"ahmed_budejl")</f>
        <v>ahmed_budejl</v>
      </c>
    </row>
    <row r="274">
      <c r="A274" s="9" t="str">
        <f>IFERROR(__xludf.DUMMYFUNCTION("""COMPUTED_VALUE"""),"muhamed_fudajl")</f>
        <v>muhamed_fudajl</v>
      </c>
      <c r="B274" s="3" t="str">
        <f>IFERROR(__xludf.DUMMYFUNCTION("""COMPUTED_VALUE"""),"ahmed_budejl")</f>
        <v>ahmed_budejl</v>
      </c>
    </row>
    <row r="275">
      <c r="A275" s="9" t="str">
        <f>IFERROR(__xludf.DUMMYFUNCTION("""COMPUTED_VALUE"""),"mufedal_salih")</f>
        <v>mufedal_salih</v>
      </c>
      <c r="B275" s="3" t="str">
        <f>IFERROR(__xludf.DUMMYFUNCTION("""COMPUTED_VALUE"""),"ahmed_budejl")</f>
        <v>ahmed_budejl</v>
      </c>
    </row>
    <row r="276">
      <c r="A276" s="9" t="str">
        <f>IFERROR(__xludf.DUMMYFUNCTION("""COMPUTED_VALUE"""),"vekii_xherrah")</f>
        <v>vekii_xherrah</v>
      </c>
      <c r="B276" s="3" t="str">
        <f>IFERROR(__xludf.DUMMYFUNCTION("""COMPUTED_VALUE"""),"ahmed_budejl")</f>
        <v>ahmed_budejl</v>
      </c>
    </row>
    <row r="277">
      <c r="A277" s="9" t="str">
        <f>IFERROR(__xludf.DUMMYFUNCTION("""COMPUTED_VALUE"""),"jahja_isa")</f>
        <v>jahja_isa</v>
      </c>
      <c r="B277" s="3" t="str">
        <f>IFERROR(__xludf.DUMMYFUNCTION("""COMPUTED_VALUE"""),"ahmed_budejl")</f>
        <v>ahmed_budejl</v>
      </c>
    </row>
    <row r="278">
      <c r="A278" s="9" t="str">
        <f>IFERROR(__xludf.DUMMYFUNCTION("""COMPUTED_VALUE"""),"ebekr_ajash")</f>
        <v>ebekr_ajash</v>
      </c>
      <c r="B278" s="3" t="str">
        <f>IFERROR(__xludf.DUMMYFUNCTION("""COMPUTED_VALUE"""),"ahmed_budejl")</f>
        <v>ahmed_budejl</v>
      </c>
    </row>
    <row r="279">
      <c r="A279" s="9" t="str">
        <f>IFERROR(__xludf.DUMMYFUNCTION("""COMPUTED_VALUE"""),"ismail_ehalid")</f>
        <v>ismail_ehalid</v>
      </c>
      <c r="B279" s="3" t="str">
        <f>IFERROR(__xludf.DUMMYFUNCTION("""COMPUTED_VALUE"""),"ahmed_beshir")</f>
        <v>ahmed_beshir</v>
      </c>
    </row>
    <row r="280">
      <c r="A280" s="9" t="str">
        <f>IFERROR(__xludf.DUMMYFUNCTION("""COMPUTED_VALUE"""),"hafs_emensur")</f>
        <v>hafs_emensur</v>
      </c>
      <c r="B280" s="3" t="str">
        <f>IFERROR(__xludf.DUMMYFUNCTION("""COMPUTED_VALUE"""),"ahmed_beshir")</f>
        <v>ahmed_beshir</v>
      </c>
    </row>
    <row r="281">
      <c r="A281" s="9" t="str">
        <f>IFERROR(__xludf.DUMMYFUNCTION("""COMPUTED_VALUE"""),"seid_earube")</f>
        <v>seid_earube</v>
      </c>
      <c r="B281" s="3" t="str">
        <f>IFERROR(__xludf.DUMMYFUNCTION("""COMPUTED_VALUE"""),"ahmed_beshir")</f>
        <v>ahmed_beshir</v>
      </c>
    </row>
    <row r="282">
      <c r="A282" s="9" t="str">
        <f>IFERROR(__xludf.DUMMYFUNCTION("""COMPUTED_VALUE"""),"sulejman_mihran")</f>
        <v>sulejman_mihran</v>
      </c>
      <c r="B282" s="3" t="str">
        <f>IFERROR(__xludf.DUMMYFUNCTION("""COMPUTED_VALUE"""),"ahmed_beshir")</f>
        <v>ahmed_beshir</v>
      </c>
    </row>
    <row r="283">
      <c r="A283" s="9" t="str">
        <f>IFERROR(__xludf.DUMMYFUNCTION("""COMPUTED_VALUE"""),"shebib_bishr")</f>
        <v>shebib_bishr</v>
      </c>
      <c r="B283" s="3" t="str">
        <f>IFERROR(__xludf.DUMMYFUNCTION("""COMPUTED_VALUE"""),"ahmed_beshir")</f>
        <v>ahmed_beshir</v>
      </c>
    </row>
    <row r="284">
      <c r="A284" s="9" t="str">
        <f>IFERROR(__xludf.DUMMYFUNCTION("""COMPUTED_VALUE"""),"shube_haxhaxh")</f>
        <v>shube_haxhaxh</v>
      </c>
      <c r="B284" s="3" t="str">
        <f>IFERROR(__xludf.DUMMYFUNCTION("""COMPUTED_VALUE"""),"ahmed_beshir")</f>
        <v>ahmed_beshir</v>
      </c>
    </row>
    <row r="285">
      <c r="A285" s="9" t="str">
        <f>IFERROR(__xludf.DUMMYFUNCTION("""COMPUTED_VALUE"""),"abdullah_shubrume")</f>
        <v>abdullah_shubrume</v>
      </c>
      <c r="B285" s="3" t="str">
        <f>IFERROR(__xludf.DUMMYFUNCTION("""COMPUTED_VALUE"""),"ahmed_beshir")</f>
        <v>ahmed_beshir</v>
      </c>
    </row>
    <row r="286">
      <c r="A286" s="9" t="str">
        <f>IFERROR(__xludf.DUMMYFUNCTION("""COMPUTED_VALUE"""),"ubejdullah_omer")</f>
        <v>ubejdullah_omer</v>
      </c>
      <c r="B286" s="3" t="str">
        <f>IFERROR(__xludf.DUMMYFUNCTION("""COMPUTED_VALUE"""),"ahmed_beshir")</f>
        <v>ahmed_beshir</v>
      </c>
    </row>
    <row r="287">
      <c r="A287" s="9" t="str">
        <f>IFERROR(__xludf.DUMMYFUNCTION("""COMPUTED_VALUE"""),"alil_bexheli")</f>
        <v>alil_bexheli</v>
      </c>
      <c r="B287" s="3" t="str">
        <f>IFERROR(__xludf.DUMMYFUNCTION("""COMPUTED_VALUE"""),"ahmed_beshir")</f>
        <v>ahmed_beshir</v>
      </c>
    </row>
    <row r="288">
      <c r="A288" s="9" t="str">
        <f>IFERROR(__xludf.DUMMYFUNCTION("""COMPUTED_VALUE"""),"omer_hamze")</f>
        <v>omer_hamze</v>
      </c>
      <c r="B288" s="3" t="str">
        <f>IFERROR(__xludf.DUMMYFUNCTION("""COMPUTED_VALUE"""),"ahmed_beshir")</f>
        <v>ahmed_beshir</v>
      </c>
    </row>
    <row r="289">
      <c r="A289" s="9" t="str">
        <f>IFERROR(__xludf.DUMMYFUNCTION("""COMPUTED_VALUE"""),"avane_hakem")</f>
        <v>avane_hakem</v>
      </c>
      <c r="B289" s="3" t="str">
        <f>IFERROR(__xludf.DUMMYFUNCTION("""COMPUTED_VALUE"""),"ahmed_beshir")</f>
        <v>ahmed_beshir</v>
      </c>
    </row>
    <row r="290">
      <c r="A290" s="9" t="str">
        <f>IFERROR(__xludf.DUMMYFUNCTION("""COMPUTED_VALUE"""),"isa_mejmun")</f>
        <v>isa_mejmun</v>
      </c>
      <c r="B290" s="3" t="str">
        <f>IFERROR(__xludf.DUMMYFUNCTION("""COMPUTED_VALUE"""),"ahmed_beshir")</f>
        <v>ahmed_beshir</v>
      </c>
    </row>
    <row r="291">
      <c r="A291" s="9" t="str">
        <f>IFERROR(__xludf.DUMMYFUNCTION("""COMPUTED_VALUE"""),"muxhalid_seid")</f>
        <v>muxhalid_seid</v>
      </c>
      <c r="B291" s="3" t="str">
        <f>IFERROR(__xludf.DUMMYFUNCTION("""COMPUTED_VALUE"""),"ahmed_beshir")</f>
        <v>ahmed_beshir</v>
      </c>
    </row>
    <row r="292">
      <c r="A292" s="9" t="str">
        <f>IFERROR(__xludf.DUMMYFUNCTION("""COMPUTED_VALUE"""),"muhamed_eismail")</f>
        <v>muhamed_eismail</v>
      </c>
      <c r="B292" s="3" t="str">
        <f>IFERROR(__xludf.DUMMYFUNCTION("""COMPUTED_VALUE"""),"ahmed_beshir")</f>
        <v>ahmed_beshir</v>
      </c>
    </row>
    <row r="293">
      <c r="A293" s="9" t="str">
        <f>IFERROR(__xludf.DUMMYFUNCTION("""COMPUTED_VALUE"""),"misar_kidam")</f>
        <v>misar_kidam</v>
      </c>
      <c r="B293" s="3" t="str">
        <f>IFERROR(__xludf.DUMMYFUNCTION("""COMPUTED_VALUE"""),"ahmed_beshir")</f>
        <v>ahmed_beshir</v>
      </c>
    </row>
    <row r="294">
      <c r="A294" s="9" t="str">
        <f>IFERROR(__xludf.DUMMYFUNCTION("""COMPUTED_VALUE"""),"harun_antere")</f>
        <v>harun_antere</v>
      </c>
      <c r="B294" s="3" t="str">
        <f>IFERROR(__xludf.DUMMYFUNCTION("""COMPUTED_VALUE"""),"ahmed_beshir")</f>
        <v>ahmed_beshir</v>
      </c>
    </row>
    <row r="295">
      <c r="A295" s="9" t="str">
        <f>IFERROR(__xludf.DUMMYFUNCTION("""COMPUTED_VALUE"""),"hisham_hashim")</f>
        <v>hisham_hashim</v>
      </c>
      <c r="B295" s="3" t="str">
        <f>IFERROR(__xludf.DUMMYFUNCTION("""COMPUTED_VALUE"""),"ahmed_beshir")</f>
        <v>ahmed_beshir</v>
      </c>
    </row>
    <row r="296">
      <c r="A296" s="9" t="str">
        <f>IFERROR(__xludf.DUMMYFUNCTION("""COMPUTED_VALUE"""),"hisham_hasan")</f>
        <v>hisham_hasan</v>
      </c>
      <c r="B296" s="3" t="str">
        <f>IFERROR(__xludf.DUMMYFUNCTION("""COMPUTED_VALUE"""),"ahmed_beshir")</f>
        <v>ahmed_beshir</v>
      </c>
    </row>
    <row r="297">
      <c r="A297" s="9" t="str">
        <f>IFERROR(__xludf.DUMMYFUNCTION("""COMPUTED_VALUE"""),"hisham_urve")</f>
        <v>hisham_urve</v>
      </c>
      <c r="B297" s="3" t="str">
        <f>IFERROR(__xludf.DUMMYFUNCTION("""COMPUTED_VALUE"""),"ahmed_beshir")</f>
        <v>ahmed_beshir</v>
      </c>
    </row>
    <row r="298">
      <c r="A298" s="9" t="str">
        <f>IFERROR(__xludf.DUMMYFUNCTION("""COMPUTED_VALUE"""),"jahja_sulejman")</f>
        <v>jahja_sulejman</v>
      </c>
      <c r="B298" s="3" t="str">
        <f>IFERROR(__xludf.DUMMYFUNCTION("""COMPUTED_VALUE"""),"ahmed_beshir")</f>
        <v>ahmed_beshir</v>
      </c>
    </row>
    <row r="299">
      <c r="A299" s="9" t="str">
        <f>IFERROR(__xludf.DUMMYFUNCTION("""COMPUTED_VALUE"""),"bishr_serij")</f>
        <v>bishr_serij</v>
      </c>
      <c r="B299" s="3" t="str">
        <f>IFERROR(__xludf.DUMMYFUNCTION("""COMPUTED_VALUE"""),"ahmed_bekar")</f>
        <v>ahmed_bekar</v>
      </c>
    </row>
    <row r="300">
      <c r="A300" s="9" t="str">
        <f>IFERROR(__xludf.DUMMYFUNCTION("""COMPUTED_VALUE"""),"beshir_abdullah")</f>
        <v>beshir_abdullah</v>
      </c>
      <c r="B300" s="3" t="str">
        <f>IFERROR(__xludf.DUMMYFUNCTION("""COMPUTED_VALUE"""),"ahmed_bekar")</f>
        <v>ahmed_bekar</v>
      </c>
    </row>
    <row r="301">
      <c r="A301" s="9" t="str">
        <f>IFERROR(__xludf.DUMMYFUNCTION("""COMPUTED_VALUE"""),"bekar_emejmune")</f>
        <v>bekar_emejmune</v>
      </c>
      <c r="B301" s="3" t="str">
        <f>IFERROR(__xludf.DUMMYFUNCTION("""COMPUTED_VALUE"""),"ahmed_bekar")</f>
        <v>ahmed_bekar</v>
      </c>
    </row>
    <row r="302">
      <c r="A302" s="9" t="str">
        <f>IFERROR(__xludf.DUMMYFUNCTION("""COMPUTED_VALUE"""),"xhafer_aun")</f>
        <v>xhafer_aun</v>
      </c>
      <c r="B302" s="3" t="str">
        <f>IFERROR(__xludf.DUMMYFUNCTION("""COMPUTED_VALUE"""),"ahmed_bekar")</f>
        <v>ahmed_bekar</v>
      </c>
    </row>
    <row r="303">
      <c r="A303" s="9" t="str">
        <f>IFERROR(__xludf.DUMMYFUNCTION("""COMPUTED_VALUE"""),"abdhamid_abdrrahman")</f>
        <v>abdhamid_abdrrahman</v>
      </c>
      <c r="B303" s="3" t="str">
        <f>IFERROR(__xludf.DUMMYFUNCTION("""COMPUTED_VALUE"""),"ahmed_bekar")</f>
        <v>ahmed_bekar</v>
      </c>
    </row>
    <row r="304">
      <c r="A304" s="9" t="str">
        <f>IFERROR(__xludf.DUMMYFUNCTION("""COMPUTED_VALUE"""),"muhamed_hazim")</f>
        <v>muhamed_hazim</v>
      </c>
      <c r="B304" s="3" t="str">
        <f>IFERROR(__xludf.DUMMYFUNCTION("""COMPUTED_VALUE"""),"ahmed_bekar")</f>
        <v>ahmed_bekar</v>
      </c>
    </row>
    <row r="305">
      <c r="A305" s="9" t="str">
        <f>IFERROR(__xludf.DUMMYFUNCTION("""COMPUTED_VALUE"""),"emuavije_darir")</f>
        <v>emuavije_darir</v>
      </c>
      <c r="B305" s="3" t="str">
        <f>IFERROR(__xludf.DUMMYFUNCTION("""COMPUTED_VALUE"""),"ahmed_bekar")</f>
        <v>ahmed_bekar</v>
      </c>
    </row>
    <row r="306">
      <c r="A306" s="9" t="str">
        <f>IFERROR(__xludf.DUMMYFUNCTION("""COMPUTED_VALUE"""),"muhamed_seleme")</f>
        <v>muhamed_seleme</v>
      </c>
      <c r="B306" s="3" t="str">
        <f>IFERROR(__xludf.DUMMYFUNCTION("""COMPUTED_VALUE"""),"ahmed_bekar")</f>
        <v>ahmed_bekar</v>
      </c>
    </row>
    <row r="307">
      <c r="A307" s="9" t="str">
        <f>IFERROR(__xludf.DUMMYFUNCTION("""COMPUTED_VALUE"""),"muhamed_fudajl")</f>
        <v>muhamed_fudajl</v>
      </c>
      <c r="B307" s="3" t="str">
        <f>IFERROR(__xludf.DUMMYFUNCTION("""COMPUTED_VALUE"""),"ahmed_bekar")</f>
        <v>ahmed_bekar</v>
      </c>
    </row>
    <row r="308">
      <c r="A308" s="9" t="str">
        <f>IFERROR(__xludf.DUMMYFUNCTION("""COMPUTED_VALUE"""),"mahled_jezid")</f>
        <v>mahled_jezid</v>
      </c>
      <c r="B308" s="3" t="str">
        <f>IFERROR(__xludf.DUMMYFUNCTION("""COMPUTED_VALUE"""),"ahmed_bekar")</f>
        <v>ahmed_bekar</v>
      </c>
    </row>
    <row r="309">
      <c r="A309" s="9" t="str">
        <f>IFERROR(__xludf.DUMMYFUNCTION("""COMPUTED_VALUE"""),"vekii_xherrah")</f>
        <v>vekii_xherrah</v>
      </c>
      <c r="B309" s="3" t="str">
        <f>IFERROR(__xludf.DUMMYFUNCTION("""COMPUTED_VALUE"""),"ahmed_bekar")</f>
        <v>ahmed_bekar</v>
      </c>
    </row>
    <row r="310">
      <c r="A310" s="9" t="str">
        <f>IFERROR(__xludf.DUMMYFUNCTION("""COMPUTED_VALUE"""),"vehb_ismail")</f>
        <v>vehb_ismail</v>
      </c>
      <c r="B310" s="3" t="str">
        <f>IFERROR(__xludf.DUMMYFUNCTION("""COMPUTED_VALUE"""),"ahmed_bekar")</f>
        <v>ahmed_bekar</v>
      </c>
    </row>
    <row r="311">
      <c r="A311" s="9" t="str">
        <f>IFERROR(__xludf.DUMMYFUNCTION("""COMPUTED_VALUE"""),"eseid_mbhashim")</f>
        <v>eseid_mbhashim</v>
      </c>
      <c r="B311" s="3" t="str">
        <f>IFERROR(__xludf.DUMMYFUNCTION("""COMPUTED_VALUE"""),"ahmed_bekar")</f>
        <v>ahmed_bekar</v>
      </c>
    </row>
    <row r="312">
      <c r="A312" s="9" t="str">
        <f>IFERROR(__xludf.DUMMYFUNCTION("""COMPUTED_VALUE"""),"abdullah_vakid")</f>
        <v>abdullah_vakid</v>
      </c>
      <c r="B312" s="3" t="str">
        <f>IFERROR(__xludf.DUMMYFUNCTION("""COMPUTED_VALUE"""),"ahmed_bekar")</f>
        <v>ahmed_bekar</v>
      </c>
    </row>
    <row r="313">
      <c r="A313" s="9" t="str">
        <f>IFERROR(__xludf.DUMMYFUNCTION("""COMPUTED_VALUE"""),"ibrahim_sad_zuhri")</f>
        <v>ibrahim_sad_zuhri</v>
      </c>
      <c r="B313" s="3" t="str">
        <f>IFERROR(__xludf.DUMMYFUNCTION("""COMPUTED_VALUE"""),"ahmed_ebekr")</f>
        <v>ahmed_ebekr</v>
      </c>
    </row>
    <row r="314">
      <c r="A314" s="9" t="str">
        <f>IFERROR(__xludf.DUMMYFUNCTION("""COMPUTED_VALUE"""),"husejn_zejd")</f>
        <v>husejn_zejd</v>
      </c>
      <c r="B314" s="3" t="str">
        <f>IFERROR(__xludf.DUMMYFUNCTION("""COMPUTED_VALUE"""),"ahmed_ebekr")</f>
        <v>ahmed_ebekr</v>
      </c>
    </row>
    <row r="315">
      <c r="A315" s="9" t="str">
        <f>IFERROR(__xludf.DUMMYFUNCTION("""COMPUTED_VALUE"""),"salih_kidame")</f>
        <v>salih_kidame</v>
      </c>
      <c r="B315" s="3" t="str">
        <f>IFERROR(__xludf.DUMMYFUNCTION("""COMPUTED_VALUE"""),"ahmed_ebekr")</f>
        <v>ahmed_ebekr</v>
      </c>
    </row>
    <row r="316">
      <c r="A316" s="9" t="str">
        <f>IFERROR(__xludf.DUMMYFUNCTION("""COMPUTED_VALUE"""),"asim_suvejd")</f>
        <v>asim_suvejd</v>
      </c>
      <c r="B316" s="3" t="str">
        <f>IFERROR(__xludf.DUMMYFUNCTION("""COMPUTED_VALUE"""),"ahmed_ebekr")</f>
        <v>ahmed_ebekr</v>
      </c>
    </row>
    <row r="317">
      <c r="A317" s="9" t="str">
        <f>IFERROR(__xludf.DUMMYFUNCTION("""COMPUTED_VALUE"""),"abdrrahman_zejd")</f>
        <v>abdrrahman_zejd</v>
      </c>
      <c r="B317" s="3" t="str">
        <f>IFERROR(__xludf.DUMMYFUNCTION("""COMPUTED_VALUE"""),"ahmed_ebekr")</f>
        <v>ahmed_ebekr</v>
      </c>
    </row>
    <row r="318">
      <c r="A318" s="9" t="str">
        <f>IFERROR(__xludf.DUMMYFUNCTION("""COMPUTED_VALUE"""),"abdaziz_ehazim")</f>
        <v>abdaziz_ehazim</v>
      </c>
      <c r="B318" s="3" t="str">
        <f>IFERROR(__xludf.DUMMYFUNCTION("""COMPUTED_VALUE"""),"ahmed_ebekr")</f>
        <v>ahmed_ebekr</v>
      </c>
    </row>
    <row r="319">
      <c r="A319" s="9" t="str">
        <f>IFERROR(__xludf.DUMMYFUNCTION("""COMPUTED_VALUE"""),"abdaziz_imran")</f>
        <v>abdaziz_imran</v>
      </c>
      <c r="B319" s="3" t="str">
        <f>IFERROR(__xludf.DUMMYFUNCTION("""COMPUTED_VALUE"""),"ahmed_ebekr")</f>
        <v>ahmed_ebekr</v>
      </c>
    </row>
    <row r="320">
      <c r="A320" s="9" t="str">
        <f>IFERROR(__xludf.DUMMYFUNCTION("""COMPUTED_VALUE"""),"abdaziz_muhamed")</f>
        <v>abdaziz_muhamed</v>
      </c>
      <c r="B320" s="3" t="str">
        <f>IFERROR(__xludf.DUMMYFUNCTION("""COMPUTED_VALUE"""),"ahmed_ebekr")</f>
        <v>ahmed_ebekr</v>
      </c>
    </row>
    <row r="321">
      <c r="A321" s="9" t="str">
        <f>IFERROR(__xludf.DUMMYFUNCTION("""COMPUTED_VALUE"""),"abdmuhejmin_abas")</f>
        <v>abdmuhejmin_abas</v>
      </c>
      <c r="B321" s="3" t="str">
        <f>IFERROR(__xludf.DUMMYFUNCTION("""COMPUTED_VALUE"""),"ahmed_ebekr")</f>
        <v>ahmed_ebekr</v>
      </c>
    </row>
    <row r="322">
      <c r="A322" s="9" t="str">
        <f>IFERROR(__xludf.DUMMYFUNCTION("""COMPUTED_VALUE"""),"ataf_halid")</f>
        <v>ataf_halid</v>
      </c>
      <c r="B322" s="3" t="str">
        <f>IFERROR(__xludf.DUMMYFUNCTION("""COMPUTED_VALUE"""),"ahmed_ebekr")</f>
        <v>ahmed_ebekr</v>
      </c>
    </row>
    <row r="323">
      <c r="A323" s="9" t="str">
        <f>IFERROR(__xludf.DUMMYFUNCTION("""COMPUTED_VALUE"""),"omer_talha")</f>
        <v>omer_talha</v>
      </c>
      <c r="B323" s="3" t="str">
        <f>IFERROR(__xludf.DUMMYFUNCTION("""COMPUTED_VALUE"""),"ahmed_ebekr")</f>
        <v>ahmed_ebekr</v>
      </c>
    </row>
    <row r="324">
      <c r="A324" s="9" t="str">
        <f>IFERROR(__xludf.DUMMYFUNCTION("""COMPUTED_VALUE"""),"imran_abdaziz")</f>
        <v>imran_abdaziz</v>
      </c>
      <c r="B324" s="3" t="str">
        <f>IFERROR(__xludf.DUMMYFUNCTION("""COMPUTED_VALUE"""),"ahmed_ebekr")</f>
        <v>ahmed_ebekr</v>
      </c>
    </row>
    <row r="325">
      <c r="A325" s="9" t="str">
        <f>IFERROR(__xludf.DUMMYFUNCTION("""COMPUTED_VALUE"""),"malik_enes")</f>
        <v>malik_enes</v>
      </c>
      <c r="B325" s="3" t="str">
        <f>IFERROR(__xludf.DUMMYFUNCTION("""COMPUTED_VALUE"""),"ahmed_ebekr")</f>
        <v>ahmed_ebekr</v>
      </c>
    </row>
    <row r="326">
      <c r="A326" s="9" t="str">
        <f>IFERROR(__xludf.DUMMYFUNCTION("""COMPUTED_VALUE"""),"muhriz_harun")</f>
        <v>muhriz_harun</v>
      </c>
      <c r="B326" s="3" t="str">
        <f>IFERROR(__xludf.DUMMYFUNCTION("""COMPUTED_VALUE"""),"ahmed_ebekr")</f>
        <v>ahmed_ebekr</v>
      </c>
    </row>
    <row r="327">
      <c r="A327" s="9" t="str">
        <f>IFERROR(__xludf.DUMMYFUNCTION("""COMPUTED_VALUE"""),"muhamed_ibrahim")</f>
        <v>muhamed_ibrahim</v>
      </c>
      <c r="B327" s="3" t="str">
        <f>IFERROR(__xludf.DUMMYFUNCTION("""COMPUTED_VALUE"""),"ahmed_ebekr")</f>
        <v>ahmed_ebekr</v>
      </c>
    </row>
    <row r="328">
      <c r="A328" s="9" t="str">
        <f>IFERROR(__xludf.DUMMYFUNCTION("""COMPUTED_VALUE"""),"mugire_abdrrahman")</f>
        <v>mugire_abdrrahman</v>
      </c>
      <c r="B328" s="3" t="str">
        <f>IFERROR(__xludf.DUMMYFUNCTION("""COMPUTED_VALUE"""),"ahmed_ebekr")</f>
        <v>ahmed_ebekr</v>
      </c>
    </row>
    <row r="329">
      <c r="A329" s="9" t="str">
        <f>IFERROR(__xludf.DUMMYFUNCTION("""COMPUTED_VALUE"""),"musa_shejbe")</f>
        <v>musa_shejbe</v>
      </c>
      <c r="B329" s="3" t="str">
        <f>IFERROR(__xludf.DUMMYFUNCTION("""COMPUTED_VALUE"""),"ahmed_ebekr")</f>
        <v>ahmed_ebekr</v>
      </c>
    </row>
    <row r="330">
      <c r="A330" s="9" t="str">
        <f>IFERROR(__xludf.DUMMYFUNCTION("""COMPUTED_VALUE"""),"jahja_imran")</f>
        <v>jahja_imran</v>
      </c>
      <c r="B330" s="3" t="str">
        <f>IFERROR(__xludf.DUMMYFUNCTION("""COMPUTED_VALUE"""),"ahmed_ebekr")</f>
        <v>ahmed_ebekr</v>
      </c>
    </row>
    <row r="331">
      <c r="A331" s="9" t="str">
        <f>IFERROR(__xludf.DUMMYFUNCTION("""COMPUTED_VALUE"""),"jusuf_jakub")</f>
        <v>jusuf_jakub</v>
      </c>
      <c r="B331" s="3" t="str">
        <f>IFERROR(__xludf.DUMMYFUNCTION("""COMPUTED_VALUE"""),"ahmed_ebekr")</f>
        <v>ahmed_ebekr</v>
      </c>
    </row>
    <row r="332">
      <c r="A332" s="9" t="str">
        <f>IFERROR(__xludf.DUMMYFUNCTION("""COMPUTED_VALUE"""),"ahmed_ishak")</f>
        <v>ahmed_ishak</v>
      </c>
      <c r="B332" s="3" t="str">
        <f>IFERROR(__xludf.DUMMYFUNCTION("""COMPUTED_VALUE"""),"ahmed_thabit")</f>
        <v>ahmed_thabit</v>
      </c>
    </row>
    <row r="333">
      <c r="A333" s="9" t="str">
        <f>IFERROR(__xludf.DUMMYFUNCTION("""COMPUTED_VALUE"""),"ezher_sad")</f>
        <v>ezher_sad</v>
      </c>
      <c r="B333" s="3" t="str">
        <f>IFERROR(__xludf.DUMMYFUNCTION("""COMPUTED_VALUE"""),"ahmed_thabit")</f>
        <v>ahmed_thabit</v>
      </c>
    </row>
    <row r="334">
      <c r="A334" s="9" t="str">
        <f>IFERROR(__xludf.DUMMYFUNCTION("""COMPUTED_VALUE"""),"bishr_hasen")</f>
        <v>bishr_hasen</v>
      </c>
      <c r="B334" s="3" t="str">
        <f>IFERROR(__xludf.DUMMYFUNCTION("""COMPUTED_VALUE"""),"ahmed_thabit")</f>
        <v>ahmed_thabit</v>
      </c>
    </row>
    <row r="335">
      <c r="A335" s="9" t="str">
        <f>IFERROR(__xludf.DUMMYFUNCTION("""COMPUTED_VALUE"""),"sufjan_ujejne")</f>
        <v>sufjan_ujejne</v>
      </c>
      <c r="B335" s="3" t="str">
        <f>IFERROR(__xludf.DUMMYFUNCTION("""COMPUTED_VALUE"""),"ahmed_thabit")</f>
        <v>ahmed_thabit</v>
      </c>
    </row>
    <row r="336">
      <c r="A336" s="9" t="str">
        <f>IFERROR(__xludf.DUMMYFUNCTION("""COMPUTED_VALUE"""),"safvan_isa")</f>
        <v>safvan_isa</v>
      </c>
      <c r="B336" s="3" t="str">
        <f>IFERROR(__xludf.DUMMYFUNCTION("""COMPUTED_VALUE"""),"ahmed_thabit")</f>
        <v>ahmed_thabit</v>
      </c>
    </row>
    <row r="337">
      <c r="A337" s="9" t="str">
        <f>IFERROR(__xludf.DUMMYFUNCTION("""COMPUTED_VALUE"""),"abdrrahman_mehdi")</f>
        <v>abdrrahman_mehdi</v>
      </c>
      <c r="B337" s="3" t="str">
        <f>IFERROR(__xludf.DUMMYFUNCTION("""COMPUTED_VALUE"""),"ahmed_thabit")</f>
        <v>ahmed_thabit</v>
      </c>
    </row>
    <row r="338">
      <c r="A338" s="9" t="str">
        <f>IFERROR(__xludf.DUMMYFUNCTION("""COMPUTED_VALUE"""),"abdvehab_abdmexhid")</f>
        <v>abdvehab_abdmexhid</v>
      </c>
      <c r="B338" s="3" t="str">
        <f>IFERROR(__xludf.DUMMYFUNCTION("""COMPUTED_VALUE"""),"ahmed_thabit")</f>
        <v>ahmed_thabit</v>
      </c>
    </row>
    <row r="339">
      <c r="A339" s="9" t="str">
        <f>IFERROR(__xludf.DUMMYFUNCTION("""COMPUTED_VALUE"""),"omer_ali")</f>
        <v>omer_ali</v>
      </c>
      <c r="B339" s="3" t="str">
        <f>IFERROR(__xludf.DUMMYFUNCTION("""COMPUTED_VALUE"""),"ahmed_thabit")</f>
        <v>ahmed_thabit</v>
      </c>
    </row>
    <row r="340">
      <c r="A340" s="9" t="str">
        <f>IFERROR(__xludf.DUMMYFUNCTION("""COMPUTED_VALUE"""),"umejr_abdmexhid")</f>
        <v>umejr_abdmexhid</v>
      </c>
      <c r="B340" s="3" t="str">
        <f>IFERROR(__xludf.DUMMYFUNCTION("""COMPUTED_VALUE"""),"ahmed_thabit")</f>
        <v>ahmed_thabit</v>
      </c>
    </row>
    <row r="341">
      <c r="A341" s="9" t="str">
        <f>IFERROR(__xludf.DUMMYFUNCTION("""COMPUTED_VALUE"""),"muhamed_xhafer")</f>
        <v>muhamed_xhafer</v>
      </c>
      <c r="B341" s="3" t="str">
        <f>IFERROR(__xludf.DUMMYFUNCTION("""COMPUTED_VALUE"""),"ahmed_thabit")</f>
        <v>ahmed_thabit</v>
      </c>
    </row>
    <row r="342">
      <c r="A342" s="9" t="str">
        <f>IFERROR(__xludf.DUMMYFUNCTION("""COMPUTED_VALUE"""),"muhamed_halid")</f>
        <v>muhamed_halid</v>
      </c>
      <c r="B342" s="3" t="str">
        <f>IFERROR(__xludf.DUMMYFUNCTION("""COMPUTED_VALUE"""),"ahmed_thabit")</f>
        <v>ahmed_thabit</v>
      </c>
    </row>
    <row r="343">
      <c r="A343" s="9" t="str">
        <f>IFERROR(__xludf.DUMMYFUNCTION("""COMPUTED_VALUE"""),"muhamed_eadij")</f>
        <v>muhamed_eadij</v>
      </c>
      <c r="B343" s="3" t="str">
        <f>IFERROR(__xludf.DUMMYFUNCTION("""COMPUTED_VALUE"""),"ahmed_thabit")</f>
        <v>ahmed_thabit</v>
      </c>
    </row>
    <row r="344">
      <c r="A344" s="9" t="str">
        <f>IFERROR(__xludf.DUMMYFUNCTION("""COMPUTED_VALUE"""),"muadh_hisham")</f>
        <v>muadh_hisham</v>
      </c>
      <c r="B344" s="3" t="str">
        <f>IFERROR(__xludf.DUMMYFUNCTION("""COMPUTED_VALUE"""),"ahmed_thabit")</f>
        <v>ahmed_thabit</v>
      </c>
    </row>
    <row r="345">
      <c r="A345" s="9" t="str">
        <f>IFERROR(__xludf.DUMMYFUNCTION("""COMPUTED_VALUE"""),"mugire_seleme")</f>
        <v>mugire_seleme</v>
      </c>
      <c r="B345" s="3" t="str">
        <f>IFERROR(__xludf.DUMMYFUNCTION("""COMPUTED_VALUE"""),"ahmed_thabit")</f>
        <v>ahmed_thabit</v>
      </c>
    </row>
    <row r="346">
      <c r="A346" s="9" t="str">
        <f>IFERROR(__xludf.DUMMYFUNCTION("""COMPUTED_VALUE"""),"nadr_kethir")</f>
        <v>nadr_kethir</v>
      </c>
      <c r="B346" s="3" t="str">
        <f>IFERROR(__xludf.DUMMYFUNCTION("""COMPUTED_VALUE"""),"ahmed_thabit")</f>
        <v>ahmed_thabit</v>
      </c>
    </row>
    <row r="347">
      <c r="A347" s="9" t="str">
        <f>IFERROR(__xludf.DUMMYFUNCTION("""COMPUTED_VALUE"""),"vekii_xherrah")</f>
        <v>vekii_xherrah</v>
      </c>
      <c r="B347" s="3" t="str">
        <f>IFERROR(__xludf.DUMMYFUNCTION("""COMPUTED_VALUE"""),"ahmed_thabit")</f>
        <v>ahmed_thabit</v>
      </c>
    </row>
    <row r="348">
      <c r="A348" s="9" t="str">
        <f>IFERROR(__xludf.DUMMYFUNCTION("""COMPUTED_VALUE"""),"jahja_seid")</f>
        <v>jahja_seid</v>
      </c>
      <c r="B348" s="3" t="str">
        <f>IFERROR(__xludf.DUMMYFUNCTION("""COMPUTED_VALUE"""),"ahmed_thabit")</f>
        <v>ahmed_thabit</v>
      </c>
    </row>
    <row r="349">
      <c r="A349" s="9" t="str">
        <f>IFERROR(__xludf.DUMMYFUNCTION("""COMPUTED_VALUE"""),"jakub_ishak")</f>
        <v>jakub_ishak</v>
      </c>
      <c r="B349" s="3" t="str">
        <f>IFERROR(__xludf.DUMMYFUNCTION("""COMPUTED_VALUE"""),"ahmed_thabit")</f>
        <v>ahmed_thabit</v>
      </c>
    </row>
    <row r="350">
      <c r="A350" s="9" t="str">
        <f>IFERROR(__xludf.DUMMYFUNCTION("""COMPUTED_VALUE"""),"ismail_abdkerim")</f>
        <v>ismail_abdkerim</v>
      </c>
      <c r="B350" s="3" t="str">
        <f>IFERROR(__xludf.DUMMYFUNCTION("""COMPUTED_VALUE"""),"ahmed_xhafer")</f>
        <v>ahmed_xhafer</v>
      </c>
    </row>
    <row r="351">
      <c r="A351" s="9" t="str">
        <f>IFERROR(__xludf.DUMMYFUNCTION("""COMPUTED_VALUE"""),"nadr_muhamed")</f>
        <v>nadr_muhamed</v>
      </c>
      <c r="B351" s="3" t="str">
        <f>IFERROR(__xludf.DUMMYFUNCTION("""COMPUTED_VALUE"""),"ahmed_xhafer")</f>
        <v>ahmed_xhafer</v>
      </c>
    </row>
    <row r="352">
      <c r="A352" s="9" t="str">
        <f>IFERROR(__xludf.DUMMYFUNCTION("""COMPUTED_VALUE"""),"hakem_dhahir")</f>
        <v>hakem_dhahir</v>
      </c>
      <c r="B352" s="3" t="str">
        <f>IFERROR(__xludf.DUMMYFUNCTION("""COMPUTED_VALUE"""),"ahmed_xhenab")</f>
        <v>ahmed_xhenab</v>
      </c>
    </row>
    <row r="353">
      <c r="A353" s="9" t="str">
        <f>IFERROR(__xludf.DUMMYFUNCTION("""COMPUTED_VALUE"""),"halid_jezid")</f>
        <v>halid_jezid</v>
      </c>
      <c r="B353" s="3" t="str">
        <f>IFERROR(__xludf.DUMMYFUNCTION("""COMPUTED_VALUE"""),"ahmed_xhenab")</f>
        <v>ahmed_xhenab</v>
      </c>
    </row>
    <row r="354">
      <c r="A354" s="9" t="str">
        <f>IFERROR(__xludf.DUMMYFUNCTION("""COMPUTED_VALUE"""),"abdullah_abdrrahman")</f>
        <v>abdullah_abdrrahman</v>
      </c>
      <c r="B354" s="3" t="str">
        <f>IFERROR(__xludf.DUMMYFUNCTION("""COMPUTED_VALUE"""),"ahmed_xhenab")</f>
        <v>ahmed_xhenab</v>
      </c>
    </row>
    <row r="355">
      <c r="A355" s="9" t="str">
        <f>IFERROR(__xludf.DUMMYFUNCTION("""COMPUTED_VALUE"""),"isa_junus")</f>
        <v>isa_junus</v>
      </c>
      <c r="B355" s="3" t="str">
        <f>IFERROR(__xludf.DUMMYFUNCTION("""COMPUTED_VALUE"""),"ahmed_xhenab")</f>
        <v>ahmed_xhenab</v>
      </c>
    </row>
    <row r="356">
      <c r="A356" s="9" t="str">
        <f>IFERROR(__xludf.DUMMYFUNCTION("""COMPUTED_VALUE"""),"ibrahim_sulejman")</f>
        <v>ibrahim_sulejman</v>
      </c>
      <c r="B356" s="3" t="str">
        <f>IFERROR(__xludf.DUMMYFUNCTION("""COMPUTED_VALUE"""),"ahmed_xhevas")</f>
        <v>ahmed_xhevas</v>
      </c>
    </row>
    <row r="357">
      <c r="A357" s="9" t="str">
        <f>IFERROR(__xludf.DUMMYFUNCTION("""COMPUTED_VALUE"""),"bekr_muhamed")</f>
        <v>bekr_muhamed</v>
      </c>
      <c r="B357" s="3" t="str">
        <f>IFERROR(__xludf.DUMMYFUNCTION("""COMPUTED_VALUE"""),"ahmed_xhevas")</f>
        <v>ahmed_xhevas</v>
      </c>
    </row>
    <row r="358">
      <c r="A358" s="9" t="str">
        <f>IFERROR(__xludf.DUMMYFUNCTION("""COMPUTED_VALUE"""),"xherir_abdhamid")</f>
        <v>xherir_abdhamid</v>
      </c>
      <c r="B358" s="3" t="str">
        <f>IFERROR(__xludf.DUMMYFUNCTION("""COMPUTED_VALUE"""),"ahmed_xhevas")</f>
        <v>ahmed_xhevas</v>
      </c>
    </row>
    <row r="359">
      <c r="A359" s="9" t="str">
        <f>IFERROR(__xludf.DUMMYFUNCTION("""COMPUTED_VALUE"""),"habab")</f>
        <v>habab</v>
      </c>
      <c r="B359" s="3" t="str">
        <f>IFERROR(__xludf.DUMMYFUNCTION("""COMPUTED_VALUE"""),"ahmed_xhevas")</f>
        <v>ahmed_xhevas</v>
      </c>
    </row>
    <row r="360">
      <c r="A360" s="9" t="str">
        <f>IFERROR(__xludf.DUMMYFUNCTION("""COMPUTED_VALUE"""),"ehurejra_muktib")</f>
        <v>ehurejra_muktib</v>
      </c>
      <c r="B360" s="3" t="str">
        <f>IFERROR(__xludf.DUMMYFUNCTION("""COMPUTED_VALUE"""),"ahmed_xhevas")</f>
        <v>ahmed_xhevas</v>
      </c>
    </row>
    <row r="361">
      <c r="A361" s="9" t="str">
        <f>IFERROR(__xludf.DUMMYFUNCTION("""COMPUTED_VALUE"""),"sufjan_ujejne")</f>
        <v>sufjan_ujejne</v>
      </c>
      <c r="B361" s="3" t="str">
        <f>IFERROR(__xludf.DUMMYFUNCTION("""COMPUTED_VALUE"""),"ahmed_xhevas")</f>
        <v>ahmed_xhevas</v>
      </c>
    </row>
    <row r="362">
      <c r="A362" s="9" t="str">
        <f>IFERROR(__xludf.DUMMYFUNCTION("""COMPUTED_VALUE"""),"selam_selim")</f>
        <v>selam_selim</v>
      </c>
      <c r="B362" s="3" t="str">
        <f>IFERROR(__xludf.DUMMYFUNCTION("""COMPUTED_VALUE"""),"ahmed_xhevas")</f>
        <v>ahmed_xhevas</v>
      </c>
    </row>
    <row r="363">
      <c r="A363" s="9" t="str">
        <f>IFERROR(__xludf.DUMMYFUNCTION("""COMPUTED_VALUE"""),"abdullah_idris")</f>
        <v>abdullah_idris</v>
      </c>
      <c r="B363" s="3" t="str">
        <f>IFERROR(__xludf.DUMMYFUNCTION("""COMPUTED_VALUE"""),"ahmed_xhevas")</f>
        <v>ahmed_xhevas</v>
      </c>
    </row>
    <row r="364">
      <c r="A364" s="9" t="str">
        <f>IFERROR(__xludf.DUMMYFUNCTION("""COMPUTED_VALUE"""),"abdullah_mubarek")</f>
        <v>abdullah_mubarek</v>
      </c>
      <c r="B364" s="3" t="str">
        <f>IFERROR(__xludf.DUMMYFUNCTION("""COMPUTED_VALUE"""),"ahmed_xhevas")</f>
        <v>ahmed_xhevas</v>
      </c>
    </row>
    <row r="365">
      <c r="A365" s="9" t="str">
        <f>IFERROR(__xludf.DUMMYFUNCTION("""COMPUTED_VALUE"""),"ubejdullah_ubejdrrahman")</f>
        <v>ubejdullah_ubejdrrahman</v>
      </c>
      <c r="B365" s="3" t="str">
        <f>IFERROR(__xludf.DUMMYFUNCTION("""COMPUTED_VALUE"""),"ahmed_xhevas")</f>
        <v>ahmed_xhevas</v>
      </c>
    </row>
    <row r="366">
      <c r="A366" s="9" t="str">
        <f>IFERROR(__xludf.DUMMYFUNCTION("""COMPUTED_VALUE"""),"othman_muzahim")</f>
        <v>othman_muzahim</v>
      </c>
      <c r="B366" s="3" t="str">
        <f>IFERROR(__xludf.DUMMYFUNCTION("""COMPUTED_VALUE"""),"ahmed_xhevas")</f>
        <v>ahmed_xhevas</v>
      </c>
    </row>
    <row r="367">
      <c r="A367" s="9" t="str">
        <f>IFERROR(__xludf.DUMMYFUNCTION("""COMPUTED_VALUE"""),"muhamed_hazim")</f>
        <v>muhamed_hazim</v>
      </c>
      <c r="B367" s="3" t="str">
        <f>IFERROR(__xludf.DUMMYFUNCTION("""COMPUTED_VALUE"""),"ahmed_xhevas")</f>
        <v>ahmed_xhevas</v>
      </c>
    </row>
    <row r="368">
      <c r="A368" s="9" t="str">
        <f>IFERROR(__xludf.DUMMYFUNCTION("""COMPUTED_VALUE"""),"emuavije_darir")</f>
        <v>emuavije_darir</v>
      </c>
      <c r="B368" s="3" t="str">
        <f>IFERROR(__xludf.DUMMYFUNCTION("""COMPUTED_VALUE"""),"ahmed_xhevas")</f>
        <v>ahmed_xhevas</v>
      </c>
    </row>
    <row r="369">
      <c r="A369" s="9" t="str">
        <f>IFERROR(__xludf.DUMMYFUNCTION("""COMPUTED_VALUE"""),"muhamed_abdvehab")</f>
        <v>muhamed_abdvehab</v>
      </c>
      <c r="B369" s="3" t="str">
        <f>IFERROR(__xludf.DUMMYFUNCTION("""COMPUTED_VALUE"""),"ahmed_xhevas")</f>
        <v>ahmed_xhevas</v>
      </c>
    </row>
    <row r="370">
      <c r="A370" s="9" t="str">
        <f>IFERROR(__xludf.DUMMYFUNCTION("""COMPUTED_VALUE"""),"muhamed_fadl_muhelhel")</f>
        <v>muhamed_fadl_muhelhel</v>
      </c>
      <c r="B370" s="3" t="str">
        <f>IFERROR(__xludf.DUMMYFUNCTION("""COMPUTED_VALUE"""),"ahmed_xhevas")</f>
        <v>ahmed_xhevas</v>
      </c>
    </row>
    <row r="371">
      <c r="A371" s="9" t="str">
        <f>IFERROR(__xludf.DUMMYFUNCTION("""COMPUTED_VALUE"""),"musafir_kureshi")</f>
        <v>musafir_kureshi</v>
      </c>
      <c r="B371" s="3" t="str">
        <f>IFERROR(__xludf.DUMMYFUNCTION("""COMPUTED_VALUE"""),"ahmed_xhevas")</f>
        <v>ahmed_xhevas</v>
      </c>
    </row>
    <row r="372">
      <c r="A372" s="9" t="str">
        <f>IFERROR(__xludf.DUMMYFUNCTION("""COMPUTED_VALUE"""),"neufel_mutahir")</f>
        <v>neufel_mutahir</v>
      </c>
      <c r="B372" s="3" t="str">
        <f>IFERROR(__xludf.DUMMYFUNCTION("""COMPUTED_VALUE"""),"ahmed_xhevas")</f>
        <v>ahmed_xhevas</v>
      </c>
    </row>
    <row r="373">
      <c r="A373" s="9" t="str">
        <f>IFERROR(__xludf.DUMMYFUNCTION("""COMPUTED_VALUE"""),"ebekr_ajash")</f>
        <v>ebekr_ajash</v>
      </c>
      <c r="B373" s="3" t="str">
        <f>IFERROR(__xludf.DUMMYFUNCTION("""COMPUTED_VALUE"""),"ahmed_xhevas")</f>
        <v>ahmed_xhevas</v>
      </c>
    </row>
    <row r="374">
      <c r="A374" s="9" t="str">
        <f>IFERROR(__xludf.DUMMYFUNCTION("""COMPUTED_VALUE"""),"enes_ijad")</f>
        <v>enes_ijad</v>
      </c>
      <c r="B374" s="3" t="str">
        <f>IFERROR(__xludf.DUMMYFUNCTION("""COMPUTED_VALUE"""),"ahmed_haxhaxh")</f>
        <v>ahmed_haxhaxh</v>
      </c>
    </row>
    <row r="375">
      <c r="A375" s="9" t="str">
        <f>IFERROR(__xludf.DUMMYFUNCTION("""COMPUTED_VALUE"""),"hatim_ismail")</f>
        <v>hatim_ismail</v>
      </c>
      <c r="B375" s="3" t="str">
        <f>IFERROR(__xludf.DUMMYFUNCTION("""COMPUTED_VALUE"""),"ahmed_haxhaxh")</f>
        <v>ahmed_haxhaxh</v>
      </c>
    </row>
    <row r="376">
      <c r="A376" s="9" t="str">
        <f>IFERROR(__xludf.DUMMYFUNCTION("""COMPUTED_VALUE"""),"sufjan_ujejne")</f>
        <v>sufjan_ujejne</v>
      </c>
      <c r="B376" s="3" t="str">
        <f>IFERROR(__xludf.DUMMYFUNCTION("""COMPUTED_VALUE"""),"ahmed_haxhaxh")</f>
        <v>ahmed_haxhaxh</v>
      </c>
    </row>
    <row r="377">
      <c r="A377" s="9" t="str">
        <f>IFERROR(__xludf.DUMMYFUNCTION("""COMPUTED_VALUE"""),"abdullah_mubarek")</f>
        <v>abdullah_mubarek</v>
      </c>
      <c r="B377" s="3" t="str">
        <f>IFERROR(__xludf.DUMMYFUNCTION("""COMPUTED_VALUE"""),"ahmed_haxhaxh")</f>
        <v>ahmed_haxhaxh</v>
      </c>
    </row>
    <row r="378">
      <c r="A378" s="9" t="str">
        <f>IFERROR(__xludf.DUMMYFUNCTION("""COMPUTED_VALUE"""),"abdrrahman_sad")</f>
        <v>abdrrahman_sad</v>
      </c>
      <c r="B378" s="3" t="str">
        <f>IFERROR(__xludf.DUMMYFUNCTION("""COMPUTED_VALUE"""),"ahmed_haxhaxh")</f>
        <v>ahmed_haxhaxh</v>
      </c>
    </row>
    <row r="379">
      <c r="A379" s="9" t="str">
        <f>IFERROR(__xludf.DUMMYFUNCTION("""COMPUTED_VALUE"""),"abdrrahman_mehdi")</f>
        <v>abdrrahman_mehdi</v>
      </c>
      <c r="B379" s="3" t="str">
        <f>IFERROR(__xludf.DUMMYFUNCTION("""COMPUTED_VALUE"""),"ahmed_haxhaxh")</f>
        <v>ahmed_haxhaxh</v>
      </c>
    </row>
    <row r="380">
      <c r="A380" s="9" t="str">
        <f>IFERROR(__xludf.DUMMYFUNCTION("""COMPUTED_VALUE"""),"abdaziz_ehazim")</f>
        <v>abdaziz_ehazim</v>
      </c>
      <c r="B380" s="3" t="str">
        <f>IFERROR(__xludf.DUMMYFUNCTION("""COMPUTED_VALUE"""),"ahmed_haxhaxh")</f>
        <v>ahmed_haxhaxh</v>
      </c>
    </row>
    <row r="381">
      <c r="A381" s="9" t="str">
        <f>IFERROR(__xludf.DUMMYFUNCTION("""COMPUTED_VALUE"""),"abdaziz_muhamed")</f>
        <v>abdaziz_muhamed</v>
      </c>
      <c r="B381" s="3" t="str">
        <f>IFERROR(__xludf.DUMMYFUNCTION("""COMPUTED_VALUE"""),"ahmed_haxhaxh")</f>
        <v>ahmed_haxhaxh</v>
      </c>
    </row>
    <row r="382">
      <c r="A382" s="9" t="str">
        <f>IFERROR(__xludf.DUMMYFUNCTION("""COMPUTED_VALUE"""),"fadl_musa")</f>
        <v>fadl_musa</v>
      </c>
      <c r="B382" s="3" t="str">
        <f>IFERROR(__xludf.DUMMYFUNCTION("""COMPUTED_VALUE"""),"ahmed_haxhaxh")</f>
        <v>ahmed_haxhaxh</v>
      </c>
    </row>
    <row r="383">
      <c r="A383" s="9" t="str">
        <f>IFERROR(__xludf.DUMMYFUNCTION("""COMPUTED_VALUE"""),"musa_shejbe")</f>
        <v>musa_shejbe</v>
      </c>
      <c r="B383" s="3" t="str">
        <f>IFERROR(__xludf.DUMMYFUNCTION("""COMPUTED_VALUE"""),"ahmed_haxhaxh")</f>
        <v>ahmed_haxhaxh</v>
      </c>
    </row>
    <row r="384">
      <c r="A384" s="9"/>
      <c r="B384" s="3"/>
    </row>
    <row r="385">
      <c r="A385" s="9"/>
      <c r="B385" s="3"/>
    </row>
    <row r="386">
      <c r="A386" s="9"/>
      <c r="B386" s="3"/>
    </row>
    <row r="387">
      <c r="A387" s="9"/>
      <c r="B387" s="3"/>
    </row>
    <row r="388">
      <c r="A388" s="9"/>
      <c r="B388" s="3"/>
    </row>
    <row r="389">
      <c r="A389" s="9"/>
      <c r="B389" s="3"/>
    </row>
    <row r="390">
      <c r="A390" s="9"/>
      <c r="B390" s="3"/>
    </row>
    <row r="391">
      <c r="A391" s="9"/>
      <c r="B391" s="3"/>
    </row>
    <row r="392">
      <c r="A392" s="9"/>
      <c r="B392" s="3"/>
    </row>
    <row r="393">
      <c r="A393" s="9"/>
      <c r="B393" s="3"/>
    </row>
    <row r="394">
      <c r="A394" s="9"/>
      <c r="B394" s="3"/>
    </row>
    <row r="395">
      <c r="A395" s="9"/>
      <c r="B395" s="3"/>
    </row>
    <row r="396">
      <c r="A396" s="9"/>
      <c r="B396" s="3"/>
    </row>
    <row r="397">
      <c r="A397" s="9"/>
      <c r="B397" s="3"/>
    </row>
    <row r="398">
      <c r="A398" s="9"/>
      <c r="B398" s="3"/>
    </row>
    <row r="399">
      <c r="A399" s="9"/>
      <c r="B399" s="3"/>
    </row>
    <row r="400">
      <c r="A400" s="9"/>
      <c r="B400" s="3"/>
    </row>
    <row r="401">
      <c r="A401" s="9"/>
      <c r="B401" s="3"/>
    </row>
    <row r="402">
      <c r="A402" s="9"/>
      <c r="B402" s="3"/>
    </row>
    <row r="403">
      <c r="A403" s="9"/>
      <c r="B403" s="3"/>
    </row>
    <row r="404">
      <c r="A404" s="9"/>
      <c r="B404" s="3"/>
    </row>
    <row r="405">
      <c r="A405" s="9"/>
      <c r="B405" s="3"/>
    </row>
    <row r="406">
      <c r="A406" s="9"/>
      <c r="B406" s="3"/>
    </row>
    <row r="407">
      <c r="A407" s="9"/>
      <c r="B407" s="3"/>
    </row>
    <row r="408">
      <c r="A408" s="9"/>
      <c r="B408" s="3"/>
    </row>
    <row r="409">
      <c r="A409" s="9"/>
      <c r="B409" s="3"/>
    </row>
    <row r="410">
      <c r="A410" s="9"/>
      <c r="B410" s="3"/>
    </row>
    <row r="411">
      <c r="A411" s="9"/>
      <c r="B411" s="3"/>
    </row>
    <row r="412">
      <c r="A412" s="9"/>
      <c r="B412" s="3"/>
    </row>
    <row r="413">
      <c r="A413" s="9"/>
      <c r="B413" s="3"/>
    </row>
    <row r="414">
      <c r="A414" s="9"/>
      <c r="B414" s="3"/>
    </row>
    <row r="415">
      <c r="A415" s="9"/>
      <c r="B415" s="3"/>
    </row>
    <row r="416">
      <c r="A416" s="9"/>
      <c r="B416" s="3"/>
    </row>
    <row r="417">
      <c r="A417" s="9"/>
      <c r="B417" s="3"/>
    </row>
    <row r="418">
      <c r="A418" s="9"/>
      <c r="B418" s="3"/>
    </row>
    <row r="419">
      <c r="A419" s="9"/>
      <c r="B419" s="3"/>
    </row>
    <row r="420">
      <c r="A420" s="9"/>
      <c r="B420" s="3"/>
    </row>
    <row r="421">
      <c r="A421" s="9"/>
      <c r="B421" s="3"/>
    </row>
    <row r="422">
      <c r="A422" s="9"/>
      <c r="B422" s="3"/>
    </row>
    <row r="423">
      <c r="A423" s="9"/>
      <c r="B423" s="3"/>
    </row>
    <row r="424">
      <c r="A424" s="9"/>
      <c r="B424" s="3"/>
    </row>
    <row r="425">
      <c r="A425" s="9"/>
      <c r="B425" s="3"/>
    </row>
    <row r="426">
      <c r="A426" s="9"/>
      <c r="B426" s="3"/>
    </row>
    <row r="427">
      <c r="A427" s="9"/>
      <c r="B427" s="3"/>
    </row>
    <row r="428">
      <c r="A428" s="9"/>
      <c r="B428" s="3"/>
    </row>
    <row r="429">
      <c r="A429" s="9"/>
      <c r="B429" s="3"/>
    </row>
    <row r="430">
      <c r="A430" s="9"/>
      <c r="B430" s="3"/>
    </row>
    <row r="431">
      <c r="A431" s="9"/>
      <c r="B431" s="3"/>
    </row>
    <row r="432">
      <c r="A432" s="9"/>
      <c r="B432" s="3"/>
    </row>
    <row r="433">
      <c r="A433" s="9"/>
      <c r="B433" s="3"/>
    </row>
    <row r="434">
      <c r="A434" s="9"/>
      <c r="B434" s="3"/>
    </row>
    <row r="435">
      <c r="A435" s="9"/>
      <c r="B435" s="3"/>
    </row>
    <row r="436">
      <c r="A436" s="9"/>
      <c r="B436" s="3"/>
    </row>
    <row r="437">
      <c r="A437" s="9"/>
      <c r="B437" s="3"/>
    </row>
    <row r="438">
      <c r="A438" s="9"/>
      <c r="B438" s="3"/>
    </row>
    <row r="439">
      <c r="A439" s="9"/>
      <c r="B439" s="3"/>
    </row>
    <row r="440">
      <c r="A440" s="9"/>
      <c r="B440" s="3"/>
    </row>
    <row r="441">
      <c r="A441" s="9"/>
      <c r="B441" s="3"/>
    </row>
    <row r="442">
      <c r="A442" s="9"/>
      <c r="B442" s="3"/>
    </row>
    <row r="443">
      <c r="A443" s="9"/>
      <c r="B443" s="3"/>
    </row>
    <row r="444">
      <c r="A444" s="9"/>
      <c r="B444" s="3"/>
    </row>
    <row r="445">
      <c r="A445" s="9"/>
      <c r="B445" s="3"/>
    </row>
    <row r="446">
      <c r="A446" s="9"/>
      <c r="B446" s="3"/>
    </row>
    <row r="447">
      <c r="A447" s="9"/>
      <c r="B447" s="3"/>
    </row>
    <row r="448">
      <c r="A448" s="9"/>
      <c r="B448" s="3"/>
    </row>
    <row r="449">
      <c r="A449" s="9"/>
      <c r="B449" s="3"/>
    </row>
    <row r="450">
      <c r="A450" s="9"/>
      <c r="B450" s="3"/>
    </row>
    <row r="451">
      <c r="A451" s="9"/>
      <c r="B451" s="3"/>
    </row>
    <row r="452">
      <c r="A452" s="9"/>
      <c r="B452" s="3"/>
    </row>
    <row r="453">
      <c r="A453" s="9"/>
      <c r="B453" s="3"/>
    </row>
    <row r="454">
      <c r="A454" s="9"/>
      <c r="B454" s="3"/>
    </row>
    <row r="455">
      <c r="A455" s="9"/>
      <c r="B455" s="3"/>
    </row>
    <row r="456">
      <c r="A456" s="9"/>
      <c r="B456" s="3"/>
    </row>
    <row r="457">
      <c r="A457" s="9"/>
      <c r="B457" s="3"/>
    </row>
    <row r="458">
      <c r="A458" s="9"/>
      <c r="B458" s="3"/>
    </row>
    <row r="459">
      <c r="A459" s="9"/>
      <c r="B459" s="3"/>
    </row>
    <row r="460">
      <c r="A460" s="9"/>
      <c r="B460" s="3"/>
    </row>
    <row r="461">
      <c r="A461" s="9"/>
      <c r="B461" s="3"/>
    </row>
    <row r="462">
      <c r="A462" s="9"/>
      <c r="B462" s="3"/>
    </row>
    <row r="463">
      <c r="A463" s="9"/>
      <c r="B463" s="3"/>
    </row>
    <row r="464">
      <c r="A464" s="9"/>
      <c r="B464" s="3"/>
    </row>
    <row r="465">
      <c r="A465" s="9"/>
      <c r="B465" s="3"/>
    </row>
    <row r="466">
      <c r="A466" s="9"/>
      <c r="B466" s="3"/>
    </row>
    <row r="467">
      <c r="A467" s="9"/>
      <c r="B467" s="3"/>
    </row>
    <row r="468">
      <c r="A468" s="9"/>
      <c r="B468" s="3"/>
    </row>
    <row r="469">
      <c r="A469" s="9"/>
      <c r="B469" s="3"/>
    </row>
    <row r="470">
      <c r="A470" s="9"/>
      <c r="B470" s="3"/>
    </row>
    <row r="471">
      <c r="A471" s="9"/>
      <c r="B471" s="3"/>
    </row>
    <row r="472">
      <c r="A472" s="9"/>
      <c r="B472" s="3"/>
    </row>
    <row r="473">
      <c r="A473" s="9"/>
      <c r="B473" s="3"/>
    </row>
    <row r="474">
      <c r="A474" s="9"/>
      <c r="B474" s="3"/>
    </row>
    <row r="475">
      <c r="A475" s="9"/>
      <c r="B475" s="3"/>
    </row>
    <row r="476">
      <c r="A476" s="9"/>
      <c r="B476" s="3"/>
    </row>
    <row r="477">
      <c r="A477" s="9"/>
      <c r="B477" s="3"/>
    </row>
    <row r="478">
      <c r="A478" s="9"/>
      <c r="B478" s="3"/>
    </row>
    <row r="479">
      <c r="A479" s="9"/>
      <c r="B479" s="3"/>
    </row>
    <row r="480">
      <c r="A480" s="9"/>
      <c r="B480" s="3"/>
    </row>
    <row r="481">
      <c r="A481" s="9"/>
      <c r="B481" s="3"/>
    </row>
    <row r="482">
      <c r="A482" s="9"/>
      <c r="B482" s="3"/>
    </row>
    <row r="483">
      <c r="A483" s="9"/>
      <c r="B483" s="3"/>
    </row>
    <row r="484">
      <c r="A484" s="9"/>
      <c r="B484" s="3"/>
    </row>
    <row r="485">
      <c r="A485" s="9"/>
      <c r="B485" s="3"/>
    </row>
    <row r="486">
      <c r="A486" s="9"/>
      <c r="B486" s="3"/>
    </row>
    <row r="487">
      <c r="A487" s="9"/>
      <c r="B487" s="3"/>
    </row>
    <row r="488">
      <c r="A488" s="9"/>
      <c r="B488" s="3"/>
    </row>
    <row r="489">
      <c r="A489" s="9"/>
      <c r="B489" s="3"/>
    </row>
    <row r="490">
      <c r="A490" s="9"/>
      <c r="B490" s="3"/>
    </row>
    <row r="491">
      <c r="A491" s="9"/>
      <c r="B491" s="3"/>
    </row>
    <row r="492">
      <c r="A492" s="9"/>
      <c r="B492" s="3"/>
    </row>
    <row r="493">
      <c r="A493" s="9"/>
      <c r="B493" s="3"/>
    </row>
    <row r="494">
      <c r="A494" s="9"/>
      <c r="B494" s="3"/>
    </row>
    <row r="495">
      <c r="A495" s="9"/>
      <c r="B495" s="3"/>
    </row>
    <row r="496">
      <c r="A496" s="9"/>
      <c r="B496" s="3"/>
    </row>
    <row r="497">
      <c r="A497" s="9"/>
      <c r="B497" s="3"/>
    </row>
    <row r="498">
      <c r="A498" s="9"/>
      <c r="B498" s="3"/>
    </row>
    <row r="499">
      <c r="A499" s="9"/>
      <c r="B499" s="3"/>
    </row>
    <row r="500">
      <c r="A500" s="9"/>
      <c r="B500" s="3"/>
    </row>
    <row r="501">
      <c r="A501" s="9"/>
      <c r="B501" s="3"/>
    </row>
    <row r="502">
      <c r="A502" s="9"/>
      <c r="B502" s="3"/>
    </row>
    <row r="503">
      <c r="A503" s="9"/>
      <c r="B503" s="3"/>
    </row>
    <row r="504">
      <c r="A504" s="9"/>
      <c r="B504" s="3"/>
    </row>
    <row r="505">
      <c r="A505" s="9"/>
      <c r="B505" s="3"/>
    </row>
    <row r="506">
      <c r="A506" s="9"/>
      <c r="B506" s="3"/>
    </row>
    <row r="507">
      <c r="A507" s="9"/>
      <c r="B507" s="3"/>
    </row>
    <row r="508">
      <c r="A508" s="9"/>
      <c r="B508" s="3"/>
    </row>
    <row r="509">
      <c r="A509" s="9"/>
      <c r="B509" s="3"/>
    </row>
    <row r="510">
      <c r="A510" s="9"/>
      <c r="B510" s="3"/>
    </row>
    <row r="511">
      <c r="A511" s="9"/>
      <c r="B511" s="3"/>
    </row>
    <row r="512">
      <c r="A512" s="9"/>
      <c r="B512" s="3"/>
    </row>
    <row r="513">
      <c r="A513" s="9"/>
      <c r="B513" s="3"/>
    </row>
    <row r="514">
      <c r="A514" s="9"/>
      <c r="B514" s="3"/>
    </row>
    <row r="515">
      <c r="A515" s="9"/>
      <c r="B515" s="3"/>
    </row>
    <row r="516">
      <c r="A516" s="9"/>
      <c r="B516" s="3"/>
    </row>
    <row r="517">
      <c r="A517" s="9"/>
      <c r="B517" s="3"/>
    </row>
    <row r="518">
      <c r="A518" s="9"/>
      <c r="B518" s="3"/>
    </row>
    <row r="519">
      <c r="A519" s="9"/>
      <c r="B519" s="3"/>
    </row>
    <row r="520">
      <c r="A520" s="9"/>
      <c r="B520" s="3"/>
    </row>
    <row r="521">
      <c r="A521" s="9"/>
      <c r="B521" s="3"/>
    </row>
    <row r="522">
      <c r="A522" s="9"/>
      <c r="B522" s="3"/>
    </row>
    <row r="523">
      <c r="A523" s="9"/>
      <c r="B523" s="3"/>
    </row>
    <row r="524">
      <c r="A524" s="9"/>
      <c r="B524" s="3"/>
    </row>
    <row r="525">
      <c r="A525" s="9"/>
      <c r="B525" s="3"/>
    </row>
    <row r="526">
      <c r="A526" s="9"/>
      <c r="B526" s="3"/>
    </row>
    <row r="527">
      <c r="A527" s="9"/>
      <c r="B527" s="3"/>
    </row>
    <row r="528">
      <c r="A528" s="9"/>
      <c r="B528" s="3"/>
    </row>
    <row r="529">
      <c r="A529" s="9"/>
      <c r="B529" s="3"/>
    </row>
    <row r="530">
      <c r="A530" s="9"/>
      <c r="B530" s="3"/>
    </row>
    <row r="531">
      <c r="A531" s="9"/>
      <c r="B531" s="3"/>
    </row>
    <row r="532">
      <c r="A532" s="9"/>
      <c r="B532" s="3"/>
    </row>
    <row r="533">
      <c r="A533" s="9"/>
      <c r="B533" s="3"/>
    </row>
    <row r="534">
      <c r="A534" s="9"/>
      <c r="B534" s="3"/>
    </row>
    <row r="535">
      <c r="A535" s="9"/>
      <c r="B535" s="3"/>
    </row>
    <row r="536">
      <c r="A536" s="9"/>
      <c r="B536" s="3"/>
    </row>
    <row r="537">
      <c r="A537" s="9"/>
      <c r="B537" s="3"/>
    </row>
    <row r="538">
      <c r="A538" s="9"/>
      <c r="B538" s="3"/>
    </row>
    <row r="539">
      <c r="A539" s="9"/>
      <c r="B539" s="3"/>
    </row>
    <row r="540">
      <c r="A540" s="9"/>
      <c r="B540" s="3"/>
    </row>
    <row r="541">
      <c r="A541" s="9"/>
      <c r="B541" s="3"/>
    </row>
    <row r="542">
      <c r="A542" s="9"/>
      <c r="B542" s="3"/>
    </row>
    <row r="543">
      <c r="A543" s="9"/>
      <c r="B543" s="3"/>
    </row>
    <row r="544">
      <c r="A544" s="9"/>
      <c r="B544" s="3"/>
    </row>
    <row r="545">
      <c r="A545" s="9"/>
      <c r="B545" s="3"/>
    </row>
    <row r="546">
      <c r="A546" s="9"/>
      <c r="B546" s="3"/>
    </row>
    <row r="547">
      <c r="A547" s="9"/>
      <c r="B547" s="3"/>
    </row>
    <row r="548">
      <c r="A548" s="9"/>
      <c r="B548" s="3"/>
    </row>
    <row r="549">
      <c r="A549" s="9"/>
      <c r="B549" s="3"/>
    </row>
    <row r="550">
      <c r="A550" s="9"/>
      <c r="B550" s="3"/>
    </row>
    <row r="551">
      <c r="A551" s="9"/>
      <c r="B551" s="3"/>
    </row>
    <row r="552">
      <c r="A552" s="9"/>
      <c r="B552" s="3"/>
    </row>
    <row r="553">
      <c r="A553" s="9"/>
      <c r="B553" s="3"/>
    </row>
    <row r="554">
      <c r="A554" s="9"/>
      <c r="B554" s="3"/>
    </row>
    <row r="555">
      <c r="A555" s="9"/>
      <c r="B555" s="3"/>
    </row>
    <row r="556">
      <c r="A556" s="9"/>
      <c r="B556" s="3"/>
    </row>
    <row r="557">
      <c r="A557" s="9"/>
      <c r="B557" s="3"/>
    </row>
    <row r="558">
      <c r="A558" s="9"/>
      <c r="B558" s="3"/>
    </row>
    <row r="559">
      <c r="A559" s="9"/>
      <c r="B559" s="3"/>
    </row>
    <row r="560">
      <c r="A560" s="9"/>
      <c r="B560" s="3"/>
    </row>
    <row r="561">
      <c r="A561" s="9"/>
      <c r="B561" s="3"/>
    </row>
    <row r="562">
      <c r="A562" s="9"/>
      <c r="B562" s="3"/>
    </row>
    <row r="563">
      <c r="A563" s="9"/>
      <c r="B563" s="3"/>
    </row>
    <row r="564">
      <c r="A564" s="9"/>
      <c r="B564" s="3"/>
    </row>
    <row r="565">
      <c r="A565" s="9"/>
      <c r="B565" s="3"/>
    </row>
    <row r="566">
      <c r="A566" s="9"/>
      <c r="B566" s="3"/>
    </row>
    <row r="567">
      <c r="A567" s="9"/>
      <c r="B567" s="3"/>
    </row>
    <row r="568">
      <c r="A568" s="9"/>
      <c r="B568" s="3"/>
    </row>
    <row r="569">
      <c r="A569" s="9"/>
      <c r="B569" s="3"/>
    </row>
    <row r="570">
      <c r="A570" s="9"/>
      <c r="B570" s="3"/>
    </row>
    <row r="571">
      <c r="A571" s="9"/>
      <c r="B571" s="3"/>
    </row>
    <row r="572">
      <c r="A572" s="9"/>
      <c r="B572" s="3"/>
    </row>
    <row r="573">
      <c r="A573" s="9"/>
      <c r="B573" s="3"/>
    </row>
    <row r="574">
      <c r="A574" s="9"/>
      <c r="B574" s="3"/>
    </row>
    <row r="575">
      <c r="A575" s="9"/>
      <c r="B575" s="3"/>
    </row>
    <row r="576">
      <c r="A576" s="9"/>
      <c r="B576" s="3"/>
    </row>
    <row r="577">
      <c r="A577" s="9"/>
      <c r="B577" s="3"/>
    </row>
    <row r="578">
      <c r="A578" s="9"/>
      <c r="B578" s="3"/>
    </row>
    <row r="579">
      <c r="A579" s="9"/>
      <c r="B579" s="3"/>
    </row>
    <row r="580">
      <c r="A580" s="9"/>
      <c r="B580" s="3"/>
    </row>
    <row r="581">
      <c r="A581" s="9"/>
      <c r="B581" s="3"/>
    </row>
    <row r="582">
      <c r="A582" s="9"/>
      <c r="B582" s="3"/>
    </row>
    <row r="583">
      <c r="A583" s="9"/>
      <c r="B583" s="3"/>
    </row>
    <row r="584">
      <c r="A584" s="9"/>
      <c r="B584" s="3"/>
    </row>
    <row r="585">
      <c r="A585" s="9"/>
      <c r="B585" s="3"/>
    </row>
    <row r="586">
      <c r="A586" s="9"/>
      <c r="B586" s="3"/>
    </row>
    <row r="587">
      <c r="A587" s="9"/>
      <c r="B587" s="3"/>
    </row>
    <row r="588">
      <c r="A588" s="9"/>
      <c r="B588" s="3"/>
    </row>
    <row r="589">
      <c r="A589" s="9"/>
      <c r="B589" s="3"/>
    </row>
    <row r="590">
      <c r="A590" s="9"/>
      <c r="B590" s="3"/>
    </row>
    <row r="591">
      <c r="A591" s="9"/>
      <c r="B591" s="3"/>
    </row>
    <row r="592">
      <c r="A592" s="9"/>
      <c r="B592" s="3"/>
    </row>
    <row r="593">
      <c r="A593" s="9"/>
      <c r="B593" s="3"/>
    </row>
    <row r="594">
      <c r="A594" s="9"/>
      <c r="B594" s="3"/>
    </row>
    <row r="595">
      <c r="A595" s="9"/>
      <c r="B595" s="3"/>
    </row>
    <row r="596">
      <c r="A596" s="9"/>
      <c r="B596" s="3"/>
    </row>
    <row r="597">
      <c r="A597" s="9"/>
      <c r="B597" s="3"/>
    </row>
    <row r="598">
      <c r="A598" s="9"/>
      <c r="B598" s="3"/>
    </row>
    <row r="599">
      <c r="A599" s="9"/>
      <c r="B599" s="3"/>
    </row>
    <row r="600">
      <c r="A600" s="9"/>
      <c r="B600" s="3"/>
    </row>
    <row r="601">
      <c r="A601" s="9"/>
      <c r="B601" s="3"/>
    </row>
    <row r="602">
      <c r="A602" s="9"/>
      <c r="B602" s="3"/>
    </row>
    <row r="603">
      <c r="A603" s="9"/>
      <c r="B603" s="3"/>
    </row>
    <row r="604">
      <c r="A604" s="9"/>
      <c r="B604" s="3"/>
    </row>
    <row r="605">
      <c r="A605" s="9"/>
      <c r="B605" s="3"/>
    </row>
    <row r="606">
      <c r="A606" s="9"/>
      <c r="B606" s="3"/>
    </row>
    <row r="607">
      <c r="A607" s="9"/>
      <c r="B607" s="3"/>
    </row>
    <row r="608">
      <c r="A608" s="9"/>
      <c r="B608" s="3"/>
    </row>
    <row r="609">
      <c r="A609" s="9"/>
      <c r="B609" s="3"/>
    </row>
    <row r="610">
      <c r="A610" s="9"/>
      <c r="B610" s="3"/>
    </row>
    <row r="611">
      <c r="A611" s="9"/>
      <c r="B611" s="3"/>
    </row>
    <row r="612">
      <c r="A612" s="9"/>
      <c r="B612" s="3"/>
    </row>
    <row r="613">
      <c r="A613" s="9"/>
      <c r="B613" s="3"/>
    </row>
    <row r="614">
      <c r="A614" s="9"/>
      <c r="B614" s="3"/>
    </row>
    <row r="615">
      <c r="A615" s="9"/>
      <c r="B615" s="3"/>
    </row>
    <row r="616">
      <c r="A616" s="9"/>
      <c r="B616" s="3"/>
    </row>
    <row r="617">
      <c r="A617" s="9"/>
      <c r="B617" s="3"/>
    </row>
    <row r="618">
      <c r="A618" s="9"/>
      <c r="B618" s="3"/>
    </row>
    <row r="619">
      <c r="A619" s="9"/>
      <c r="B619" s="3"/>
    </row>
    <row r="620">
      <c r="A620" s="9"/>
      <c r="B620" s="3"/>
    </row>
    <row r="621">
      <c r="A621" s="9"/>
      <c r="B621" s="3"/>
    </row>
    <row r="622">
      <c r="A622" s="9"/>
      <c r="B622" s="3"/>
    </row>
    <row r="623">
      <c r="A623" s="9"/>
      <c r="B623" s="3"/>
    </row>
    <row r="624">
      <c r="A624" s="9"/>
      <c r="B624" s="3"/>
    </row>
    <row r="625">
      <c r="A625" s="9"/>
      <c r="B625" s="3"/>
    </row>
    <row r="626">
      <c r="A626" s="9"/>
      <c r="B626" s="3"/>
    </row>
    <row r="627">
      <c r="A627" s="9"/>
      <c r="B627" s="3"/>
    </row>
    <row r="628">
      <c r="A628" s="9"/>
      <c r="B628" s="3"/>
    </row>
    <row r="629">
      <c r="A629" s="9"/>
      <c r="B629" s="3"/>
    </row>
    <row r="630">
      <c r="A630" s="9"/>
      <c r="B630" s="3"/>
    </row>
    <row r="631">
      <c r="A631" s="9"/>
      <c r="B631" s="3"/>
    </row>
    <row r="632">
      <c r="A632" s="9"/>
      <c r="B632" s="3"/>
    </row>
    <row r="633">
      <c r="A633" s="9"/>
      <c r="B633" s="3"/>
    </row>
    <row r="634">
      <c r="A634" s="9"/>
      <c r="B634" s="3"/>
    </row>
    <row r="635">
      <c r="A635" s="9"/>
      <c r="B635" s="3"/>
    </row>
    <row r="636">
      <c r="A636" s="9"/>
      <c r="B636" s="3"/>
    </row>
    <row r="637">
      <c r="A637" s="9"/>
      <c r="B637" s="3"/>
    </row>
    <row r="638">
      <c r="A638" s="9"/>
      <c r="B638" s="3"/>
    </row>
    <row r="639">
      <c r="A639" s="9"/>
      <c r="B639" s="3"/>
    </row>
    <row r="640">
      <c r="A640" s="9"/>
      <c r="B640" s="3"/>
    </row>
    <row r="641">
      <c r="A641" s="9"/>
      <c r="B641" s="3"/>
    </row>
    <row r="642">
      <c r="A642" s="9"/>
      <c r="B642" s="3"/>
    </row>
    <row r="643">
      <c r="A643" s="9"/>
      <c r="B643" s="3"/>
    </row>
    <row r="644">
      <c r="A644" s="9"/>
      <c r="B644" s="3"/>
    </row>
    <row r="645">
      <c r="A645" s="9"/>
      <c r="B645" s="3"/>
    </row>
    <row r="646">
      <c r="A646" s="9"/>
      <c r="B646" s="3"/>
    </row>
    <row r="647">
      <c r="A647" s="9"/>
      <c r="B647" s="3"/>
    </row>
    <row r="648">
      <c r="A648" s="9"/>
      <c r="B648" s="3"/>
    </row>
    <row r="649">
      <c r="A649" s="9"/>
      <c r="B649" s="3"/>
    </row>
    <row r="650">
      <c r="A650" s="9"/>
      <c r="B650" s="3"/>
    </row>
    <row r="651">
      <c r="A651" s="9"/>
      <c r="B651" s="3"/>
    </row>
    <row r="652">
      <c r="A652" s="9"/>
      <c r="B652" s="3"/>
    </row>
    <row r="653">
      <c r="A653" s="9"/>
      <c r="B653" s="3"/>
    </row>
    <row r="654">
      <c r="A654" s="9"/>
      <c r="B654" s="3"/>
    </row>
    <row r="655">
      <c r="A655" s="9"/>
      <c r="B655" s="3"/>
    </row>
    <row r="656">
      <c r="A656" s="9"/>
      <c r="B656" s="3"/>
    </row>
    <row r="657">
      <c r="A657" s="9"/>
      <c r="B657" s="3"/>
    </row>
    <row r="658">
      <c r="A658" s="9"/>
      <c r="B658" s="3"/>
    </row>
    <row r="659">
      <c r="A659" s="9"/>
      <c r="B659" s="3"/>
    </row>
    <row r="660">
      <c r="A660" s="9"/>
      <c r="B660" s="3"/>
    </row>
    <row r="661">
      <c r="A661" s="9"/>
      <c r="B661" s="3"/>
    </row>
    <row r="662">
      <c r="A662" s="9"/>
      <c r="B662" s="3"/>
    </row>
    <row r="663">
      <c r="A663" s="9"/>
      <c r="B663" s="3"/>
    </row>
    <row r="664">
      <c r="A664" s="9"/>
      <c r="B664" s="3"/>
    </row>
    <row r="665">
      <c r="A665" s="9"/>
      <c r="B665" s="3"/>
    </row>
    <row r="666">
      <c r="A666" s="9"/>
      <c r="B666" s="3"/>
    </row>
    <row r="667">
      <c r="A667" s="9"/>
      <c r="B667" s="3"/>
    </row>
    <row r="668">
      <c r="A668" s="9"/>
      <c r="B668" s="3"/>
    </row>
    <row r="669">
      <c r="A669" s="9"/>
      <c r="B669" s="3"/>
    </row>
    <row r="670">
      <c r="A670" s="9"/>
      <c r="B670" s="3"/>
    </row>
    <row r="671">
      <c r="A671" s="9"/>
      <c r="B671" s="3"/>
    </row>
    <row r="672">
      <c r="A672" s="9"/>
      <c r="B672" s="3"/>
    </row>
    <row r="673">
      <c r="A673" s="9"/>
      <c r="B673" s="3"/>
    </row>
    <row r="674">
      <c r="A674" s="9"/>
      <c r="B674" s="3"/>
    </row>
    <row r="675">
      <c r="A675" s="9"/>
      <c r="B675" s="3"/>
    </row>
    <row r="676">
      <c r="A676" s="9"/>
      <c r="B676" s="3"/>
    </row>
    <row r="677">
      <c r="A677" s="9"/>
      <c r="B677" s="3"/>
    </row>
    <row r="678">
      <c r="A678" s="9"/>
      <c r="B678" s="3"/>
    </row>
    <row r="679">
      <c r="A679" s="9"/>
      <c r="B679" s="3"/>
    </row>
    <row r="680">
      <c r="A680" s="9"/>
      <c r="B680" s="3"/>
    </row>
    <row r="681">
      <c r="A681" s="9"/>
      <c r="B681" s="3"/>
    </row>
    <row r="682">
      <c r="A682" s="9"/>
      <c r="B682" s="3"/>
    </row>
    <row r="683">
      <c r="A683" s="9"/>
      <c r="B683" s="3"/>
    </row>
    <row r="684">
      <c r="A684" s="9"/>
      <c r="B684" s="3"/>
    </row>
    <row r="685">
      <c r="A685" s="9"/>
      <c r="B685" s="3"/>
    </row>
    <row r="686">
      <c r="A686" s="9"/>
      <c r="B686" s="3"/>
    </row>
    <row r="687">
      <c r="A687" s="9"/>
      <c r="B687" s="3"/>
    </row>
    <row r="688">
      <c r="A688" s="9"/>
      <c r="B688" s="3"/>
    </row>
    <row r="689">
      <c r="A689" s="9"/>
      <c r="B689" s="3"/>
    </row>
    <row r="690">
      <c r="A690" s="9"/>
      <c r="B690" s="3"/>
    </row>
    <row r="691">
      <c r="A691" s="9"/>
      <c r="B691" s="3"/>
    </row>
    <row r="692">
      <c r="A692" s="9"/>
      <c r="B692" s="3"/>
    </row>
    <row r="693">
      <c r="A693" s="9"/>
      <c r="B693" s="3"/>
    </row>
    <row r="694">
      <c r="A694" s="9"/>
      <c r="B694" s="3"/>
    </row>
    <row r="695">
      <c r="A695" s="9"/>
      <c r="B695" s="3"/>
    </row>
    <row r="696">
      <c r="A696" s="9"/>
      <c r="B696" s="3"/>
    </row>
    <row r="697">
      <c r="A697" s="9"/>
      <c r="B697" s="3"/>
    </row>
    <row r="698">
      <c r="A698" s="9"/>
      <c r="B698" s="3"/>
    </row>
    <row r="699">
      <c r="A699" s="9"/>
      <c r="B699" s="3"/>
    </row>
    <row r="700">
      <c r="A700" s="9"/>
      <c r="B700" s="3"/>
    </row>
    <row r="701">
      <c r="A701" s="9"/>
      <c r="B701" s="3"/>
    </row>
    <row r="702">
      <c r="A702" s="9"/>
      <c r="B702" s="3"/>
    </row>
    <row r="703">
      <c r="A703" s="9"/>
      <c r="B703" s="3"/>
    </row>
    <row r="704">
      <c r="A704" s="9"/>
      <c r="B704" s="3"/>
    </row>
    <row r="705">
      <c r="A705" s="9"/>
      <c r="B705" s="3"/>
    </row>
    <row r="706">
      <c r="A706" s="9"/>
      <c r="B706" s="3"/>
    </row>
    <row r="707">
      <c r="A707" s="9"/>
      <c r="B707" s="3"/>
    </row>
    <row r="708">
      <c r="A708" s="9"/>
      <c r="B708" s="3"/>
    </row>
    <row r="709">
      <c r="A709" s="9"/>
      <c r="B709" s="3"/>
    </row>
    <row r="710">
      <c r="A710" s="9"/>
      <c r="B710" s="3"/>
    </row>
    <row r="711">
      <c r="A711" s="9"/>
      <c r="B711" s="3"/>
    </row>
    <row r="712">
      <c r="A712" s="9"/>
      <c r="B712" s="3"/>
    </row>
    <row r="713">
      <c r="A713" s="9"/>
      <c r="B713" s="3"/>
    </row>
    <row r="714">
      <c r="A714" s="9"/>
      <c r="B714" s="3"/>
    </row>
    <row r="715">
      <c r="A715" s="9"/>
      <c r="B715" s="3"/>
    </row>
    <row r="716">
      <c r="A716" s="9"/>
      <c r="B716" s="3"/>
    </row>
    <row r="717">
      <c r="A717" s="9"/>
      <c r="B717" s="3"/>
    </row>
    <row r="718">
      <c r="A718" s="9"/>
      <c r="B718" s="3"/>
    </row>
    <row r="719">
      <c r="A719" s="9"/>
      <c r="B719" s="3"/>
    </row>
    <row r="720">
      <c r="A720" s="9"/>
      <c r="B720" s="3"/>
    </row>
    <row r="721">
      <c r="A721" s="9"/>
      <c r="B721" s="3"/>
    </row>
    <row r="722">
      <c r="A722" s="9"/>
      <c r="B722" s="3"/>
    </row>
    <row r="723">
      <c r="A723" s="9"/>
      <c r="B723" s="3"/>
    </row>
    <row r="724">
      <c r="A724" s="9"/>
      <c r="B724" s="3"/>
    </row>
    <row r="725">
      <c r="A725" s="9"/>
      <c r="B725" s="3"/>
    </row>
    <row r="726">
      <c r="A726" s="9"/>
      <c r="B726" s="3"/>
    </row>
    <row r="727">
      <c r="A727" s="9"/>
      <c r="B727" s="3"/>
    </row>
    <row r="728">
      <c r="A728" s="9"/>
      <c r="B728" s="3"/>
    </row>
    <row r="729">
      <c r="A729" s="9"/>
      <c r="B729" s="3"/>
    </row>
    <row r="730">
      <c r="A730" s="9"/>
      <c r="B730" s="3"/>
    </row>
    <row r="731">
      <c r="A731" s="9"/>
      <c r="B731" s="3"/>
    </row>
    <row r="732">
      <c r="A732" s="9"/>
      <c r="B732" s="3"/>
    </row>
    <row r="733">
      <c r="A733" s="9"/>
      <c r="B733" s="3"/>
    </row>
    <row r="734">
      <c r="A734" s="9"/>
      <c r="B734" s="3"/>
    </row>
    <row r="735">
      <c r="A735" s="9"/>
      <c r="B735" s="3"/>
    </row>
    <row r="736">
      <c r="A736" s="9"/>
      <c r="B736" s="3"/>
    </row>
    <row r="737">
      <c r="A737" s="9"/>
      <c r="B737" s="3"/>
    </row>
    <row r="738">
      <c r="A738" s="9"/>
      <c r="B738" s="3"/>
    </row>
    <row r="739">
      <c r="A739" s="9"/>
      <c r="B739" s="3"/>
    </row>
    <row r="740">
      <c r="A740" s="9"/>
      <c r="B740" s="3"/>
    </row>
    <row r="741">
      <c r="A741" s="9"/>
      <c r="B741" s="3"/>
    </row>
    <row r="742">
      <c r="A742" s="9"/>
      <c r="B742" s="3"/>
    </row>
    <row r="743">
      <c r="A743" s="9"/>
      <c r="B743" s="3"/>
    </row>
    <row r="744">
      <c r="A744" s="9"/>
      <c r="B744" s="3"/>
    </row>
    <row r="745">
      <c r="A745" s="9"/>
      <c r="B745" s="3"/>
    </row>
    <row r="746">
      <c r="A746" s="9"/>
      <c r="B746" s="3"/>
    </row>
    <row r="747">
      <c r="A747" s="9"/>
      <c r="B747" s="3"/>
    </row>
    <row r="748">
      <c r="A748" s="9"/>
      <c r="B748" s="3"/>
    </row>
    <row r="749">
      <c r="A749" s="9"/>
      <c r="B749" s="3"/>
    </row>
    <row r="750">
      <c r="A750" s="9"/>
      <c r="B750" s="3"/>
    </row>
    <row r="751">
      <c r="A751" s="9"/>
      <c r="B751" s="3"/>
    </row>
    <row r="752">
      <c r="A752" s="9"/>
      <c r="B752" s="3"/>
    </row>
    <row r="753">
      <c r="A753" s="9"/>
      <c r="B753" s="3"/>
    </row>
    <row r="754">
      <c r="A754" s="9"/>
      <c r="B754" s="3"/>
    </row>
    <row r="755">
      <c r="A755" s="9"/>
      <c r="B755" s="3"/>
    </row>
    <row r="756">
      <c r="A756" s="9"/>
      <c r="B756" s="3"/>
    </row>
    <row r="757">
      <c r="A757" s="9"/>
      <c r="B757" s="3"/>
    </row>
    <row r="758">
      <c r="A758" s="9"/>
      <c r="B758" s="3"/>
    </row>
    <row r="759">
      <c r="A759" s="9"/>
      <c r="B759" s="3"/>
    </row>
    <row r="760">
      <c r="A760" s="9"/>
      <c r="B760" s="3"/>
    </row>
    <row r="761">
      <c r="A761" s="9"/>
      <c r="B761" s="3"/>
    </row>
    <row r="762">
      <c r="A762" s="9"/>
      <c r="B762" s="3"/>
    </row>
    <row r="763">
      <c r="A763" s="9"/>
      <c r="B763" s="3"/>
    </row>
    <row r="764">
      <c r="A764" s="9"/>
      <c r="B764" s="3"/>
    </row>
    <row r="765">
      <c r="A765" s="9"/>
      <c r="B765" s="3"/>
    </row>
    <row r="766">
      <c r="A766" s="9"/>
      <c r="B766" s="3"/>
    </row>
    <row r="767">
      <c r="A767" s="9"/>
      <c r="B767" s="3"/>
    </row>
    <row r="768">
      <c r="A768" s="9"/>
      <c r="B768" s="3"/>
    </row>
    <row r="769">
      <c r="A769" s="9"/>
      <c r="B769" s="3"/>
    </row>
    <row r="770">
      <c r="A770" s="9"/>
      <c r="B770" s="3"/>
    </row>
    <row r="771">
      <c r="A771" s="9"/>
      <c r="B771" s="3"/>
    </row>
    <row r="772">
      <c r="A772" s="9"/>
      <c r="B772" s="3"/>
    </row>
    <row r="773">
      <c r="A773" s="9"/>
      <c r="B773" s="3"/>
    </row>
    <row r="774">
      <c r="A774" s="9"/>
      <c r="B774" s="3"/>
    </row>
    <row r="775">
      <c r="A775" s="9"/>
      <c r="B775" s="3"/>
    </row>
    <row r="776">
      <c r="A776" s="9"/>
      <c r="B776" s="3"/>
    </row>
    <row r="777">
      <c r="A777" s="9"/>
      <c r="B777" s="3"/>
    </row>
    <row r="778">
      <c r="A778" s="9"/>
      <c r="B778" s="3"/>
    </row>
    <row r="779">
      <c r="A779" s="9"/>
      <c r="B779" s="3"/>
    </row>
    <row r="780">
      <c r="A780" s="9"/>
      <c r="B780" s="3"/>
    </row>
    <row r="781">
      <c r="A781" s="9"/>
      <c r="B781" s="3"/>
    </row>
    <row r="782">
      <c r="A782" s="9"/>
      <c r="B782" s="3"/>
    </row>
    <row r="783">
      <c r="A783" s="9"/>
      <c r="B783" s="3"/>
    </row>
    <row r="784">
      <c r="A784" s="9"/>
      <c r="B784" s="3"/>
    </row>
    <row r="785">
      <c r="A785" s="9"/>
      <c r="B785" s="3"/>
    </row>
    <row r="786">
      <c r="A786" s="9"/>
      <c r="B786" s="3"/>
    </row>
    <row r="787">
      <c r="A787" s="9"/>
      <c r="B787" s="3"/>
    </row>
    <row r="788">
      <c r="A788" s="9"/>
      <c r="B788" s="3"/>
    </row>
    <row r="789">
      <c r="A789" s="9"/>
      <c r="B789" s="3"/>
    </row>
    <row r="790">
      <c r="A790" s="9"/>
      <c r="B790" s="3"/>
    </row>
    <row r="791">
      <c r="A791" s="9"/>
      <c r="B791" s="3"/>
    </row>
    <row r="792">
      <c r="A792" s="9"/>
      <c r="B792" s="3"/>
    </row>
    <row r="793">
      <c r="A793" s="9"/>
      <c r="B793" s="3"/>
    </row>
    <row r="794">
      <c r="A794" s="9"/>
      <c r="B794" s="3"/>
    </row>
    <row r="795">
      <c r="A795" s="9"/>
      <c r="B795" s="3"/>
    </row>
    <row r="796">
      <c r="A796" s="9"/>
      <c r="B796" s="3"/>
    </row>
    <row r="797">
      <c r="A797" s="9"/>
      <c r="B797" s="3"/>
    </row>
    <row r="798">
      <c r="A798" s="9"/>
      <c r="B798" s="3"/>
    </row>
    <row r="799">
      <c r="A799" s="9"/>
      <c r="B799" s="3"/>
    </row>
    <row r="800">
      <c r="A800" s="9"/>
      <c r="B800" s="3"/>
    </row>
    <row r="801">
      <c r="A801" s="9"/>
      <c r="B801" s="3"/>
    </row>
    <row r="802">
      <c r="A802" s="9"/>
      <c r="B802" s="3"/>
    </row>
    <row r="803">
      <c r="A803" s="9"/>
      <c r="B803" s="3"/>
    </row>
    <row r="804">
      <c r="A804" s="9"/>
      <c r="B804" s="3"/>
    </row>
    <row r="805">
      <c r="A805" s="9"/>
      <c r="B805" s="3"/>
    </row>
    <row r="806">
      <c r="A806" s="9"/>
      <c r="B806" s="3"/>
    </row>
    <row r="807">
      <c r="A807" s="9"/>
      <c r="B807" s="3"/>
    </row>
    <row r="808">
      <c r="A808" s="9"/>
      <c r="B808" s="3"/>
    </row>
    <row r="809">
      <c r="A809" s="9"/>
      <c r="B809" s="3"/>
    </row>
    <row r="810">
      <c r="A810" s="9"/>
      <c r="B810" s="3"/>
    </row>
    <row r="811">
      <c r="A811" s="9"/>
      <c r="B811" s="3"/>
    </row>
    <row r="812">
      <c r="A812" s="9"/>
      <c r="B812" s="3"/>
    </row>
    <row r="813">
      <c r="A813" s="9"/>
      <c r="B813" s="3"/>
    </row>
    <row r="814">
      <c r="A814" s="9"/>
      <c r="B814" s="3"/>
    </row>
    <row r="815">
      <c r="A815" s="9"/>
      <c r="B815" s="3"/>
    </row>
    <row r="816">
      <c r="A816" s="9"/>
      <c r="B816" s="3"/>
    </row>
    <row r="817">
      <c r="A817" s="9"/>
      <c r="B817" s="3"/>
    </row>
    <row r="818">
      <c r="A818" s="9"/>
      <c r="B818" s="3"/>
    </row>
    <row r="819">
      <c r="A819" s="9"/>
      <c r="B819" s="3"/>
    </row>
    <row r="820">
      <c r="A820" s="9"/>
      <c r="B820" s="3"/>
    </row>
    <row r="821">
      <c r="A821" s="9"/>
      <c r="B821" s="3"/>
    </row>
    <row r="822">
      <c r="A822" s="9"/>
      <c r="B822" s="3"/>
    </row>
    <row r="823">
      <c r="A823" s="9"/>
      <c r="B823" s="3"/>
    </row>
    <row r="824">
      <c r="A824" s="9"/>
      <c r="B824" s="3"/>
    </row>
    <row r="825">
      <c r="A825" s="9"/>
      <c r="B825" s="3"/>
    </row>
    <row r="826">
      <c r="A826" s="9"/>
      <c r="B826" s="3"/>
    </row>
    <row r="827">
      <c r="A827" s="9"/>
      <c r="B827" s="3"/>
    </row>
    <row r="828">
      <c r="A828" s="9"/>
      <c r="B828" s="3"/>
    </row>
    <row r="829">
      <c r="A829" s="9"/>
      <c r="B829" s="3"/>
    </row>
    <row r="830">
      <c r="A830" s="9"/>
      <c r="B830" s="3"/>
    </row>
    <row r="831">
      <c r="A831" s="9"/>
      <c r="B831" s="3"/>
    </row>
    <row r="832">
      <c r="A832" s="9"/>
      <c r="B832" s="3"/>
    </row>
    <row r="833">
      <c r="A833" s="9"/>
      <c r="B833" s="3"/>
    </row>
    <row r="834">
      <c r="A834" s="9"/>
      <c r="B834" s="3"/>
    </row>
    <row r="835">
      <c r="A835" s="9"/>
      <c r="B835" s="3"/>
    </row>
    <row r="836">
      <c r="A836" s="9"/>
      <c r="B836" s="3"/>
    </row>
    <row r="837">
      <c r="A837" s="9"/>
      <c r="B837" s="3"/>
    </row>
    <row r="838">
      <c r="A838" s="9"/>
      <c r="B838" s="3"/>
    </row>
    <row r="839">
      <c r="A839" s="9"/>
      <c r="B839" s="3"/>
    </row>
    <row r="840">
      <c r="A840" s="9"/>
      <c r="B840" s="3"/>
    </row>
    <row r="841">
      <c r="A841" s="9"/>
      <c r="B841" s="3"/>
    </row>
    <row r="842">
      <c r="A842" s="9"/>
      <c r="B842" s="3"/>
    </row>
    <row r="843">
      <c r="A843" s="9"/>
      <c r="B843" s="3"/>
    </row>
    <row r="844">
      <c r="A844" s="9"/>
      <c r="B844" s="3"/>
    </row>
    <row r="845">
      <c r="A845" s="9"/>
      <c r="B845" s="3"/>
    </row>
    <row r="846">
      <c r="A846" s="9"/>
      <c r="B846" s="3"/>
    </row>
    <row r="847">
      <c r="A847" s="9"/>
      <c r="B847" s="3"/>
    </row>
    <row r="848">
      <c r="A848" s="9"/>
      <c r="B848" s="3"/>
    </row>
    <row r="849">
      <c r="A849" s="9"/>
      <c r="B849" s="3"/>
    </row>
    <row r="850">
      <c r="A850" s="9"/>
      <c r="B850" s="3"/>
    </row>
    <row r="851">
      <c r="A851" s="9"/>
      <c r="B851" s="3"/>
    </row>
    <row r="852">
      <c r="A852" s="9"/>
      <c r="B852" s="3"/>
    </row>
    <row r="853">
      <c r="A853" s="9"/>
      <c r="B853" s="3"/>
    </row>
    <row r="854">
      <c r="A854" s="9"/>
      <c r="B854" s="3"/>
    </row>
    <row r="855">
      <c r="A855" s="9"/>
      <c r="B855" s="3"/>
    </row>
    <row r="856">
      <c r="A856" s="9"/>
      <c r="B856" s="3"/>
    </row>
    <row r="857">
      <c r="A857" s="9"/>
      <c r="B857" s="3"/>
    </row>
    <row r="858">
      <c r="A858" s="9"/>
      <c r="B858" s="3"/>
    </row>
    <row r="859">
      <c r="A859" s="9"/>
      <c r="B859" s="3"/>
    </row>
    <row r="860">
      <c r="A860" s="9"/>
      <c r="B860" s="3"/>
    </row>
    <row r="861">
      <c r="A861" s="9"/>
      <c r="B861" s="3"/>
    </row>
    <row r="862">
      <c r="A862" s="9"/>
      <c r="B862" s="3"/>
    </row>
    <row r="863">
      <c r="A863" s="9"/>
      <c r="B863" s="3"/>
    </row>
    <row r="864">
      <c r="A864" s="9"/>
      <c r="B864" s="3"/>
    </row>
    <row r="865">
      <c r="A865" s="9"/>
      <c r="B865" s="3"/>
    </row>
    <row r="866">
      <c r="A866" s="9"/>
      <c r="B866" s="3"/>
    </row>
    <row r="867">
      <c r="A867" s="9"/>
      <c r="B867" s="3"/>
    </row>
    <row r="868">
      <c r="A868" s="9"/>
      <c r="B868" s="3"/>
    </row>
    <row r="869">
      <c r="A869" s="9"/>
      <c r="B869" s="3"/>
    </row>
    <row r="870">
      <c r="A870" s="9"/>
      <c r="B870" s="3"/>
    </row>
    <row r="871">
      <c r="A871" s="9"/>
      <c r="B871" s="3"/>
    </row>
    <row r="872">
      <c r="A872" s="9"/>
      <c r="B872" s="3"/>
    </row>
    <row r="873">
      <c r="A873" s="9"/>
      <c r="B873" s="3"/>
    </row>
    <row r="874">
      <c r="A874" s="9"/>
      <c r="B874" s="3"/>
    </row>
    <row r="875">
      <c r="A875" s="9"/>
      <c r="B875" s="3"/>
    </row>
    <row r="876">
      <c r="A876" s="9"/>
      <c r="B876" s="3"/>
    </row>
    <row r="877">
      <c r="A877" s="9"/>
      <c r="B877" s="3"/>
    </row>
    <row r="878">
      <c r="A878" s="9"/>
      <c r="B878" s="3"/>
    </row>
    <row r="879">
      <c r="A879" s="9"/>
      <c r="B879" s="3"/>
    </row>
    <row r="880">
      <c r="A880" s="9"/>
      <c r="B880" s="3"/>
    </row>
    <row r="881">
      <c r="A881" s="9"/>
      <c r="B881" s="3"/>
    </row>
    <row r="882">
      <c r="A882" s="9"/>
      <c r="B882" s="3"/>
    </row>
    <row r="883">
      <c r="A883" s="9"/>
      <c r="B883" s="3"/>
    </row>
    <row r="884">
      <c r="A884" s="9"/>
      <c r="B884" s="3"/>
    </row>
    <row r="885">
      <c r="A885" s="9"/>
      <c r="B885" s="3"/>
    </row>
    <row r="886">
      <c r="A886" s="9"/>
      <c r="B886" s="3"/>
    </row>
    <row r="887">
      <c r="A887" s="9"/>
      <c r="B887" s="3"/>
    </row>
    <row r="888">
      <c r="A888" s="9"/>
      <c r="B888" s="3"/>
    </row>
    <row r="889">
      <c r="A889" s="9"/>
      <c r="B889" s="3"/>
    </row>
    <row r="890">
      <c r="A890" s="9"/>
      <c r="B890" s="3"/>
    </row>
    <row r="891">
      <c r="A891" s="9"/>
      <c r="B891" s="3"/>
    </row>
    <row r="892">
      <c r="A892" s="9"/>
      <c r="B892" s="3"/>
    </row>
    <row r="893">
      <c r="A893" s="9"/>
      <c r="B893" s="3"/>
    </row>
    <row r="894">
      <c r="A894" s="9"/>
      <c r="B894" s="3"/>
    </row>
    <row r="895">
      <c r="A895" s="9"/>
      <c r="B895" s="3"/>
    </row>
    <row r="896">
      <c r="A896" s="9"/>
      <c r="B896" s="3"/>
    </row>
    <row r="897">
      <c r="A897" s="9"/>
      <c r="B897" s="3"/>
    </row>
    <row r="898">
      <c r="A898" s="9"/>
      <c r="B898" s="3"/>
    </row>
    <row r="899">
      <c r="A899" s="9"/>
      <c r="B899" s="3"/>
    </row>
    <row r="900">
      <c r="A900" s="9"/>
      <c r="B900" s="3"/>
    </row>
    <row r="901">
      <c r="A901" s="9"/>
      <c r="B901" s="3"/>
    </row>
    <row r="902">
      <c r="A902" s="9"/>
      <c r="B902" s="3"/>
    </row>
    <row r="903">
      <c r="A903" s="9"/>
      <c r="B903" s="3"/>
    </row>
    <row r="904">
      <c r="A904" s="9"/>
      <c r="B904" s="3"/>
    </row>
    <row r="905">
      <c r="A905" s="9"/>
      <c r="B905" s="3"/>
    </row>
    <row r="906">
      <c r="A906" s="9"/>
      <c r="B906" s="3"/>
    </row>
    <row r="907">
      <c r="A907" s="9"/>
      <c r="B907" s="3"/>
    </row>
    <row r="908">
      <c r="A908" s="9"/>
      <c r="B908" s="3"/>
    </row>
    <row r="909">
      <c r="A909" s="9"/>
      <c r="B909" s="3"/>
    </row>
    <row r="910">
      <c r="A910" s="9"/>
      <c r="B910" s="3"/>
    </row>
    <row r="911">
      <c r="A911" s="9"/>
      <c r="B911" s="3"/>
    </row>
    <row r="912">
      <c r="A912" s="9"/>
      <c r="B912" s="3"/>
    </row>
    <row r="913">
      <c r="A913" s="9"/>
      <c r="B913" s="3"/>
    </row>
    <row r="914">
      <c r="A914" s="9"/>
      <c r="B914" s="3"/>
    </row>
    <row r="915">
      <c r="A915" s="9"/>
      <c r="B915" s="3"/>
    </row>
    <row r="916">
      <c r="A916" s="9"/>
      <c r="B916" s="3"/>
    </row>
    <row r="917">
      <c r="A917" s="9"/>
      <c r="B917" s="3"/>
    </row>
    <row r="918">
      <c r="A918" s="9"/>
      <c r="B918" s="3"/>
    </row>
    <row r="919">
      <c r="A919" s="9"/>
      <c r="B919" s="3"/>
    </row>
    <row r="920">
      <c r="A920" s="9"/>
      <c r="B920" s="3"/>
    </row>
    <row r="921">
      <c r="A921" s="9"/>
      <c r="B921" s="3"/>
    </row>
    <row r="922">
      <c r="A922" s="9"/>
      <c r="B922" s="3"/>
    </row>
    <row r="923">
      <c r="A923" s="9"/>
      <c r="B923" s="3"/>
    </row>
    <row r="924">
      <c r="A924" s="9"/>
      <c r="B924" s="3"/>
    </row>
    <row r="925">
      <c r="A925" s="9"/>
      <c r="B925" s="3"/>
    </row>
    <row r="926">
      <c r="A926" s="9"/>
      <c r="B926" s="3"/>
    </row>
    <row r="927">
      <c r="A927" s="9"/>
      <c r="B927" s="3"/>
    </row>
    <row r="928">
      <c r="A928" s="9"/>
      <c r="B928" s="3"/>
    </row>
    <row r="929">
      <c r="A929" s="9"/>
      <c r="B929" s="3"/>
    </row>
    <row r="930">
      <c r="A930" s="9"/>
      <c r="B930" s="3"/>
    </row>
    <row r="931">
      <c r="A931" s="9"/>
      <c r="B931" s="3"/>
    </row>
    <row r="932">
      <c r="A932" s="9"/>
      <c r="B932" s="3"/>
    </row>
    <row r="933">
      <c r="A933" s="9"/>
      <c r="B933" s="3"/>
    </row>
    <row r="934">
      <c r="A934" s="9"/>
      <c r="B934" s="3"/>
    </row>
    <row r="935">
      <c r="A935" s="9"/>
      <c r="B935" s="3"/>
    </row>
    <row r="936">
      <c r="A936" s="9"/>
      <c r="B936" s="3"/>
    </row>
    <row r="937">
      <c r="A937" s="9"/>
      <c r="B937" s="3"/>
    </row>
    <row r="938">
      <c r="A938" s="9"/>
      <c r="B938" s="3"/>
    </row>
    <row r="939">
      <c r="A939" s="9"/>
      <c r="B939" s="3"/>
    </row>
    <row r="940">
      <c r="A940" s="9"/>
      <c r="B940" s="3"/>
    </row>
    <row r="941">
      <c r="A941" s="9"/>
      <c r="B941" s="3"/>
    </row>
    <row r="942">
      <c r="A942" s="9"/>
      <c r="B942" s="3"/>
    </row>
    <row r="943">
      <c r="A943" s="9"/>
      <c r="B943" s="3"/>
    </row>
    <row r="944">
      <c r="A944" s="9"/>
      <c r="B944" s="3"/>
    </row>
    <row r="945">
      <c r="A945" s="9"/>
      <c r="B945" s="3"/>
    </row>
    <row r="946">
      <c r="A946" s="9"/>
      <c r="B946" s="3"/>
    </row>
    <row r="947">
      <c r="A947" s="9"/>
      <c r="B947" s="3"/>
    </row>
    <row r="948">
      <c r="A948" s="9"/>
      <c r="B948" s="3"/>
    </row>
    <row r="949">
      <c r="A949" s="9"/>
      <c r="B949" s="3"/>
    </row>
    <row r="950">
      <c r="A950" s="9"/>
      <c r="B950" s="3"/>
    </row>
    <row r="951">
      <c r="A951" s="9"/>
      <c r="B951" s="3"/>
    </row>
    <row r="952">
      <c r="A952" s="9"/>
      <c r="B952" s="3"/>
    </row>
    <row r="953">
      <c r="A953" s="9"/>
      <c r="B953" s="3"/>
    </row>
    <row r="954">
      <c r="A954" s="9"/>
      <c r="B954" s="3"/>
    </row>
    <row r="955">
      <c r="A955" s="9"/>
      <c r="B955" s="3"/>
    </row>
    <row r="956">
      <c r="A956" s="9"/>
      <c r="B956" s="3"/>
    </row>
    <row r="957">
      <c r="A957" s="9"/>
      <c r="B957" s="3"/>
    </row>
    <row r="958">
      <c r="A958" s="9"/>
      <c r="B958" s="3"/>
    </row>
    <row r="959">
      <c r="A959" s="9"/>
      <c r="B959" s="3"/>
    </row>
    <row r="960">
      <c r="A960" s="9"/>
      <c r="B960" s="3"/>
    </row>
    <row r="961">
      <c r="A961" s="9"/>
      <c r="B961" s="3"/>
    </row>
    <row r="962">
      <c r="A962" s="9"/>
      <c r="B962" s="3"/>
    </row>
    <row r="963">
      <c r="A963" s="9"/>
      <c r="B963" s="3"/>
    </row>
    <row r="964">
      <c r="A964" s="9"/>
      <c r="B964" s="3"/>
    </row>
    <row r="965">
      <c r="A965" s="9"/>
      <c r="B965" s="3"/>
    </row>
    <row r="966">
      <c r="A966" s="9"/>
      <c r="B966" s="3"/>
    </row>
    <row r="967">
      <c r="A967" s="9"/>
      <c r="B967" s="3"/>
    </row>
    <row r="968">
      <c r="A968" s="9"/>
      <c r="B968" s="3"/>
    </row>
    <row r="969">
      <c r="A969" s="9"/>
      <c r="B969" s="3"/>
    </row>
    <row r="970">
      <c r="A970" s="9"/>
      <c r="B970" s="3"/>
    </row>
    <row r="971">
      <c r="A971" s="9"/>
      <c r="B971" s="3"/>
    </row>
    <row r="972">
      <c r="A972" s="9"/>
      <c r="B972" s="3"/>
    </row>
    <row r="973">
      <c r="A973" s="9"/>
      <c r="B973" s="3"/>
    </row>
    <row r="974">
      <c r="A974" s="9"/>
      <c r="B974" s="3"/>
    </row>
    <row r="975">
      <c r="A975" s="9"/>
      <c r="B975" s="3"/>
    </row>
    <row r="976">
      <c r="A976" s="9"/>
      <c r="B976" s="3"/>
    </row>
    <row r="977">
      <c r="A977" s="9"/>
      <c r="B977" s="3"/>
    </row>
    <row r="978">
      <c r="A978" s="9"/>
      <c r="B978" s="3"/>
    </row>
    <row r="979">
      <c r="A979" s="9"/>
      <c r="B979" s="3"/>
    </row>
    <row r="980">
      <c r="A980" s="9"/>
      <c r="B980" s="3"/>
    </row>
    <row r="981">
      <c r="A981" s="9"/>
      <c r="B981" s="3"/>
    </row>
    <row r="982">
      <c r="A982" s="9"/>
      <c r="B982" s="3"/>
    </row>
    <row r="983">
      <c r="A983" s="9"/>
      <c r="B983" s="3"/>
    </row>
    <row r="984">
      <c r="A984" s="9"/>
      <c r="B984" s="3"/>
    </row>
    <row r="985">
      <c r="A985" s="9"/>
      <c r="B985" s="3"/>
    </row>
    <row r="986">
      <c r="A986" s="9"/>
      <c r="B986" s="3"/>
    </row>
    <row r="987">
      <c r="A987" s="9"/>
      <c r="B987" s="3"/>
    </row>
    <row r="988">
      <c r="A988" s="9"/>
      <c r="B988" s="3"/>
    </row>
    <row r="989">
      <c r="A989" s="9"/>
      <c r="B989" s="3"/>
    </row>
    <row r="990">
      <c r="A990" s="9"/>
      <c r="B990" s="3"/>
    </row>
    <row r="991">
      <c r="A991" s="9"/>
      <c r="B991" s="3"/>
    </row>
    <row r="992">
      <c r="A992" s="9"/>
      <c r="B992" s="3"/>
    </row>
    <row r="993">
      <c r="A993" s="9"/>
      <c r="B993" s="3"/>
    </row>
    <row r="994">
      <c r="A994" s="9"/>
      <c r="B994" s="3"/>
    </row>
    <row r="995">
      <c r="A995" s="9"/>
      <c r="B995" s="3"/>
    </row>
    <row r="996">
      <c r="A996" s="9"/>
      <c r="B996" s="3"/>
    </row>
    <row r="997">
      <c r="A997" s="9"/>
      <c r="B997" s="3"/>
    </row>
    <row r="998">
      <c r="A998" s="9"/>
      <c r="B998" s="3"/>
    </row>
    <row r="999">
      <c r="A999" s="9"/>
      <c r="B999" s="3"/>
    </row>
    <row r="1000">
      <c r="A1000" s="9"/>
      <c r="B1000" s="3"/>
    </row>
  </sheetData>
  <drawing r:id="rId1"/>
</worksheet>
</file>