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hared/KKMDocuments/Documents/Github.Repos/Multi-species-GTseq/data-raw/"/>
    </mc:Choice>
  </mc:AlternateContent>
  <xr:revisionPtr revIDLastSave="0" documentId="13_ncr:1_{9CD28012-85F1-1142-856A-A736AB403069}" xr6:coauthVersionLast="47" xr6:coauthVersionMax="47" xr10:uidLastSave="{00000000-0000-0000-0000-000000000000}"/>
  <bookViews>
    <workbookView xWindow="20960" yWindow="5120" windowWidth="30240" windowHeight="18880" activeTab="2" xr2:uid="{803F65FB-06EB-8A4D-8414-49A67856CAC3}"/>
  </bookViews>
  <sheets>
    <sheet name="MHI" sheetId="1" r:id="rId1"/>
    <sheet name="NWHI" sheetId="9" r:id="rId2"/>
    <sheet name="CNP WNP" sheetId="8" r:id="rId3"/>
    <sheet name="ETP" sheetId="7" r:id="rId4"/>
    <sheet name="SPac" sheetId="4" r:id="rId5"/>
    <sheet name="SAtl" sheetId="3" r:id="rId6"/>
    <sheet name="NAtl" sheetId="6" r:id="rId7"/>
    <sheet name="Indian Ocean" sheetId="5" r:id="rId8"/>
    <sheet name="Exclude" sheetId="2" r:id="rId9"/>
    <sheet name="Current coun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18" i="5" l="1"/>
  <c r="Y20" i="5"/>
  <c r="Y19" i="5"/>
  <c r="Y22" i="5"/>
  <c r="Y21" i="5"/>
  <c r="Y17" i="5"/>
  <c r="Y16" i="5"/>
  <c r="Y15" i="5"/>
  <c r="Y13" i="5"/>
  <c r="Y12" i="5"/>
  <c r="Y9" i="5"/>
  <c r="Y8" i="5"/>
  <c r="Y7" i="5"/>
  <c r="Y2" i="5"/>
  <c r="Y18" i="6"/>
  <c r="Y17" i="6"/>
  <c r="Y16" i="6"/>
  <c r="Y15" i="6"/>
  <c r="Y14" i="6"/>
  <c r="Y13" i="6"/>
  <c r="Y12" i="6"/>
  <c r="Y11" i="6"/>
  <c r="Y10" i="6"/>
  <c r="Y9" i="6"/>
  <c r="Y8" i="6"/>
  <c r="Y7" i="6"/>
  <c r="Y6" i="6"/>
  <c r="Y5" i="6"/>
  <c r="Y4" i="6"/>
  <c r="Y3" i="6"/>
  <c r="Y2" i="6"/>
  <c r="Y7" i="3"/>
  <c r="Y6" i="3"/>
  <c r="Y5" i="3"/>
  <c r="Y4" i="3"/>
  <c r="Y3" i="3"/>
  <c r="Y2" i="3"/>
  <c r="Y9" i="3"/>
  <c r="Y8" i="3"/>
  <c r="Y7" i="4"/>
  <c r="Y4" i="4"/>
  <c r="Y6" i="4"/>
  <c r="Y3" i="4"/>
  <c r="Y2" i="4"/>
  <c r="Y5" i="4"/>
  <c r="Y9" i="7"/>
  <c r="Y18" i="7"/>
  <c r="Y5" i="7"/>
  <c r="Y16" i="7"/>
  <c r="Y21" i="7"/>
  <c r="Y30" i="7"/>
  <c r="Y8" i="7"/>
  <c r="Y4" i="7"/>
  <c r="Y15" i="7"/>
  <c r="Y3" i="7"/>
  <c r="Y14" i="7"/>
  <c r="Y20" i="7"/>
  <c r="Y13" i="7"/>
  <c r="Y2" i="7"/>
  <c r="Y11" i="7"/>
  <c r="Y12" i="7"/>
  <c r="Y17" i="7"/>
  <c r="Y7" i="7"/>
  <c r="Y6" i="7"/>
  <c r="Y10" i="7"/>
  <c r="Y19" i="7"/>
  <c r="Y15" i="9"/>
  <c r="Y14" i="9"/>
  <c r="Y20" i="9"/>
  <c r="Y19" i="9"/>
  <c r="Y18" i="9"/>
  <c r="Y17" i="9"/>
  <c r="Y16" i="9"/>
  <c r="Y13" i="9"/>
  <c r="Y12" i="9"/>
  <c r="Y11" i="9"/>
  <c r="Y10" i="9"/>
  <c r="Y9" i="9"/>
  <c r="Y8" i="9"/>
  <c r="Y7" i="9"/>
  <c r="Y6" i="9"/>
  <c r="Y5" i="9"/>
  <c r="Y4" i="9"/>
  <c r="Y3" i="9"/>
  <c r="Y2" i="9"/>
  <c r="Z49" i="1"/>
  <c r="Z48" i="1"/>
  <c r="Z47" i="1"/>
  <c r="Z46" i="1"/>
  <c r="Z45" i="1"/>
  <c r="Z44" i="1"/>
  <c r="Z41" i="1"/>
  <c r="Z40" i="1"/>
  <c r="Z39" i="1"/>
  <c r="Z43" i="1"/>
  <c r="Z42"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Z30" i="8"/>
  <c r="Z16" i="8"/>
  <c r="Z15" i="8"/>
  <c r="Z104" i="8"/>
  <c r="Z44" i="8"/>
  <c r="Z103" i="8"/>
  <c r="Z14" i="8"/>
  <c r="Z29" i="8"/>
  <c r="Z43" i="8"/>
  <c r="Z102" i="8"/>
  <c r="Z101" i="8"/>
  <c r="Z100" i="8"/>
  <c r="Z99" i="8"/>
  <c r="Z13" i="8"/>
  <c r="Z28" i="8"/>
  <c r="Z42" i="8"/>
  <c r="Z98" i="8"/>
  <c r="Z97" i="8"/>
  <c r="Z96" i="8"/>
  <c r="Z95" i="8"/>
  <c r="Z94" i="8"/>
  <c r="Z93" i="8"/>
  <c r="Z92" i="8"/>
  <c r="Z91" i="8"/>
  <c r="Z90" i="8"/>
  <c r="Z89" i="8"/>
  <c r="Z88" i="8"/>
  <c r="Z87" i="8"/>
  <c r="Z86" i="8"/>
  <c r="Z12" i="8"/>
  <c r="Z85" i="8"/>
  <c r="Z84" i="8"/>
  <c r="Z83" i="8"/>
  <c r="Z82" i="8"/>
  <c r="Z81" i="8"/>
  <c r="Z80" i="8"/>
  <c r="Z79" i="8"/>
  <c r="Z78" i="8"/>
  <c r="Z27" i="8"/>
  <c r="Z41" i="8"/>
  <c r="Z77" i="8"/>
  <c r="Z76" i="8"/>
  <c r="Z75" i="8"/>
  <c r="Z74" i="8"/>
  <c r="Z73" i="8"/>
  <c r="Z72" i="8"/>
  <c r="Z71" i="8"/>
  <c r="Z70" i="8"/>
  <c r="Z11" i="8"/>
  <c r="Z26" i="8"/>
  <c r="Z69" i="8"/>
  <c r="Z40" i="8"/>
  <c r="Z68" i="8"/>
  <c r="Z10" i="8"/>
  <c r="Z67" i="8"/>
  <c r="Z39" i="8"/>
  <c r="Z25" i="8"/>
  <c r="Z24" i="8"/>
  <c r="Z9" i="8"/>
  <c r="Z66" i="8"/>
  <c r="Z38" i="8"/>
  <c r="Z23" i="8"/>
  <c r="Z37" i="8"/>
  <c r="Z8" i="8"/>
  <c r="Z65" i="8"/>
  <c r="Z64" i="8"/>
  <c r="Z63" i="8"/>
  <c r="Z62" i="8"/>
  <c r="Z61" i="8"/>
  <c r="Z36" i="8"/>
  <c r="Z60" i="8"/>
  <c r="Z22" i="8"/>
  <c r="Z7" i="8"/>
  <c r="Z59" i="8"/>
  <c r="Z58" i="8"/>
  <c r="Z57" i="8"/>
  <c r="Z56" i="8"/>
  <c r="Z55" i="8"/>
  <c r="Z54" i="8"/>
  <c r="Z35" i="8"/>
  <c r="Z53" i="8"/>
  <c r="Z21" i="8"/>
  <c r="Z52" i="8"/>
  <c r="Z6" i="8"/>
  <c r="Z51" i="8"/>
  <c r="Z50" i="8"/>
  <c r="Z34" i="8"/>
  <c r="Z20" i="8"/>
  <c r="Z49" i="8"/>
  <c r="Z5" i="8"/>
  <c r="Z4" i="8"/>
  <c r="Z19" i="8"/>
  <c r="Z33" i="8"/>
  <c r="Z3" i="8"/>
  <c r="Z32" i="8"/>
  <c r="Z18" i="8"/>
  <c r="Z31" i="8"/>
  <c r="Z17" i="8"/>
  <c r="Z2" i="8"/>
  <c r="Z48" i="8"/>
  <c r="Z47" i="8"/>
  <c r="Z46" i="8"/>
  <c r="Z45" i="8"/>
  <c r="B18" i="10"/>
  <c r="C12" i="10"/>
  <c r="B20" i="10" s="1"/>
  <c r="B28" i="10" s="1"/>
  <c r="B12" i="10"/>
</calcChain>
</file>

<file path=xl/sharedStrings.xml><?xml version="1.0" encoding="utf-8"?>
<sst xmlns="http://schemas.openxmlformats.org/spreadsheetml/2006/main" count="8628" uniqueCount="1372">
  <si>
    <t>Animal.ID</t>
  </si>
  <si>
    <t>LABID</t>
  </si>
  <si>
    <t>Haplotype</t>
  </si>
  <si>
    <t>which.kind</t>
  </si>
  <si>
    <t>Sex</t>
  </si>
  <si>
    <t>FIELDID</t>
  </si>
  <si>
    <t>Collection_Method</t>
  </si>
  <si>
    <t>CONTACT_NAME</t>
  </si>
  <si>
    <t>Organization</t>
  </si>
  <si>
    <t>LAB</t>
  </si>
  <si>
    <t>USE</t>
  </si>
  <si>
    <t>Restrict_Description</t>
  </si>
  <si>
    <t>Date_Collected</t>
  </si>
  <si>
    <t>KKMLocation</t>
  </si>
  <si>
    <t>Latitude</t>
  </si>
  <si>
    <t>Longitude</t>
  </si>
  <si>
    <t>Ocean_Basin</t>
  </si>
  <si>
    <t>SEX</t>
  </si>
  <si>
    <t>COMMENTS</t>
  </si>
  <si>
    <t>Location.y</t>
  </si>
  <si>
    <t>Use</t>
  </si>
  <si>
    <t>Comments</t>
  </si>
  <si>
    <t>Encounter</t>
  </si>
  <si>
    <t>Exclude..reason</t>
  </si>
  <si>
    <t>Use.1</t>
  </si>
  <si>
    <t>DQuant</t>
  </si>
  <si>
    <t>concentration</t>
  </si>
  <si>
    <t>dna.comments</t>
  </si>
  <si>
    <t>TQuant</t>
  </si>
  <si>
    <t>F</t>
  </si>
  <si>
    <t>BAG #103</t>
  </si>
  <si>
    <t>CAPTIVE</t>
  </si>
  <si>
    <t>GREG LEVINE</t>
  </si>
  <si>
    <t>SEALIFE PARK</t>
  </si>
  <si>
    <t>KMR</t>
  </si>
  <si>
    <t>N</t>
  </si>
  <si>
    <t>HAWAII</t>
  </si>
  <si>
    <t>North Pacific</t>
  </si>
  <si>
    <t>M=PLACENTA</t>
  </si>
  <si>
    <t>HIO</t>
  </si>
  <si>
    <t>Genotyping never attempted</t>
  </si>
  <si>
    <t>placenta</t>
  </si>
  <si>
    <t>3,3</t>
  </si>
  <si>
    <t>M</t>
  </si>
  <si>
    <t>OPL940805</t>
  </si>
  <si>
    <t>TOM JEFFERSON</t>
  </si>
  <si>
    <t>CLYMENE ENTERPRISES</t>
  </si>
  <si>
    <t>ARC</t>
  </si>
  <si>
    <t>Y</t>
  </si>
  <si>
    <t>Donator requested that PI request permission to use in study</t>
  </si>
  <si>
    <t>JAPAN</t>
  </si>
  <si>
    <t>Source was recorded as "CPTV-HONG KONG-OCEAN PARK"</t>
  </si>
  <si>
    <t>3,4,4,3</t>
  </si>
  <si>
    <t xml:space="preserve">, NaCl, pending stickers, , </t>
  </si>
  <si>
    <t>BAL950501.01</t>
  </si>
  <si>
    <t>BIOPSY (PROJECTILE)</t>
  </si>
  <si>
    <t>ROBERT PITMAN</t>
  </si>
  <si>
    <t>SWFSC</t>
  </si>
  <si>
    <t>IO</t>
  </si>
  <si>
    <t>Indian Ocean</t>
  </si>
  <si>
    <t>GenBank#s: Cytb, 12S, 16S, long dloop, respectively</t>
  </si>
  <si>
    <t>IndianOcean</t>
  </si>
  <si>
    <t>3,2</t>
  </si>
  <si>
    <t>NA</t>
  </si>
  <si>
    <t>COS0002</t>
  </si>
  <si>
    <t>BYCATCH</t>
  </si>
  <si>
    <t>SUSAN CHIVERS</t>
  </si>
  <si>
    <t>NMFS, SOUTHWEST REGION, OBSERVER PROGRAM</t>
  </si>
  <si>
    <t>ETP</t>
  </si>
  <si>
    <t>Stomach tissue, yield too low to sequence</t>
  </si>
  <si>
    <t>No data</t>
  </si>
  <si>
    <t>stomach, not enough tissue</t>
  </si>
  <si>
    <t>MALAY-961014.01</t>
  </si>
  <si>
    <t>STRANDING</t>
  </si>
  <si>
    <t>SAIFULLAH JAAMAN</t>
  </si>
  <si>
    <t>UNIVERSITY OF MALAYSIA SABAH, KM19, TUARAN RD, LOCKED BAG2073</t>
  </si>
  <si>
    <t>WFP</t>
  </si>
  <si>
    <t>MALAYSIA</t>
  </si>
  <si>
    <t>old</t>
  </si>
  <si>
    <t>2,2,2,2,2</t>
  </si>
  <si>
    <t>0, 0, 0, NA, NA</t>
  </si>
  <si>
    <t xml:space="preserve">, , , , </t>
  </si>
  <si>
    <t>MIA-9512</t>
  </si>
  <si>
    <t>DAN ODELL</t>
  </si>
  <si>
    <t>SEA WORLD OF FLORIDA</t>
  </si>
  <si>
    <t>SJC</t>
  </si>
  <si>
    <t>FLORIDA</t>
  </si>
  <si>
    <t>North Atlantic</t>
  </si>
  <si>
    <t>CONC READING 7/03, unable to replicate, changed to not use restircted 2021 after 20 years of no permission contact.  nearly all samples were made available to us by N. Barros, Dan Odell not interested in monitoring, made not use restricted</t>
  </si>
  <si>
    <t>Use = FALSE</t>
  </si>
  <si>
    <t>2,1,3,3</t>
  </si>
  <si>
    <t>0, 871.7, 178, 7.4</t>
  </si>
  <si>
    <t xml:space="preserve">, , , </t>
  </si>
  <si>
    <t>MIA-9704</t>
  </si>
  <si>
    <t>changed to not use restircted 2021 after 20 years of no permission contact.  nearly all samples were made available to us by N. Barros, Dan Odell not interested in monitoring, made not use restricted</t>
  </si>
  <si>
    <t>Atlantic</t>
  </si>
  <si>
    <t>0,4,1</t>
  </si>
  <si>
    <t>NA, 188, NA</t>
  </si>
  <si>
    <t xml:space="preserve">Used up per KMR 4/19/2013, , </t>
  </si>
  <si>
    <t>MAC970601.01</t>
  </si>
  <si>
    <t>BARB TAYLOR</t>
  </si>
  <si>
    <t>BLT</t>
  </si>
  <si>
    <t>CNP</t>
  </si>
  <si>
    <t>COMPLETE D-LOOP.  Alaina Harmon, 30 April 2024: Samples reverted to no external permission required following Barb Taylor's retirement.</t>
  </si>
  <si>
    <t>Crossing to HI</t>
  </si>
  <si>
    <t>KS97-02ULSANAF</t>
  </si>
  <si>
    <t>MARKET</t>
  </si>
  <si>
    <t>Robert Brownell</t>
  </si>
  <si>
    <t>NMFS, SOUTHWEST FISHERIES SCIENCE CENTER - SANTA CRUZ</t>
  </si>
  <si>
    <t>RLB</t>
  </si>
  <si>
    <t>??/??/1997</t>
  </si>
  <si>
    <t>Unknown</t>
  </si>
  <si>
    <t>U</t>
  </si>
  <si>
    <t>Source was recorded as "FORENSICS-KOREAN MARKET"</t>
  </si>
  <si>
    <t>Korean market</t>
  </si>
  <si>
    <t>4,4,4</t>
  </si>
  <si>
    <t>NA, NA, 170</t>
  </si>
  <si>
    <t xml:space="preserve">, , </t>
  </si>
  <si>
    <t>GIR980420.05</t>
  </si>
  <si>
    <t>CHARLES ANDERSON</t>
  </si>
  <si>
    <t>MARINE RESEARCH SECTION, MINISTRY OF FISHERIES AND AGRICULTURE</t>
  </si>
  <si>
    <t>RLP</t>
  </si>
  <si>
    <t>MALDIVES</t>
  </si>
  <si>
    <t>TITLE: DEPUTE DIRECTOR.  Source was recorded as "BIOPSY-M/V GIRITY"</t>
  </si>
  <si>
    <t xml:space="preserve">, </t>
  </si>
  <si>
    <t>DSJ980824.01</t>
  </si>
  <si>
    <t>TIM GERRODETTE</t>
  </si>
  <si>
    <t>T_G</t>
  </si>
  <si>
    <t>MEXICO</t>
  </si>
  <si>
    <t>Gerrodette retired, samples changed to NOT use restricted</t>
  </si>
  <si>
    <t>Mex</t>
  </si>
  <si>
    <t>Outlier in jackknife analysis at Ttr11</t>
  </si>
  <si>
    <t>0,0</t>
  </si>
  <si>
    <t>DSJ980824.02</t>
  </si>
  <si>
    <t>COMPLETE D-LOOP.  Gerrodette retired, samples changed to NOT use restricted</t>
  </si>
  <si>
    <t>4,3</t>
  </si>
  <si>
    <t>, sonicated DNA kept due to no or low tissue left"</t>
  </si>
  <si>
    <t>DSJ980824.03</t>
  </si>
  <si>
    <t>Missing 7 of 16 genos</t>
  </si>
  <si>
    <t>poor performer in msats</t>
  </si>
  <si>
    <t>3,1</t>
  </si>
  <si>
    <t>DSJ980824.04</t>
  </si>
  <si>
    <t>DSJ980824.05</t>
  </si>
  <si>
    <t>3,0</t>
  </si>
  <si>
    <t>SK-99-2</t>
  </si>
  <si>
    <t>??/??/1999</t>
  </si>
  <si>
    <t>MAUI991117.01</t>
  </si>
  <si>
    <t>TAGGING</t>
  </si>
  <si>
    <t>ROBIN BAIRD</t>
  </si>
  <si>
    <t>CASCADIA RESEARCH COLLECTIVE</t>
  </si>
  <si>
    <t>HI pelagic</t>
  </si>
  <si>
    <t>DSJ991114.14</t>
  </si>
  <si>
    <t>LISA Ballance</t>
  </si>
  <si>
    <t>PANAMA</t>
  </si>
  <si>
    <t>use restriction changed to NO in 2020 due to Ballance retirement; contact E. Archer if questions</t>
  </si>
  <si>
    <t>Pan</t>
  </si>
  <si>
    <t>4,3,0,4</t>
  </si>
  <si>
    <t xml:space="preserve">, , Archived by mistake, no existing vial", </t>
  </si>
  <si>
    <t>DSJ991114.15</t>
  </si>
  <si>
    <t>Missing 3 of 16; include in msats? Hap 10 confirmed Aug. 10</t>
  </si>
  <si>
    <t>4,3,3,3</t>
  </si>
  <si>
    <t>1,1</t>
  </si>
  <si>
    <t>DSJ991114.16</t>
  </si>
  <si>
    <t>DSJ991114.17</t>
  </si>
  <si>
    <t>DSJ991114.18</t>
  </si>
  <si>
    <t>DSJ991114.19</t>
  </si>
  <si>
    <t>DSJ991114.20</t>
  </si>
  <si>
    <t>DSJ991114.21</t>
  </si>
  <si>
    <t>DSJ991114.22</t>
  </si>
  <si>
    <t>DSJ991114.23</t>
  </si>
  <si>
    <t>Missing 4 out of 16</t>
  </si>
  <si>
    <t>3,3,3</t>
  </si>
  <si>
    <t xml:space="preserve">, Sample re-suspended in 25ul Uvzapped H2O by Brian Park (volunteer), </t>
  </si>
  <si>
    <t>DSJ991114.24</t>
  </si>
  <si>
    <t>DSJ991114.25</t>
  </si>
  <si>
    <t>High homozygosity in original 8 markers</t>
  </si>
  <si>
    <t>DSJ991114.26</t>
  </si>
  <si>
    <t>FPP-UD00-27/04</t>
  </si>
  <si>
    <t>TAJ</t>
  </si>
  <si>
    <t>HONG KONG</t>
  </si>
  <si>
    <t>Source was recorded as "HONG KONG-OCEAN PARK"</t>
  </si>
  <si>
    <t>HongKong</t>
  </si>
  <si>
    <t>Only 2genos at new markers</t>
  </si>
  <si>
    <t>failed msats</t>
  </si>
  <si>
    <t>3,3,2,3</t>
  </si>
  <si>
    <t>DSJ001007.26</t>
  </si>
  <si>
    <t>DSJ001007.27</t>
  </si>
  <si>
    <t>, NaCl extraction</t>
  </si>
  <si>
    <t>DSJ001007.28</t>
  </si>
  <si>
    <t>0,3,4</t>
  </si>
  <si>
    <t xml:space="preserve">Not Found per KMR 4/29/13, , </t>
  </si>
  <si>
    <t>DSJ001114.01</t>
  </si>
  <si>
    <t>Missing 5 of 16 genos</t>
  </si>
  <si>
    <t>2,0</t>
  </si>
  <si>
    <t>, Not Found per KMR 4/29/13</t>
  </si>
  <si>
    <t>DSJ001114.02</t>
  </si>
  <si>
    <t>DSJ001114.03</t>
  </si>
  <si>
    <t>DSJ001114.09</t>
  </si>
  <si>
    <t>DSJ001114.10</t>
  </si>
  <si>
    <t>DSJ001114.11</t>
  </si>
  <si>
    <t>DSJ001114.12</t>
  </si>
  <si>
    <t>4,4</t>
  </si>
  <si>
    <t>, NaCl extraction, Sample re-suspended in 25ul Uvzapped H2O by Brian Park (volunteer)"</t>
  </si>
  <si>
    <t>DSJ001114.13</t>
  </si>
  <si>
    <t>DSJ001114.14</t>
  </si>
  <si>
    <t>DSJ001114.15</t>
  </si>
  <si>
    <t>Missing 6 of 16 genos</t>
  </si>
  <si>
    <t>DSJ001114.16</t>
  </si>
  <si>
    <t>DSJ001114.17</t>
  </si>
  <si>
    <t>Outlier in jackknife analysis at D12</t>
  </si>
  <si>
    <t>DSJ001114.18</t>
  </si>
  <si>
    <t>DSJ001114.19</t>
  </si>
  <si>
    <t>DSJ001114.20</t>
  </si>
  <si>
    <t>RWB001102</t>
  </si>
  <si>
    <t>HIM</t>
  </si>
  <si>
    <t>RWB001205</t>
  </si>
  <si>
    <t>RWB001206</t>
  </si>
  <si>
    <t>2,2</t>
  </si>
  <si>
    <t>RWB001207</t>
  </si>
  <si>
    <t>0,2</t>
  </si>
  <si>
    <t>RWB001208</t>
  </si>
  <si>
    <t>RWB001216</t>
  </si>
  <si>
    <t>RWB001217</t>
  </si>
  <si>
    <t>RWB001218</t>
  </si>
  <si>
    <t>RWB010203</t>
  </si>
  <si>
    <t>RWB010204</t>
  </si>
  <si>
    <t>2,3</t>
  </si>
  <si>
    <t>RWB010205</t>
  </si>
  <si>
    <t>0,2,2</t>
  </si>
  <si>
    <t xml:space="preserve">DNA not found 073019 KMR, , </t>
  </si>
  <si>
    <t>RWB010206</t>
  </si>
  <si>
    <t>RWB010207</t>
  </si>
  <si>
    <t>, NaCl extraction.</t>
  </si>
  <si>
    <t>RWB010208</t>
  </si>
  <si>
    <t>2,1,3</t>
  </si>
  <si>
    <t>NA, 25.73, 71.64</t>
  </si>
  <si>
    <t>RWB020501.05</t>
  </si>
  <si>
    <t>RWB020501.06</t>
  </si>
  <si>
    <t>3,4</t>
  </si>
  <si>
    <t xml:space="preserve">Sample re-suspended in 25ul Uvzapped H2O by Brian Park (volunteer), </t>
  </si>
  <si>
    <t>RWB020501.07</t>
  </si>
  <si>
    <t>1,2</t>
  </si>
  <si>
    <t>RWB020501.08</t>
  </si>
  <si>
    <t>Missing 6 out of 16 genos</t>
  </si>
  <si>
    <t>weird</t>
  </si>
  <si>
    <t>REL020</t>
  </si>
  <si>
    <t>ALETA HOHN</t>
  </si>
  <si>
    <t>NMFS, SOUTHEAST FISHERIES SCIENCE CENTER, BEAUFORT LAB</t>
  </si>
  <si>
    <t>NORTH CAROLINA</t>
  </si>
  <si>
    <t>455 cm animal</t>
  </si>
  <si>
    <t>weird4</t>
  </si>
  <si>
    <t>2,0,1</t>
  </si>
  <si>
    <t>NA, NA, 124.86</t>
  </si>
  <si>
    <t xml:space="preserve">Sample re-suspended in 25ul Uvzapped H2O by Brian Park (volunteer)., Not Found per KMR 4/29/13, </t>
  </si>
  <si>
    <t>RWB300902.01</t>
  </si>
  <si>
    <t>HIBigI</t>
  </si>
  <si>
    <t>3,2,2</t>
  </si>
  <si>
    <t>NA, NA, 35.08</t>
  </si>
  <si>
    <t>RWB300902.02</t>
  </si>
  <si>
    <t>2,4,2</t>
  </si>
  <si>
    <t>NA, 360, 22.34</t>
  </si>
  <si>
    <t>RWB300902.06</t>
  </si>
  <si>
    <t>0,4,3,3</t>
  </si>
  <si>
    <t>NA, NA, 128, NA</t>
  </si>
  <si>
    <t xml:space="preserve">USED UP AS PER KMR 08/06/07, , NaCl extraction, </t>
  </si>
  <si>
    <t>RWB300902.07</t>
  </si>
  <si>
    <t>RWB300902.08</t>
  </si>
  <si>
    <t>RWB300902.09</t>
  </si>
  <si>
    <t>RWB300902.10</t>
  </si>
  <si>
    <t>RWB041002.01</t>
  </si>
  <si>
    <t>RWB260503.W07</t>
  </si>
  <si>
    <t>RWB260503.W08</t>
  </si>
  <si>
    <t>RWB260503.W09</t>
  </si>
  <si>
    <t>RWB260503.W10</t>
  </si>
  <si>
    <t>RWB260503.W11</t>
  </si>
  <si>
    <t>2,2,3</t>
  </si>
  <si>
    <t>NA, NA, 50.74</t>
  </si>
  <si>
    <t>RWB260503.W12</t>
  </si>
  <si>
    <t>gender confirmed 2010 qPCR</t>
  </si>
  <si>
    <t>RWB260503.W13</t>
  </si>
  <si>
    <t>RWB260503.W14</t>
  </si>
  <si>
    <t>RWB260503.W15</t>
  </si>
  <si>
    <t>RWB260503.W16</t>
  </si>
  <si>
    <t>sex confrimed  with reextract and qPCR 100722</t>
  </si>
  <si>
    <t>1,2,2</t>
  </si>
  <si>
    <t>NA, NA, 37.65</t>
  </si>
  <si>
    <t>RWB260503.W18</t>
  </si>
  <si>
    <t>sex confirmed w/qPCR assat 100719, confrimed again with reextrqact and qPCR 100722. Same individual as Z175252 sampled by PIFSC in 2016.</t>
  </si>
  <si>
    <t>4,4,2</t>
  </si>
  <si>
    <t xml:space="preserve">, NaCl extraction, </t>
  </si>
  <si>
    <t>RWB260503.W21</t>
  </si>
  <si>
    <t>NA, 146</t>
  </si>
  <si>
    <t>RWB260503.W22</t>
  </si>
  <si>
    <t>RWB260503.A02</t>
  </si>
  <si>
    <t>RWB260503.A03</t>
  </si>
  <si>
    <t>RWB260503.A04</t>
  </si>
  <si>
    <t>2,4</t>
  </si>
  <si>
    <t>RWB260503.A05</t>
  </si>
  <si>
    <t>RWB260503.A06</t>
  </si>
  <si>
    <t>RWB260503.A07</t>
  </si>
  <si>
    <t>RWB260503.A08</t>
  </si>
  <si>
    <t>RWB260503.A09</t>
  </si>
  <si>
    <t>RWB260503.A10</t>
  </si>
  <si>
    <t>DSJ030821.01</t>
  </si>
  <si>
    <t>A-1 S(DMSO),I-1 S(1ST IN LIQ.NITROGEN THEN FRZN -80), 1 M(BLUBBER FRZN -80), LOAN160, LOAN 240.  use restriction changed to NO in 2020 due to Ballance retirement; contact E. Archer if questions</t>
  </si>
  <si>
    <t>0,3,0</t>
  </si>
  <si>
    <t>, , DNA used up for Gatesy Loan</t>
  </si>
  <si>
    <t>DSJ030821.02</t>
  </si>
  <si>
    <t>A-1 S(DMSO),I-1 S(1ST IN LIQ.NITROGEN THEN FRZN -80), 1 M(BLUBBER FRZN -80).  use restriction changed to NO in 2020 due to Ballance retirement; contact E. Archer if questions</t>
  </si>
  <si>
    <t>2,3,3</t>
  </si>
  <si>
    <t>DSJ030821.03</t>
  </si>
  <si>
    <t>3,1,3</t>
  </si>
  <si>
    <t>DSJ030821.04</t>
  </si>
  <si>
    <t>1,3,3</t>
  </si>
  <si>
    <t>DSJ030821.05</t>
  </si>
  <si>
    <t>3,2,3</t>
  </si>
  <si>
    <t>DSJ030821.06</t>
  </si>
  <si>
    <t>DSJ030821.07</t>
  </si>
  <si>
    <t>HMMC040316.01</t>
  </si>
  <si>
    <t>DAVID MATTILA</t>
  </si>
  <si>
    <t>HAWAIIAN ISLANDS HUMPBACK WHALE NATIONAL MARINE SANCTUARY</t>
  </si>
  <si>
    <t>RECEIVED THIS VIAL,NOT ON MASTER LIST, VIAL SAID"PSEUDORCA FERRSA?", SHOULD BE PSEUDORCA CRASSIDENS.  ALLAN LIGON-808-879-2818EXT109,808-874-3815FAX,ALLAN.LIGON@NOAA.GOV. Dave Mattila's previous email address is david.mattila@noaa.gov. Verify Matilla's address before using.</t>
  </si>
  <si>
    <t>NA, 219.78</t>
  </si>
  <si>
    <t>SWF0076-PC3</t>
  </si>
  <si>
    <t>WILLIAM PERRIN</t>
  </si>
  <si>
    <t>MARINELAND HAS CLOSED, DOES NOT EXIST</t>
  </si>
  <si>
    <t>CALIFORNIA</t>
  </si>
  <si>
    <t>DIED IN CAPTIVITY 0CT. 15,1968 (SWIFTY), MARINELAND OF THE PACIFIC-CA</t>
  </si>
  <si>
    <t>Marineland CA</t>
  </si>
  <si>
    <t>LL1249/SET10/OBS958</t>
  </si>
  <si>
    <t>JAMIE MARCHETTI</t>
  </si>
  <si>
    <t>NMFS, PACIFIC ISLANDS REGIONAL OFFICE, OBSERVER PROGRAM</t>
  </si>
  <si>
    <t>No external permission needed, but donator requests notification when used.</t>
  </si>
  <si>
    <t>NWHI</t>
  </si>
  <si>
    <t>No use restrictions, but would like to be notified of use and purpose - sample use is monitored by the Collection‚àö‚â†s Curator and Manager.</t>
  </si>
  <si>
    <t>CNPLongLine</t>
  </si>
  <si>
    <t>2,0,3</t>
  </si>
  <si>
    <t>0, NA, 341.57</t>
  </si>
  <si>
    <t xml:space="preserve">, Not Found per KMR 4/29/13, </t>
  </si>
  <si>
    <t>LL1403/SET04/OBS964</t>
  </si>
  <si>
    <t>PROBABLY A  P cra.  No use restrictions, but would like to be notified of use and purpose - sample use is monitored by the Collection‚àö‚â†s Curator and Manager.</t>
  </si>
  <si>
    <t>Outlier in jackknife analysis at SL125t</t>
  </si>
  <si>
    <t>FBNMS-04-03</t>
  </si>
  <si>
    <t>AMERICAN SAMOA</t>
  </si>
  <si>
    <t>South Pacific</t>
  </si>
  <si>
    <t>10 February 2021: Source code changed from BIOPSY-SPLASH-MATTILA due to error in previous source assignment..  ALLAN LIGON-808-879-2818EXT109,808-874-3815FAX,ALLAN.LIGON@NOAA.GOV. Dave Mattila's previous email address is david.mattila@noaa.gov. Verify Matilla's address before using.</t>
  </si>
  <si>
    <t>AmSamoa</t>
  </si>
  <si>
    <t>3,0,1</t>
  </si>
  <si>
    <t>0, NA, NA</t>
  </si>
  <si>
    <t xml:space="preserve">, DNA used up for Odont library, </t>
  </si>
  <si>
    <t>RWB061004.01</t>
  </si>
  <si>
    <t>NA, 169.46</t>
  </si>
  <si>
    <t>RWB061004.02</t>
  </si>
  <si>
    <t>NON-INVASIVE SAMPLING</t>
  </si>
  <si>
    <t>SKIN ON TAG GOO.  SLOUGHED</t>
  </si>
  <si>
    <t>2,2,2</t>
  </si>
  <si>
    <t>RWB081204.01</t>
  </si>
  <si>
    <t>NA, NA, 325.1</t>
  </si>
  <si>
    <t>RWB130904.01</t>
  </si>
  <si>
    <t>SAME INDIV. AS RWB130904.07 (SAMPLED TWICE)</t>
  </si>
  <si>
    <t>RWB130904.02</t>
  </si>
  <si>
    <t>DUPLICATE OF MAY 2003</t>
  </si>
  <si>
    <t>RWB130904.03</t>
  </si>
  <si>
    <t>SAME INDIV. AS RWB130904.05 (Z45930) SAMPLED TWICE.  Same individual as Z175250 sampled by PIFSC in 2016.</t>
  </si>
  <si>
    <t>0, 405.52</t>
  </si>
  <si>
    <t>RWB130904.04</t>
  </si>
  <si>
    <t>RWB130904.05</t>
  </si>
  <si>
    <t>SAME INDIV. AS RWB130904.03 (SAMPLED TWICE)</t>
  </si>
  <si>
    <t>RWB130904.06</t>
  </si>
  <si>
    <t>NA, NA, 195.83</t>
  </si>
  <si>
    <t>RWB130904.07</t>
  </si>
  <si>
    <t>SAME INDIV. AS RWB130904.01 (SAMPLED TWICE)</t>
  </si>
  <si>
    <t>RNP1115</t>
  </si>
  <si>
    <t>NATALIE GOODALL</t>
  </si>
  <si>
    <t>FUNDACION R. NATALIE P. GOODALL</t>
  </si>
  <si>
    <t>ARGENTINA</t>
  </si>
  <si>
    <t>South Atlantic</t>
  </si>
  <si>
    <t>SEQ AS PCRA, CONFIRMED BY GOODALL</t>
  </si>
  <si>
    <t>Argentina (tooth)</t>
  </si>
  <si>
    <t>, 2nd extract</t>
  </si>
  <si>
    <t>MAC050807.22</t>
  </si>
  <si>
    <t>JAY BARLOW</t>
  </si>
  <si>
    <t>JPB</t>
  </si>
  <si>
    <t>Alaina Harmon, 30 April 2024: Samples reverted to no external permission required following Jay Barlow's retirement.</t>
  </si>
  <si>
    <t>msat dupe of 98741; likely msat dupe of 49045; mismatch at Ttr48; set to null</t>
  </si>
  <si>
    <t>MAC050807.23</t>
  </si>
  <si>
    <t>Missing 3 of 16; include in msats?</t>
  </si>
  <si>
    <t>MAC050807.24</t>
  </si>
  <si>
    <t>4,4,4,3</t>
  </si>
  <si>
    <t>MAC050807.25</t>
  </si>
  <si>
    <t>MAC050807.26</t>
  </si>
  <si>
    <t>, Sample re-suspended in 25ul Uvzapped H2O by Brian Park (volunteer)</t>
  </si>
  <si>
    <t>MAC050807.27</t>
  </si>
  <si>
    <t>2,3,2,3</t>
  </si>
  <si>
    <t>0, 0.2, 55.09, 297.78</t>
  </si>
  <si>
    <t>MAC050807.28</t>
  </si>
  <si>
    <t>MAC050807.29</t>
  </si>
  <si>
    <t>Missing ~half of genos</t>
  </si>
  <si>
    <t>NA, 266.29</t>
  </si>
  <si>
    <t>MAC050807.30</t>
  </si>
  <si>
    <t>NA, NA, NA, 309.24</t>
  </si>
  <si>
    <t>MAC050807.31</t>
  </si>
  <si>
    <t>2,0,2</t>
  </si>
  <si>
    <t>0, NA, 344.08</t>
  </si>
  <si>
    <t>MAC050807.32</t>
  </si>
  <si>
    <t>MAC050807.33</t>
  </si>
  <si>
    <t>MAC050818.01</t>
  </si>
  <si>
    <t>Palmyra Atoll</t>
  </si>
  <si>
    <t>Palm</t>
  </si>
  <si>
    <t>re-genotyped 8.10</t>
  </si>
  <si>
    <t>2,0,3,3,3</t>
  </si>
  <si>
    <t xml:space="preserve">, DISCARDED DUE TO SAMPLE MIXUP PER KELLY ROBERTSON 5/10/2010, , , </t>
  </si>
  <si>
    <t>MAC050818.02</t>
  </si>
  <si>
    <t>3,3,3,2</t>
  </si>
  <si>
    <t>MAC050818.03</t>
  </si>
  <si>
    <t>2,3,2</t>
  </si>
  <si>
    <t xml:space="preserve">Sample re-suspended in 25ul Uvzapped H2O by Brian Park (volunteer)., , </t>
  </si>
  <si>
    <t>MAC050818.04</t>
  </si>
  <si>
    <t>Possible msat dupe of 49061</t>
  </si>
  <si>
    <t>3,3,3,3</t>
  </si>
  <si>
    <t>MAC050818.05</t>
  </si>
  <si>
    <t>Possible msat dupe of 49060</t>
  </si>
  <si>
    <t xml:space="preserve">Sample re-suspended in 25ul Uvzapped H2O by Brian Park (volunteer), , , </t>
  </si>
  <si>
    <t>MAC050818.06</t>
  </si>
  <si>
    <t>3,3,4,3</t>
  </si>
  <si>
    <t>LL1846-090215</t>
  </si>
  <si>
    <t xml:space="preserve">DNA MISSING AS OF 7/31/07 AS PER KMR., , </t>
  </si>
  <si>
    <t>LL1848-050211</t>
  </si>
  <si>
    <t xml:space="preserve">DNA MISSING AS OF 7/31/07 AS PER KMR., </t>
  </si>
  <si>
    <t>LL2033</t>
  </si>
  <si>
    <t>SPECIES ID 98% MATCH IN MACMATCH, D/TRO SEQ.  No use restrictions, but would like to be notified of use and purpose - sample use is monitored by the Collection‚àö‚â†s Curator and Manager.</t>
  </si>
  <si>
    <t>0,3,0,2,2</t>
  </si>
  <si>
    <t xml:space="preserve">Not found during inventory Nov 2012 per NEB, , DNA VIAL USED UP, , </t>
  </si>
  <si>
    <t>RWB2006NOV16.01</t>
  </si>
  <si>
    <t>NA, 141.19</t>
  </si>
  <si>
    <t>DSJ061112.01</t>
  </si>
  <si>
    <t>ETP?</t>
  </si>
  <si>
    <t>GENBANK# HQ438485.  use restriction changed to NO in 2020 due to Ballance retirement; contact E. Archer if questions</t>
  </si>
  <si>
    <t>Warm pool</t>
  </si>
  <si>
    <t>, sonicated DNA kept due to no or low tissue left</t>
  </si>
  <si>
    <t>MAC061015.01</t>
  </si>
  <si>
    <t>GENBANK# HQ438486.  use restriction changed to NO in 2020 due to Ballance retirement; contact E. Archer if questions</t>
  </si>
  <si>
    <t>SW of Galapagos</t>
  </si>
  <si>
    <t>MAC061015.02</t>
  </si>
  <si>
    <t>MAC061015.03</t>
  </si>
  <si>
    <t>RWB2007AUG15.02</t>
  </si>
  <si>
    <t>1,3</t>
  </si>
  <si>
    <t>NA, 159.11</t>
  </si>
  <si>
    <t>RWB2007AUG15.03</t>
  </si>
  <si>
    <t>MAC070910.01</t>
  </si>
  <si>
    <t>ERIC ARCHER</t>
  </si>
  <si>
    <t>MAC071024.01</t>
  </si>
  <si>
    <t>MAC071024.02</t>
  </si>
  <si>
    <t>MAC071118.01</t>
  </si>
  <si>
    <t>GENBANK# HQ438487</t>
  </si>
  <si>
    <t>RWB2008APR21.01</t>
  </si>
  <si>
    <t>GENBANK# HQ438483</t>
  </si>
  <si>
    <t>HIPel</t>
  </si>
  <si>
    <t>0,3,4,2,2</t>
  </si>
  <si>
    <t>Not found during inventory Nov 2012 NEB, , , , sonicated DNA kept due to no or low tissue left</t>
  </si>
  <si>
    <t>RWB2008APR21.02</t>
  </si>
  <si>
    <t>0,3,4,2</t>
  </si>
  <si>
    <t xml:space="preserve">Not found during inventory Nov 2012 NEB, , , </t>
  </si>
  <si>
    <t>RWB2008APR21.04</t>
  </si>
  <si>
    <t>0,3,3,3</t>
  </si>
  <si>
    <t>Not found during inventory Nov 2012 NEB, , , sonicated DNA kept due to no or low tissue left</t>
  </si>
  <si>
    <t>SWFC0076/WAW0203</t>
  </si>
  <si>
    <t>Marineland CA (Tooth)</t>
  </si>
  <si>
    <t>AS0024-501610</t>
  </si>
  <si>
    <t>SPECIES CONFIRMED MACMATCH 98%, GENBANK# HQ438484.  No use restrictions, but would like to be notified of use and purpose - sample use is monitored by the Collection‚àö‚â†s Curator and Manager.</t>
  </si>
  <si>
    <t>RWB2008JUL16.01</t>
  </si>
  <si>
    <t>RWB2008JUL16.02</t>
  </si>
  <si>
    <t>RWB2008JUL16.03</t>
  </si>
  <si>
    <t>RWB2008JUL16.04</t>
  </si>
  <si>
    <t>RWB2008JUL16.05</t>
  </si>
  <si>
    <t>RWB2008JUL16.06</t>
  </si>
  <si>
    <t>NA, 356.63</t>
  </si>
  <si>
    <t>RWB2008JUL16.07</t>
  </si>
  <si>
    <t>RWB2008JUL26.01</t>
  </si>
  <si>
    <t>NA, 197.32</t>
  </si>
  <si>
    <t>RWB2008JUL26.02</t>
  </si>
  <si>
    <t>NA, 319.34</t>
  </si>
  <si>
    <t>RWB2008JUL26.03</t>
  </si>
  <si>
    <t>NA, 215.52</t>
  </si>
  <si>
    <t>RWB2008JUL26.06</t>
  </si>
  <si>
    <t>FBNMS-06-016</t>
  </si>
  <si>
    <t>JOOKE ROBBINS</t>
  </si>
  <si>
    <t>FBNMS-06-017</t>
  </si>
  <si>
    <t>FBNMS-06-018</t>
  </si>
  <si>
    <t>FBNMS-06-019</t>
  </si>
  <si>
    <t>LL3195</t>
  </si>
  <si>
    <t>RWB2009DEC19.01</t>
  </si>
  <si>
    <t>RWB2009DEC19.02</t>
  </si>
  <si>
    <t>RWB2009DEC19.03</t>
  </si>
  <si>
    <t>NA, 147.66</t>
  </si>
  <si>
    <t>RWB2009DEC19.04</t>
  </si>
  <si>
    <t>RWB2009DEC19.05</t>
  </si>
  <si>
    <t>RWB2009DEC19.06</t>
  </si>
  <si>
    <t>NA, 227.49</t>
  </si>
  <si>
    <t>RWB2009DEC19.07</t>
  </si>
  <si>
    <t>NA, 168.7</t>
  </si>
  <si>
    <t>RWB2009DEC10.01</t>
  </si>
  <si>
    <t>Bent fin individual (tag 94817)</t>
  </si>
  <si>
    <t>HIOffBigI</t>
  </si>
  <si>
    <t>RWB2009DEC10.02</t>
  </si>
  <si>
    <t>right side below fin</t>
  </si>
  <si>
    <t>Missing 7 out of 16 genos</t>
  </si>
  <si>
    <t>NA, 128.91</t>
  </si>
  <si>
    <t>RWB2009DEC10.03</t>
  </si>
  <si>
    <t>Skin plug from tagging (94819). No blubber core, 3 vials (1 formalin)</t>
  </si>
  <si>
    <t>NA, 94.75</t>
  </si>
  <si>
    <t>RWB2009DEC10.04</t>
  </si>
  <si>
    <t>Calf of RWB2009DEC10.03 (94819). Includes muscle.</t>
  </si>
  <si>
    <t>NA, 70</t>
  </si>
  <si>
    <t>RWB2009DEC10.05</t>
  </si>
  <si>
    <t>RWB2009DEC18.02</t>
  </si>
  <si>
    <t>Right peduncle.</t>
  </si>
  <si>
    <t>RWB2009DEC18.03</t>
  </si>
  <si>
    <t>Calf associated with Tag 94820 (subadult) and female.</t>
  </si>
  <si>
    <t>RWB2009DEC18.04</t>
  </si>
  <si>
    <t>Nikon 885.</t>
  </si>
  <si>
    <t>NA, 144.2</t>
  </si>
  <si>
    <t>RWB2009DEC18.05</t>
  </si>
  <si>
    <t>D16/847</t>
  </si>
  <si>
    <t>NA, 206.48</t>
  </si>
  <si>
    <t>EMO091005.01</t>
  </si>
  <si>
    <t>ERIN OLESON</t>
  </si>
  <si>
    <t>NMFS, PACIFIC ISLAND FISHERIES SCIENCE CENTER</t>
  </si>
  <si>
    <t>acetone wrapped foil tip; adult; fast dive; 0 non-target reacting;</t>
  </si>
  <si>
    <t>NA, 199.07</t>
  </si>
  <si>
    <t>EMO091005.02</t>
  </si>
  <si>
    <t>acetone foil wrapped tip; sub-adult; fast dive followed by motionless posit</t>
  </si>
  <si>
    <t>EMO091013.01</t>
  </si>
  <si>
    <t>acetone wrapped foil tip; adult, female size; fast dive; 0 non-target react</t>
  </si>
  <si>
    <t>2,1</t>
  </si>
  <si>
    <t>EMO091016.01</t>
  </si>
  <si>
    <t>acetone foil wrapped tip; adult; no reaction; 0 non-target reacting</t>
  </si>
  <si>
    <t>EMO091016.02</t>
  </si>
  <si>
    <t>acetone foil wrapped tip; juvenile; fast dive; 0 non-target reacting</t>
  </si>
  <si>
    <t>NA, 238.43</t>
  </si>
  <si>
    <t>FKW1_CR</t>
  </si>
  <si>
    <t>CAROL PALMER</t>
  </si>
  <si>
    <t>DEPARTMENT OF NATURAL RESOURCES, ENVIRONMENT, THE ARTS &amp; SPORT, BIODIVERSITY AND MARINE BIODIVERSITY</t>
  </si>
  <si>
    <t>AUSTRALIA</t>
  </si>
  <si>
    <t>From a group of ~30 animals &lt;200 m from shore in 5m of water; behavior - fo</t>
  </si>
  <si>
    <t>Australia</t>
  </si>
  <si>
    <t>FKW2_CR</t>
  </si>
  <si>
    <t>Aus2*</t>
  </si>
  <si>
    <t>, , sonicated DNA kept due to no or low tissue left</t>
  </si>
  <si>
    <t>FKW3_CR</t>
  </si>
  <si>
    <t>0, 0, 0</t>
  </si>
  <si>
    <t>LL3637 050103</t>
  </si>
  <si>
    <t>qPCR sexing failed multiple times, poor sample quality.  No use restrictions, but would like to be notified of use and purpose - sample use is monitored by the Collection‚àö‚â†s Curator and Manager.</t>
  </si>
  <si>
    <t>Skin flecks only; sex and genotyping failed</t>
  </si>
  <si>
    <t>LL3608 120207</t>
  </si>
  <si>
    <t>RWB2010JUL28.01</t>
  </si>
  <si>
    <t>RWB2010JUL28.02</t>
  </si>
  <si>
    <t>SEX CONFIRMED WITH Qpcr assay</t>
  </si>
  <si>
    <t>RWB2010JUL28.03</t>
  </si>
  <si>
    <t>RWB2010AUG11.01</t>
  </si>
  <si>
    <t>NA, 119.92</t>
  </si>
  <si>
    <t>RWB2010AUG11.02</t>
  </si>
  <si>
    <t>RWB2010AUG11.03</t>
  </si>
  <si>
    <t>RWB2010AUG11.04</t>
  </si>
  <si>
    <t>NA, 235.59</t>
  </si>
  <si>
    <t>RWB2010AUG11.05</t>
  </si>
  <si>
    <t>RWB2010AUG11.06</t>
  </si>
  <si>
    <t>RWB2010AUG11.07</t>
  </si>
  <si>
    <t>RWB2010AUG14.01</t>
  </si>
  <si>
    <t>RWB2010AUG14.02</t>
  </si>
  <si>
    <t>RWB2010AUG14.04</t>
  </si>
  <si>
    <t>RWB2010AUG14.05</t>
  </si>
  <si>
    <t>RWB2010AUG14.06</t>
  </si>
  <si>
    <t>RWB2010AUG14.07</t>
  </si>
  <si>
    <t>MAC100901.01</t>
  </si>
  <si>
    <t>Pelagic</t>
  </si>
  <si>
    <t>MAC100901.02</t>
  </si>
  <si>
    <t>MAC100901.03</t>
  </si>
  <si>
    <t>MAC100901.04</t>
  </si>
  <si>
    <t>MAC100910.01</t>
  </si>
  <si>
    <t>MAC100910.02</t>
  </si>
  <si>
    <t>MAC100910.03</t>
  </si>
  <si>
    <t>MAC100910.04</t>
  </si>
  <si>
    <t>MAC100910.05</t>
  </si>
  <si>
    <t>MAC100928.01</t>
  </si>
  <si>
    <t>MAC101007.01</t>
  </si>
  <si>
    <t>MAC101007.02</t>
  </si>
  <si>
    <t>MAC101007.03</t>
  </si>
  <si>
    <t>probably same animal as sample 4.  Alaina Harmon, 30 April 2024: Samples reverted to no external permission required following Jay Barlow's retirement.</t>
  </si>
  <si>
    <t>MAC101007.04</t>
  </si>
  <si>
    <t>probably same animal as sample 3.  Alaina Harmon, 30 April 2024: Samples reverted to no external permission required following Jay Barlow's retirement.</t>
  </si>
  <si>
    <t>MAC101007.05</t>
  </si>
  <si>
    <t>calf (but large size), mom is sample 4.  Alaina Harmon, 30 April 2024: Samples reverted to no external permission required following Jay Barlow's retirement.</t>
  </si>
  <si>
    <t>MAC101020.01</t>
  </si>
  <si>
    <t>MAC101021.06</t>
  </si>
  <si>
    <t>MAC101021.07</t>
  </si>
  <si>
    <t>MAC101021.08</t>
  </si>
  <si>
    <t>MAC101021.09</t>
  </si>
  <si>
    <t>MAC101021.10</t>
  </si>
  <si>
    <t>Originally listed as sample 6..  Alaina Harmon, 30 April 2024: Samples reverted to no external permission required following Jay Barlow's retirement.</t>
  </si>
  <si>
    <t>MAC101021.11</t>
  </si>
  <si>
    <t>Originally listed as sample 5..  Alaina Harmon, 30 April 2024: Samples reverted to no external permission required following Jay Barlow's retirement.</t>
  </si>
  <si>
    <t>MAC101021.12</t>
  </si>
  <si>
    <t>Haplotype confirmed 11.23.10; msat dupe of 102432</t>
  </si>
  <si>
    <t>MAC101021.13</t>
  </si>
  <si>
    <t>2 samples in same vial..  Alaina Harmon, 30 April 2024: Samples reverted to no external permission required following Jay Barlow's retirement.</t>
  </si>
  <si>
    <t>MAC101021.14</t>
  </si>
  <si>
    <t>Large animal. Probably same as Mac101021.15-16.  Alaina Harmon, 30 April 2024: Samples reverted to no external permission required following Jay Barlow's retirement.</t>
  </si>
  <si>
    <t>MAC101021.15</t>
  </si>
  <si>
    <t>Probably same as MAC101021.14 &amp; 16.  Alaina Harmon, 30 April 2024: Samples reverted to no external permission required following Jay Barlow's retirement.</t>
  </si>
  <si>
    <t>MAC101021.16</t>
  </si>
  <si>
    <t>Probably same as MAC101021.14 &amp; 15.  Alaina Harmon, 30 April 2024: Samples reverted to no external permission required following Jay Barlow's retirement.</t>
  </si>
  <si>
    <t>OES100926.06</t>
  </si>
  <si>
    <t>Originally OES100926.01b, 9/26/2010, sighting#086.  Alaina Harmon, 30 April 2024: Samples reverted to no external permission required following Jay Barlow's retirement.</t>
  </si>
  <si>
    <t>OES100926.07</t>
  </si>
  <si>
    <t>Originally OES100926.02b, 9/26/2010, sighting#086.  Alaina Harmon, 30 April 2024: Samples reverted to no external permission required following Jay Barlow's retirement.</t>
  </si>
  <si>
    <t>OES100926.08</t>
  </si>
  <si>
    <t>Originally OES100926.03b, 9/26/2010, sighting#086.  Alaina Harmon, 30 April 2024: Samples reverted to no external permission required following Jay Barlow's retirement.</t>
  </si>
  <si>
    <t>OES100926.09</t>
  </si>
  <si>
    <t>Originally OES100926.04b, 9/26/2010, sighting#086.  Alaina Harmon, 30 April 2024: Samples reverted to no external permission required following Jay Barlow's retirement.</t>
  </si>
  <si>
    <t>OES100926.10</t>
  </si>
  <si>
    <t>Originally OES100926.05b, 9/26/2010, sighting#086.  Alaina Harmon, 30 April 2024: Samples reverted to no external permission required following Jay Barlow's retirement.</t>
  </si>
  <si>
    <t>OES100926.11</t>
  </si>
  <si>
    <t>Originally OES100926.06b, 9/26/2010, sighting#086.  Alaina Harmon, 30 April 2024: Samples reverted to no external permission required following Jay Barlow's retirement.</t>
  </si>
  <si>
    <t>OES100926.12</t>
  </si>
  <si>
    <t>Originally OES100926.07b, 9/26/2010, sighting#086.  Alaina Harmon, 30 April 2024: Samples reverted to no external permission required following Jay Barlow's retirement.</t>
  </si>
  <si>
    <t>OES100926.13</t>
  </si>
  <si>
    <t>Originally OES100926.08b, 9/26/2010, sighting#086.  Alaina Harmon, 30 April 2024: Samples reverted to no external permission required following Jay Barlow's retirement.</t>
  </si>
  <si>
    <t>OES100926.14</t>
  </si>
  <si>
    <t>Originally OES100926.09b, 9/26/2010, sighting#086.  Alaina Harmon, 30 April 2024: Samples reverted to no external permission required following Jay Barlow's retirement.</t>
  </si>
  <si>
    <t>RWB2010OCT15.01</t>
  </si>
  <si>
    <t>HIPc301</t>
  </si>
  <si>
    <t>NA, 111.97</t>
  </si>
  <si>
    <t>RWB2010OCT15.02</t>
  </si>
  <si>
    <t>HIPc168, previously biopsied , RWB260503.W11</t>
  </si>
  <si>
    <t>RWB2010OCT15.03</t>
  </si>
  <si>
    <t>HIPc200</t>
  </si>
  <si>
    <t>RWB2010OCT22.01</t>
  </si>
  <si>
    <t>HIPc205</t>
  </si>
  <si>
    <t>RWB2012JUN14.01</t>
  </si>
  <si>
    <t>Probable offspring of RWB2012JUN14.02</t>
  </si>
  <si>
    <t>HIK</t>
  </si>
  <si>
    <t>RWB2012JUN14.02</t>
  </si>
  <si>
    <t>PcTag036</t>
  </si>
  <si>
    <t>RWB2012JUN14.03</t>
  </si>
  <si>
    <t>RWB2012JUN14.04</t>
  </si>
  <si>
    <t>RWB2012JUN14.05</t>
  </si>
  <si>
    <t>RWB2012JUN14.06</t>
  </si>
  <si>
    <t>RWB2012JUN14.07</t>
  </si>
  <si>
    <t>RWB2012JUN14.08</t>
  </si>
  <si>
    <t>RWB2012JUN14.09</t>
  </si>
  <si>
    <t>RWB2012JUN13.01</t>
  </si>
  <si>
    <t>RWB2012JUN13.02</t>
  </si>
  <si>
    <t>OES120516.01</t>
  </si>
  <si>
    <t>sample taken at 1527, into dewar at 1657,</t>
  </si>
  <si>
    <t>OES120516.02</t>
  </si>
  <si>
    <t>sample taken at 1601, into dewar at 1657</t>
  </si>
  <si>
    <t>GA-06-S-674</t>
  </si>
  <si>
    <t>TIM COLLINS</t>
  </si>
  <si>
    <t>Wildlife Conservation Society</t>
  </si>
  <si>
    <t>??/??/2006</t>
  </si>
  <si>
    <t>GABON</t>
  </si>
  <si>
    <t>only DNA received.  (1) 212-313-8721 (office-NY)</t>
  </si>
  <si>
    <t>Gabon</t>
  </si>
  <si>
    <t>GA-06-S-675</t>
  </si>
  <si>
    <t>GA-06-S-679</t>
  </si>
  <si>
    <t>GA-06-S-680</t>
  </si>
  <si>
    <t>DNA used up for Odont library</t>
  </si>
  <si>
    <t>NC96-40</t>
  </si>
  <si>
    <t>CLAIRE GARRIGUE</t>
  </si>
  <si>
    <t>See "Operation Cetaces"</t>
  </si>
  <si>
    <t>NEW CALEDONIA</t>
  </si>
  <si>
    <t>NewCal</t>
  </si>
  <si>
    <t>NA, 0.18</t>
  </si>
  <si>
    <t>SARAH CROFTS</t>
  </si>
  <si>
    <t>FALKLAND ISLAND CONSERVATION</t>
  </si>
  <si>
    <t>KKM</t>
  </si>
  <si>
    <t>FALKLAND ISLANDS (MALVINAS)</t>
  </si>
  <si>
    <t>Falklands</t>
  </si>
  <si>
    <t xml:space="preserve">tried 3x, 2x succesful, came out the same (F); had to retry as gender in datasheet was different  Sex changed from M, GenDeter changed from 1  </t>
  </si>
  <si>
    <t xml:space="preserve">tried 2x, both came out F; had to retry as gender in datasheet was different  Sex changed from M, GenDeter changed from 1  </t>
  </si>
  <si>
    <t>PATRICIA ROSEL</t>
  </si>
  <si>
    <t>Southeast Fisheries Science Center</t>
  </si>
  <si>
    <t>NORTHWEST ATLANTIC</t>
  </si>
  <si>
    <t>Rosel Labid Pcra001</t>
  </si>
  <si>
    <t>NWAtl</t>
  </si>
  <si>
    <t>normal</t>
  </si>
  <si>
    <t>GU072003-01</t>
  </si>
  <si>
    <t>GULF OF MEXICO</t>
  </si>
  <si>
    <t>Rosel Labid Pcra002</t>
  </si>
  <si>
    <t>GulfMex</t>
  </si>
  <si>
    <t>GU010329-01</t>
  </si>
  <si>
    <t>Rosel Labid Pcra003</t>
  </si>
  <si>
    <t>weird1*</t>
  </si>
  <si>
    <t>J02083MAM01</t>
  </si>
  <si>
    <t>Rosel Labid Pcra005</t>
  </si>
  <si>
    <t>Rosel Labid Pcra007</t>
  </si>
  <si>
    <t>weird2</t>
  </si>
  <si>
    <t>Rosel Labid Pcra008</t>
  </si>
  <si>
    <t>GU110622-01</t>
  </si>
  <si>
    <t>Rosel Labid Pcra013</t>
  </si>
  <si>
    <t>OES130515.01s</t>
  </si>
  <si>
    <t>OES130515.02s</t>
  </si>
  <si>
    <t>OES130515.03s</t>
  </si>
  <si>
    <t>OES130515.04s</t>
  </si>
  <si>
    <t>OES130526.01s</t>
  </si>
  <si>
    <t>PC405</t>
  </si>
  <si>
    <t>RENAUD DE STEPHANIS</t>
  </si>
  <si>
    <t>ESTACION BIOLOGICA DE DONANA (CSIC), DEPARTMENT OF CONSERVATION BIOLOGY</t>
  </si>
  <si>
    <t>SPAIN</t>
  </si>
  <si>
    <t>Mother and foetus collected from stranded animals by CIRCE (Joan Giminez's collection). Sequenced by Julia Vilstrup. Genbank ID HM060332.</t>
  </si>
  <si>
    <t>StraitsGibraltar</t>
  </si>
  <si>
    <t>failed mito</t>
  </si>
  <si>
    <t>Concentration provided by Julia Vilstrup.., , 1/100 dilution., sonicated DNA kept due to no or low tissue left</t>
  </si>
  <si>
    <t>0,0,0</t>
  </si>
  <si>
    <t>PC Foetus</t>
  </si>
  <si>
    <t>??/??/????</t>
  </si>
  <si>
    <t>Stillborn foetus.</t>
  </si>
  <si>
    <t>fetus; mother failed mito</t>
  </si>
  <si>
    <t>9.14, 9.14, 9.14</t>
  </si>
  <si>
    <t>Concentration provided by Julia Vilstrup.., , 1/100 dilution.</t>
  </si>
  <si>
    <t>PIC130706.01B</t>
  </si>
  <si>
    <t>NORTHERN MARIANA ISLANDS</t>
  </si>
  <si>
    <t>Marianas</t>
  </si>
  <si>
    <t>PIC130706.02B</t>
  </si>
  <si>
    <t>turned to check out arrow</t>
  </si>
  <si>
    <t>PIC130706.03B</t>
  </si>
  <si>
    <t>PIC130706.04B</t>
  </si>
  <si>
    <t>Tumor guy</t>
  </si>
  <si>
    <t>PIC130706.05B</t>
  </si>
  <si>
    <t>tagged 128904 "mom"</t>
  </si>
  <si>
    <t>PIC130706.06B</t>
  </si>
  <si>
    <t>chop top</t>
  </si>
  <si>
    <t>PIC130706.07B</t>
  </si>
  <si>
    <t>young adult with indiv sampled early in the day</t>
  </si>
  <si>
    <t>PIC130706.08B</t>
  </si>
  <si>
    <t>3rd tagged whale- 128906</t>
  </si>
  <si>
    <t>PIC130706.09B</t>
  </si>
  <si>
    <t>"scratch", returned to boat repeatedly after sampling. with a smaller individ. sampled earlier (generic fin); muscle in sample</t>
  </si>
  <si>
    <t>PIC130707.04B</t>
  </si>
  <si>
    <t>then fast dive</t>
  </si>
  <si>
    <t>PIC130707.05B</t>
  </si>
  <si>
    <t>top notch</t>
  </si>
  <si>
    <t>PIC130707.06B</t>
  </si>
  <si>
    <t>funny fin</t>
  </si>
  <si>
    <t>PIC130707.07B</t>
  </si>
  <si>
    <t>PIC130707.08B</t>
  </si>
  <si>
    <t>PIC130707.09B</t>
  </si>
  <si>
    <t>tagged animal 128908</t>
  </si>
  <si>
    <t>PIC130707.10B</t>
  </si>
  <si>
    <t>double top notch. came back to check out bolt.</t>
  </si>
  <si>
    <t>RWB2013JUL26.01</t>
  </si>
  <si>
    <t>ESO1-29-10-12-C-01</t>
  </si>
  <si>
    <t>OMAN</t>
  </si>
  <si>
    <t>requests to be notified of use and acknowledged, (1) 212-313-8721 (office-NY).  requests to be notified of use and acknowledged,</t>
  </si>
  <si>
    <t>Oman</t>
  </si>
  <si>
    <t>ESO1-29-10-12-C-02</t>
  </si>
  <si>
    <t>23-11-02-01</t>
  </si>
  <si>
    <t>qPCR gender failed 3xs.   requests to be contacted of use and acknowledged,   (1) 212-313-8721 (office-NY).  requests to be contacted of use and acknowledged,</t>
  </si>
  <si>
    <t>09-07-01-01</t>
  </si>
  <si>
    <t xml:space="preserve"> requests to be contacted of use and acknowledged,   (1) 212-313-8721 (office-NY).  requests to be contacted of use and acknowledged,</t>
  </si>
  <si>
    <t>19-10-98-??</t>
  </si>
  <si>
    <t>Lat/Long coordinates from .kmz file sent by Tim Collins..   requests to be contacted of use and acknowledged,   (1) 212-313-8721 (office-NY).  requests to be contacted of use and acknowledged,</t>
  </si>
  <si>
    <t>23-06-10-03</t>
  </si>
  <si>
    <t>27-11-01-03</t>
  </si>
  <si>
    <t>RWB2013OCT22.01</t>
  </si>
  <si>
    <t>Possible subadult or adult female</t>
  </si>
  <si>
    <t>RWB2013OCT22.02</t>
  </si>
  <si>
    <t>RWB2013OCT22.03</t>
  </si>
  <si>
    <t>Possible offspring of RWB2013OCT22.05</t>
  </si>
  <si>
    <t>RWB2013OCT22.04</t>
  </si>
  <si>
    <t>Tag 1</t>
  </si>
  <si>
    <t>RWB2013OCT22.05</t>
  </si>
  <si>
    <t>Tag 2</t>
  </si>
  <si>
    <t>RWB2013OCT22.06</t>
  </si>
  <si>
    <t>skin flecks only</t>
  </si>
  <si>
    <t>No tissue left</t>
  </si>
  <si>
    <t>KW2010019</t>
  </si>
  <si>
    <t>KRISTI WEST</t>
  </si>
  <si>
    <t>HAWAII PACIFIC UNIVERSITY</t>
  </si>
  <si>
    <t>Animal stranded live at 9:35 am and died at 10:30am.</t>
  </si>
  <si>
    <t>MAC101110.01</t>
  </si>
  <si>
    <t>MAC101110.02</t>
  </si>
  <si>
    <t>MAC101110.03</t>
  </si>
  <si>
    <t>MAC101110.04</t>
  </si>
  <si>
    <t>IEMS 001</t>
  </si>
  <si>
    <t>EDNA SABATER</t>
  </si>
  <si>
    <t>SILLIMAN UNIVERSITY, MARINE LABORATORY</t>
  </si>
  <si>
    <t>PCR product, stranding.  Additional contact: Pablina Cadiz.</t>
  </si>
  <si>
    <t>Philippines</t>
  </si>
  <si>
    <t>Vials dried up, tossed per MLD 6/9/14, Vials dried up, tossed per MLD 6/9/14</t>
  </si>
  <si>
    <t>0,0,3,3,3</t>
  </si>
  <si>
    <t>IEMS 003</t>
  </si>
  <si>
    <t>IEMS 006</t>
  </si>
  <si>
    <t>AS0078-020304</t>
  </si>
  <si>
    <t>Species id per Genbank, 99% match, KMR.  No use restrictions, but would like to be notified of use and purpose - sample use is monitored by the Collection‚àö‚â†s Curator and Manager.</t>
  </si>
  <si>
    <t>AS0078-030103</t>
  </si>
  <si>
    <t>Species confirmed 99% match in Genbank, KMR.  No use restrictions, but would like to be notified of use and purpose - sample use is monitored by the Collection‚àö‚â†s Curator and Manager.</t>
  </si>
  <si>
    <t>LL3937-100103</t>
  </si>
  <si>
    <t>Possible skin sample.  This sample has not amped for Dloop or msats KMR 082311.  No use restrictions, but would like to be notified of use and purpose - sample use is monitored by the Collection‚àö‚â†s Curator and Manager.</t>
  </si>
  <si>
    <t>Did not amp for Dloop or msats</t>
  </si>
  <si>
    <t>failed msats and CR</t>
  </si>
  <si>
    <t>RWB2011AUG20.01</t>
  </si>
  <si>
    <t>HIPc382</t>
  </si>
  <si>
    <t>RWB2011AUG20.02</t>
  </si>
  <si>
    <t>HIPc230</t>
  </si>
  <si>
    <t>RWB2011AUG20.03</t>
  </si>
  <si>
    <t>HIPc339</t>
  </si>
  <si>
    <t>RWB2011AUG20.04</t>
  </si>
  <si>
    <t>HIPc402</t>
  </si>
  <si>
    <t>RWB2011AUG20.05</t>
  </si>
  <si>
    <t>HIPc398</t>
  </si>
  <si>
    <t>RWB2011AUG20.06</t>
  </si>
  <si>
    <t>HIPc387</t>
  </si>
  <si>
    <t>RWB2011AUG20.07</t>
  </si>
  <si>
    <t>HIPc338</t>
  </si>
  <si>
    <t>RWB2011AUG20.08</t>
  </si>
  <si>
    <t>HIPc381</t>
  </si>
  <si>
    <t>RWB2011AUG20.09</t>
  </si>
  <si>
    <t>HIPc379</t>
  </si>
  <si>
    <t xml:space="preserve">, Used-up per KMR 7/9/2012, </t>
  </si>
  <si>
    <t>RWB2011AUG20.10</t>
  </si>
  <si>
    <t>HIPc383</t>
  </si>
  <si>
    <t>0, NA</t>
  </si>
  <si>
    <t>, DNA used up for Odont library</t>
  </si>
  <si>
    <t>RWB2011AUG20.11</t>
  </si>
  <si>
    <t>HIPc211</t>
  </si>
  <si>
    <t>3,4,2</t>
  </si>
  <si>
    <t>RWB2011AUG20.12</t>
  </si>
  <si>
    <t>HIPc397</t>
  </si>
  <si>
    <t>RWB2011AUG25.01</t>
  </si>
  <si>
    <t>HIPc114</t>
  </si>
  <si>
    <t>RWB2011AUG25.02</t>
  </si>
  <si>
    <t>HIPc120</t>
  </si>
  <si>
    <t>RWB2011AUG25.03</t>
  </si>
  <si>
    <t>HIPc181</t>
  </si>
  <si>
    <t>RWB2011AUG25.04</t>
  </si>
  <si>
    <t>HIPc316</t>
  </si>
  <si>
    <t>RWB2011AUG25.05</t>
  </si>
  <si>
    <t>HIPc116</t>
  </si>
  <si>
    <t>LL4970-060103</t>
  </si>
  <si>
    <t>PIC140521.01</t>
  </si>
  <si>
    <t>Tag SPLASH-128887</t>
  </si>
  <si>
    <t>Guam</t>
  </si>
  <si>
    <t>PIC140521.02</t>
  </si>
  <si>
    <t xml:space="preserve">Tag SPOT5-128902; investigated dart and bubble burst. </t>
  </si>
  <si>
    <t>PIC140521.03</t>
  </si>
  <si>
    <t>checked out dart. chop fin</t>
  </si>
  <si>
    <t>PIC140521.04</t>
  </si>
  <si>
    <t>n/a</t>
  </si>
  <si>
    <t>PIC140521.05</t>
  </si>
  <si>
    <t>two low notches</t>
  </si>
  <si>
    <t>PIC140521.06</t>
  </si>
  <si>
    <t>mid nick</t>
  </si>
  <si>
    <t>PIC140521.07</t>
  </si>
  <si>
    <t>PIC140521.08</t>
  </si>
  <si>
    <t>juvenile indistinct fun</t>
  </si>
  <si>
    <t>PIC140521.09</t>
  </si>
  <si>
    <t>other juvenile</t>
  </si>
  <si>
    <t>PIC140612.01</t>
  </si>
  <si>
    <t>tag SPLASH10-128888</t>
  </si>
  <si>
    <t>Tinian</t>
  </si>
  <si>
    <t>PIC140612.02</t>
  </si>
  <si>
    <t>tag SPOT5-128901</t>
  </si>
  <si>
    <t>Saipan/Tinian</t>
  </si>
  <si>
    <t>PIC140612.03</t>
  </si>
  <si>
    <t xml:space="preserve">bolt stuck in side. retreived bolt. </t>
  </si>
  <si>
    <t>PIC140612.04</t>
  </si>
  <si>
    <t>tip nick</t>
  </si>
  <si>
    <t>PIC140612.05</t>
  </si>
  <si>
    <t>first tag's friend with leading edge and lower trailing edge notches</t>
  </si>
  <si>
    <t>PIC140612.07</t>
  </si>
  <si>
    <t>shot hit in tooth rake swollen area. very distinct individual with lots of scars on body.</t>
  </si>
  <si>
    <t>PIC140612.08</t>
  </si>
  <si>
    <t>mom</t>
  </si>
  <si>
    <t>HYDE150224.01</t>
  </si>
  <si>
    <t>NICK KELLAR</t>
  </si>
  <si>
    <t>NMK</t>
  </si>
  <si>
    <t>CACurrent</t>
  </si>
  <si>
    <t>HYDE150224.02</t>
  </si>
  <si>
    <t>HYDE150224.03</t>
  </si>
  <si>
    <t>HYDE150224.04</t>
  </si>
  <si>
    <t>HYDE150224.05</t>
  </si>
  <si>
    <t>RWB2015JUN06.01</t>
  </si>
  <si>
    <t xml:space="preserve">Cluster 2 </t>
  </si>
  <si>
    <t>MHI</t>
  </si>
  <si>
    <t>RWB2015JUN06.02</t>
  </si>
  <si>
    <t>Cluster 2. HIPc389.</t>
  </si>
  <si>
    <t>RWB2015SEP06.01</t>
  </si>
  <si>
    <t>NWHI population</t>
  </si>
  <si>
    <t>PIC141205.01</t>
  </si>
  <si>
    <t>sample collected from a group that was tagged by CRC off Big Island. Tagged individual never seen. Skin only sent to SWFSC</t>
  </si>
  <si>
    <t>OES150528.01s</t>
  </si>
  <si>
    <t>Animals came to investigate bolt in water</t>
  </si>
  <si>
    <t>Asuncion-offshore</t>
  </si>
  <si>
    <t>OES150528.02s</t>
  </si>
  <si>
    <t>OES150528.03s</t>
  </si>
  <si>
    <t>Tagged individual SPOT-128905</t>
  </si>
  <si>
    <t>PIC150907.01</t>
  </si>
  <si>
    <t>DNA tossed due to contamination during tube transfer</t>
  </si>
  <si>
    <t>RWB2015NOV11.01</t>
  </si>
  <si>
    <t>HIPc177, Cluster 3, Main Hawaiian Islands population</t>
  </si>
  <si>
    <t>KW2015015</t>
  </si>
  <si>
    <t>HIPc198, Cluster 3, Main Hawaiian Islands population.  Animal found dead 7 Nov 2015, sample collected 8 Nov 2015.</t>
  </si>
  <si>
    <t>stranding</t>
  </si>
  <si>
    <t>OES160704.01m</t>
  </si>
  <si>
    <t>OES160704.02m</t>
  </si>
  <si>
    <t>OES160704.03m</t>
  </si>
  <si>
    <t>OES160704.04m</t>
  </si>
  <si>
    <t>Rory took photo with personal point and shoot (Rory's camera was set 2 hrs ahead (PST), and so the photo's timestamp is 6:53 pm). Same individual as Z45928 sampled by R.Baird in 2004.</t>
  </si>
  <si>
    <t>OES160704.05m</t>
  </si>
  <si>
    <t>Hit was of a subadult that was with an adult and a small animal.</t>
  </si>
  <si>
    <t>OES160704.06m</t>
  </si>
  <si>
    <t>Same individual as Z33895 sampled by R.Baird in 2003.</t>
  </si>
  <si>
    <t>HARVEST</t>
  </si>
  <si>
    <t>RUSSELL FIELDING</t>
  </si>
  <si>
    <t>SEWANEE: UNIVERSITY OF THE SOUTH</t>
  </si>
  <si>
    <t>SAINT VINCENT AND THE GRENADINES</t>
  </si>
  <si>
    <t>Animal originally mis-identified in the field as a Gmac. Confirmed genetically (A.VanCise) to be a Pcra.</t>
  </si>
  <si>
    <t>Caribbean</t>
  </si>
  <si>
    <t>weird3</t>
  </si>
  <si>
    <t>RWB2016OCT09.01</t>
  </si>
  <si>
    <t>RWB2016OCT09.02</t>
  </si>
  <si>
    <t>RWB2016OCT19.01</t>
  </si>
  <si>
    <t>HIPc202</t>
  </si>
  <si>
    <t>NA, 126.29</t>
  </si>
  <si>
    <t>RWB2016OCT20.02</t>
  </si>
  <si>
    <t>NA, 110.23</t>
  </si>
  <si>
    <t>RWB2016OCT23.01</t>
  </si>
  <si>
    <t>HIPc216 - previously sampled/processed so sample for archive only</t>
  </si>
  <si>
    <t>NA, 118.77</t>
  </si>
  <si>
    <t>KW2016020</t>
  </si>
  <si>
    <t>SEX CONFIRMED BY GENDER QPCR</t>
  </si>
  <si>
    <t>Stranding</t>
  </si>
  <si>
    <t>RWB2017MAR09.01</t>
  </si>
  <si>
    <t>Cluster 4, HIPc262, not previously biopsied</t>
  </si>
  <si>
    <t>RWB2017MAR09.02</t>
  </si>
  <si>
    <t>Cluster 4, HIPc105, not previously biopsied</t>
  </si>
  <si>
    <t>RWB2017MAR09.03</t>
  </si>
  <si>
    <t>Cluster 4, juvenile, likely not biopsied, ID pending</t>
  </si>
  <si>
    <t>RWB2017MAR10.01</t>
  </si>
  <si>
    <t>Cluster 1, HIPc363, not previously biopsied</t>
  </si>
  <si>
    <t>LL5649 050101</t>
  </si>
  <si>
    <t>species id per dloop 99% match in GenBank.  No use restrictions, but would like to be notified of use and purpose - sample use is monitored by the Collection‚àö‚â†s Curator and Manager.</t>
  </si>
  <si>
    <t>0.75, 270.1</t>
  </si>
  <si>
    <t>LL5876 130108</t>
  </si>
  <si>
    <t>OES170723.01s</t>
  </si>
  <si>
    <t>JEM</t>
  </si>
  <si>
    <t>Dan Prosperi, 16 May 2023: Stage class was set based on a biopsy spreadsheet.  Alaina Harmon, 30 April 2024: Samples reverted to no external permission required following Jay Barlow's retirement.</t>
  </si>
  <si>
    <t>PMNM</t>
  </si>
  <si>
    <t>OES170723.02s</t>
  </si>
  <si>
    <t>may be contaminated was reextracted, second extract</t>
  </si>
  <si>
    <t>OES170723.03s</t>
  </si>
  <si>
    <t>NA, 36.92</t>
  </si>
  <si>
    <t xml:space="preserve">may be contaminated was reextracted, </t>
  </si>
  <si>
    <t>OES170912.01s</t>
  </si>
  <si>
    <t>OES170912.02s</t>
  </si>
  <si>
    <t>OES170912.03s</t>
  </si>
  <si>
    <t>OES170912.04s</t>
  </si>
  <si>
    <t>OES170912.05s</t>
  </si>
  <si>
    <t>OES170912.06s</t>
  </si>
  <si>
    <t>OES170913.01s</t>
  </si>
  <si>
    <t>OES170913.02s</t>
  </si>
  <si>
    <t>OES170913.03s</t>
  </si>
  <si>
    <t>OES170913.04s</t>
  </si>
  <si>
    <t>OES170913.05s</t>
  </si>
  <si>
    <t>OES170913.14s</t>
  </si>
  <si>
    <t>OES170913.15s</t>
  </si>
  <si>
    <t>OES170913.16s</t>
  </si>
  <si>
    <t>OES170913.17s</t>
  </si>
  <si>
    <t>OES170913.18s</t>
  </si>
  <si>
    <t>OES171008.01s</t>
  </si>
  <si>
    <t>OES171008.02s</t>
  </si>
  <si>
    <t>OES171008.03s</t>
  </si>
  <si>
    <t>OES171008.04s</t>
  </si>
  <si>
    <t>OES171008.05s</t>
  </si>
  <si>
    <t>LSK170929.01s</t>
  </si>
  <si>
    <t>LSK170929.02s</t>
  </si>
  <si>
    <t>LSK170929.03s</t>
  </si>
  <si>
    <t>LSK170929.05s</t>
  </si>
  <si>
    <t>LSK170929.06s</t>
  </si>
  <si>
    <t>LSK170929.07s</t>
  </si>
  <si>
    <t>LSK170929.08s</t>
  </si>
  <si>
    <t>LSK170929.09s</t>
  </si>
  <si>
    <t>LSK170929.10s</t>
  </si>
  <si>
    <t>LSK170929.11s</t>
  </si>
  <si>
    <t>LSK170929.12s</t>
  </si>
  <si>
    <t>RWB2017OCT12.01</t>
  </si>
  <si>
    <t>HIPc222, Cluster 2</t>
  </si>
  <si>
    <t>RWB2017OCT12.02</t>
  </si>
  <si>
    <t>ID not yet determined, Cluster 2</t>
  </si>
  <si>
    <t>RWB2017OCT12.03</t>
  </si>
  <si>
    <t>RWB2017OCT12.04</t>
  </si>
  <si>
    <t>Possibly HIPc692. Cluster 2</t>
  </si>
  <si>
    <t>NA, 241.5</t>
  </si>
  <si>
    <t>RWB2017OCT12.05</t>
  </si>
  <si>
    <t>HIPc378. Cluster 2</t>
  </si>
  <si>
    <t>RWB2017OCT12.06</t>
  </si>
  <si>
    <t>HIPc694. Cluster 2</t>
  </si>
  <si>
    <t>LSK171117.01s</t>
  </si>
  <si>
    <t>Sample is from the same animal as the next sample.   Dan Prosperi, 16 May 2023: Stage class was set based on a biopsy spreadsheet.  Alaina Harmon, 30 April 2024: Samples reverted to no external permission required following Jay Barlow's retirement.</t>
  </si>
  <si>
    <t>LSK171117.02s</t>
  </si>
  <si>
    <t>Sample from same animal as sample .01s.   Dan Prosperi, 16 May 2023: Stage class was set based on a biopsy spreadsheet.  Alaina Harmon, 30 April 2024: Samples reverted to no external permission required following Jay Barlow's retirement.</t>
  </si>
  <si>
    <t>LSK171117.03s</t>
  </si>
  <si>
    <t>n/a.   Dan Prosperi, 16 May 2023: Stage class was set based on a biopsy spreadsheet.  Alaina Harmon, 30 April 2024: Samples reverted to no external permission required following Jay Barlow's retirement.</t>
  </si>
  <si>
    <t>RWB2017NOV12.01</t>
  </si>
  <si>
    <t>HIPc654</t>
  </si>
  <si>
    <t>RWB2017NOV12.02</t>
  </si>
  <si>
    <t>HIPc359</t>
  </si>
  <si>
    <t>RWB2017NOV12.04</t>
  </si>
  <si>
    <t>HIPc726</t>
  </si>
  <si>
    <t>RWB2017NOV12.03</t>
  </si>
  <si>
    <t>HIPc346</t>
  </si>
  <si>
    <t>RWB2017NOV18.02</t>
  </si>
  <si>
    <t>HIPc653</t>
  </si>
  <si>
    <t>RWB2018MAR04.01</t>
  </si>
  <si>
    <t>NB-18-S-001</t>
  </si>
  <si>
    <t>SALVATORE CERCHIO</t>
  </si>
  <si>
    <t>New England Aquarium</t>
  </si>
  <si>
    <t>MADAGASCAR</t>
  </si>
  <si>
    <t>Adult.  Samples collected by S.Cerchio under WCS permits. Madagascar phone +261-32-47-549-93. Other email: scerchio@gmail.com</t>
  </si>
  <si>
    <t>Madagascar</t>
  </si>
  <si>
    <t>NB-18-S-002</t>
  </si>
  <si>
    <t>Pcra015</t>
  </si>
  <si>
    <t>Pcra mass stranding. Extracted DNA from P.Rosel's lab.</t>
  </si>
  <si>
    <t>Florida</t>
  </si>
  <si>
    <t>Mass stranding</t>
  </si>
  <si>
    <t>weird5</t>
  </si>
  <si>
    <t>4.37, 114.08</t>
  </si>
  <si>
    <t>Rosel original conc was 25ng/ul  Pcra DNA from P.Rosel's lab., second send Rosel  Pcra DNA from P.Rosel's lab. Extra aliquot.</t>
  </si>
  <si>
    <t>Pcra016</t>
  </si>
  <si>
    <t>3.08, 98.94</t>
  </si>
  <si>
    <t>Pcra017</t>
  </si>
  <si>
    <t>2.89, 97.67</t>
  </si>
  <si>
    <t>Pcra018</t>
  </si>
  <si>
    <t>2.26, 86.98</t>
  </si>
  <si>
    <t>Pcra019</t>
  </si>
  <si>
    <t>6.1, 79.84</t>
  </si>
  <si>
    <t>Pcra022</t>
  </si>
  <si>
    <t>4.54, 79.69</t>
  </si>
  <si>
    <t>RWB2018NOV08.01</t>
  </si>
  <si>
    <t>Juvenile, HIPc807, Cluster 2</t>
  </si>
  <si>
    <t>RWB2018NOV08.02</t>
  </si>
  <si>
    <t>Juvenile, HIPc806, Cluster 2</t>
  </si>
  <si>
    <t>RWB2018NOV17.03</t>
  </si>
  <si>
    <t>Adult, HIPc301, Cluster 3</t>
  </si>
  <si>
    <t>RWB2019MAR15.01</t>
  </si>
  <si>
    <t>Cluster 4, HIPc376, not previously biopsied, 2 vials (one with skin/blubber for archiving)</t>
  </si>
  <si>
    <t>RWB2019MAR15.02</t>
  </si>
  <si>
    <t>Cluster 4, HIPc264, not previously biopsied, 2 vials (one with skin/blubber for archiving)</t>
  </si>
  <si>
    <t>RWB2019MAR15.03</t>
  </si>
  <si>
    <t>Cluster 4, HIPc270, not previously biopsied, 2 vials (one with skin/blubber for archiving)</t>
  </si>
  <si>
    <t>RWB2019MAR15.04</t>
  </si>
  <si>
    <t>Cluster 4, HIPc105, previously biopsied, 2 vials (one with skin/blubber for archiving)</t>
  </si>
  <si>
    <t>KW2013018</t>
  </si>
  <si>
    <t>KW2016016</t>
  </si>
  <si>
    <t>RWB2016OCT19.02</t>
  </si>
  <si>
    <t>HIPc129; sex confirmed with qPCR assay</t>
  </si>
  <si>
    <t>RWB2019OCT31.01</t>
  </si>
  <si>
    <t>Pelagic. Sex confirmed with qPCR assay</t>
  </si>
  <si>
    <t>RWB2019OCT31.02</t>
  </si>
  <si>
    <t>Pelagic. Sex confirmed at SWFSC by Kelly Robertson (qPCR).</t>
  </si>
  <si>
    <t>RWB2019OCT31.03</t>
  </si>
  <si>
    <t>Pelagic.  Sex confirmed at SWFSC by Kelly Robertson (qPCR).</t>
  </si>
  <si>
    <t>RWB2019OCT31.04</t>
  </si>
  <si>
    <t>Pelagic. Sex confirmated by qPCR assay</t>
  </si>
  <si>
    <t>RWB2019NOV07.04</t>
  </si>
  <si>
    <t>Cluster 5. HIPc653. Previously biopsied RWB2017NOV18.02</t>
  </si>
  <si>
    <t>RWB2019NOV07.05</t>
  </si>
  <si>
    <t>Cluster 5. HIPc218. Not previously biopsied (sex confirmation needed)</t>
  </si>
  <si>
    <t>RWB2019NOV07.06</t>
  </si>
  <si>
    <t>Cluster 3. HIPc170. Biopsied in 2003 (RWB260503.W18)</t>
  </si>
  <si>
    <t>RWB2019NOV07.07</t>
  </si>
  <si>
    <t>Cluster 3. Not previously biopsied. Likely calf of HIPc159 (sex confirmation needed)</t>
  </si>
  <si>
    <t>RWB2020FEB14.01</t>
  </si>
  <si>
    <t>Sample is being used for a SWFSC project</t>
  </si>
  <si>
    <t>Kauai</t>
  </si>
  <si>
    <t>RWB2020FEB14.02</t>
  </si>
  <si>
    <t>sample initially placed in antibiotic/antiviral tissue culture medium</t>
  </si>
  <si>
    <t>RWB2020FEB14.03</t>
  </si>
  <si>
    <t>LL7325 17</t>
  </si>
  <si>
    <t>PCRA150305</t>
  </si>
  <si>
    <t>qPCR sexing assay failed 4xs. Stranding Report Notes: Solo animal stranded. Animal died at site. Estimated 440-500 cm straight length. Adult. No necropsy. Archivist Notes: Based on the stranding report, skin samples are likely from the right flipper. Alaina Harmon, 30 August 2023: Per the contributor, no permit was required for collection under the legislation active at time of collection.</t>
  </si>
  <si>
    <t>1,0,0,3</t>
  </si>
  <si>
    <t>F9896</t>
  </si>
  <si>
    <t>HOLLY RAUDINO</t>
  </si>
  <si>
    <t>Department of Biodiversity, Conservation, and Attractions, Government of Western Australia</t>
  </si>
  <si>
    <t>qPCR sexing assays agrees with fieldid; Contributor notes: "subadult." Western Australia Museum Number: WAM TM1120. Stranding report notes: Date is that first seen on beach. Date given by contributor was 24 March, the date of the written report. Decomposition noted as advanced. "body length 251 cm (total length, tip to tip).".  Alternative contact: Jenelle Ritchie, Western Australia Museum, jenelle.ritchie@museum.wa.gov.au, 9212 3809. See tissue gift conditions in the MMaSTR archive.</t>
  </si>
  <si>
    <t>G5258</t>
  </si>
  <si>
    <t>Contributor Notes: "Corresponding Photo ID biopsy image DCS_2480." "adult." Photo ID: "PcLG10." Western Australia Museum Number: WAM TM1449..  Alternative contact: Kelly Waples, same institution. Email and phone not provided. See tissue gift conditions in the MMaSTR archive.</t>
  </si>
  <si>
    <t>Aus1</t>
  </si>
  <si>
    <t>G5169</t>
  </si>
  <si>
    <t>Contributor Notes: "Corresponding Photo ID biopsy image DCS_2557." "adult." Photo ID: "PcLG08?" Western Australia Museum Number: WAM TM1450..  Alternative contact: Kelly Waples, same institution. Email and phone not provided. See tissue gift conditions in the MMaSTR archive.</t>
  </si>
  <si>
    <t>G5228</t>
  </si>
  <si>
    <t>Contributor Notes: "Corresponding Photo ID biopsy image DCS_2569." "adult." Photo ID: "PcLG04?" Western Australia Museum Number: WAM TM1576..  Alternative contact: Kelly Waples, same institution. Email and phone not provided. See tissue gift conditions in the MMaSTR archive.</t>
  </si>
  <si>
    <t>G5137</t>
  </si>
  <si>
    <t>Contributor Notes: "Corresponding Photo ID biopsy image DCS_2615." "subadult." Photo ID: "PcLG05?" Western Australia Museum Number: WAM TM1577..  Alternative contact: Kelly Waples, same institution. Email and phone not provided. See tissue gift conditions in the MMaSTR archive.</t>
  </si>
  <si>
    <t>G4991</t>
  </si>
  <si>
    <t>BIOPSY (MANUAL)</t>
  </si>
  <si>
    <t>Contributor Notes: Age "unknown." Photo ID: "Unknown." Western Australia Museum Number: WAM TM1578..  Alternative contact: Kelly Waples, same institution. Email and phone not provided. See tissue gift conditions in the MMaSTR archive.</t>
  </si>
  <si>
    <t>RWB2020MAY14.01</t>
  </si>
  <si>
    <t>Contributor Notes: HIPc881.</t>
  </si>
  <si>
    <t>RWB2020OCT19.02</t>
  </si>
  <si>
    <t>Contributor Notes: HIPc176.</t>
  </si>
  <si>
    <t>RWB2020OCT19.01</t>
  </si>
  <si>
    <t>Contributor Notes: HIPc188.</t>
  </si>
  <si>
    <t>RWB2020DEC03.01</t>
  </si>
  <si>
    <t>Contributor Notes: HIPc706.</t>
  </si>
  <si>
    <t>RWB2020DEC05.03</t>
  </si>
  <si>
    <t>Contributor Notes: HIPc840.</t>
  </si>
  <si>
    <t>RWB2020DEC12.03</t>
  </si>
  <si>
    <t>Contributor Notes: HIPc0839.</t>
  </si>
  <si>
    <t>RWB2020DEC12.04</t>
  </si>
  <si>
    <t>Contributor Notes: HIPc0711.</t>
  </si>
  <si>
    <t>RWB2020DEC12.05</t>
  </si>
  <si>
    <t>Contributor Notes: HIPc0705.</t>
  </si>
  <si>
    <t>RWB2020DEC12.06</t>
  </si>
  <si>
    <t>Contributor Notes: HIPc0701.</t>
  </si>
  <si>
    <t>RWB2020DEC12.07</t>
  </si>
  <si>
    <t>Contributor Notes: HIPc0647.</t>
  </si>
  <si>
    <t>RWB2020DEC12.08</t>
  </si>
  <si>
    <t>Contributor Notes: HIPc0703.</t>
  </si>
  <si>
    <t>RWB2020DEC12.09</t>
  </si>
  <si>
    <t>Contributor Notes: HIPc0371.</t>
  </si>
  <si>
    <t>RWB2020DEC16.01</t>
  </si>
  <si>
    <t>Contributor Notes: HIPc0805.</t>
  </si>
  <si>
    <t>RWB2020DEC16.02</t>
  </si>
  <si>
    <t>Contributor Notes: HIPc0799.</t>
  </si>
  <si>
    <t>RWB2021AUG08.01</t>
  </si>
  <si>
    <t>HIPc348</t>
  </si>
  <si>
    <t>RWB2021AUG08.02</t>
  </si>
  <si>
    <t>HIPc645</t>
  </si>
  <si>
    <t>RWB2021SEP30.01</t>
  </si>
  <si>
    <t>HIPc171</t>
  </si>
  <si>
    <t>RWB2021SEP30.02</t>
  </si>
  <si>
    <t>HIPc841</t>
  </si>
  <si>
    <t>RWB2021SEP30.03</t>
  </si>
  <si>
    <t>HIPc177</t>
  </si>
  <si>
    <t>RWB2021OCT15.01</t>
  </si>
  <si>
    <t>HIPc578</t>
  </si>
  <si>
    <t>RWB2021OCT22.01</t>
  </si>
  <si>
    <t>HIPc158</t>
  </si>
  <si>
    <t>RWB2021OCT22.02</t>
  </si>
  <si>
    <t>HIPc687</t>
  </si>
  <si>
    <t>RWB2021OCT22.03</t>
  </si>
  <si>
    <t>RWB2021NOV07.01</t>
  </si>
  <si>
    <t>HIPc407</t>
  </si>
  <si>
    <t>RWB2021NOV11.01</t>
  </si>
  <si>
    <t>HIPc686</t>
  </si>
  <si>
    <t>RWB2021NOV11.02</t>
  </si>
  <si>
    <t>HIPc577</t>
  </si>
  <si>
    <t>OES210523.01mB</t>
  </si>
  <si>
    <t>Marie Hill</t>
  </si>
  <si>
    <t>PIFSC</t>
  </si>
  <si>
    <t>OES210630.01mB</t>
  </si>
  <si>
    <t>RWB20230210.01</t>
  </si>
  <si>
    <t>Alaina Harmon, 26 April 2023: Sex added to match Z18954, the same whale per the contributor. Note that this Lab ID itself has not been sexed.</t>
  </si>
  <si>
    <t>HIPc0377</t>
  </si>
  <si>
    <t>RWB20230212.01</t>
  </si>
  <si>
    <t>Alaina Harmon, 26 April 2023: Sex added to match Z186449, the same whale per the contributor. Note that this Lab ID itself has not been sexed.</t>
  </si>
  <si>
    <t>HIPc0506</t>
  </si>
  <si>
    <t>RWB20230212.02</t>
  </si>
  <si>
    <t>HIPc0901</t>
  </si>
  <si>
    <t>RWB13NOV2022.01</t>
  </si>
  <si>
    <t>HIPc0397</t>
  </si>
  <si>
    <t>RWB2023JUL02.02</t>
  </si>
  <si>
    <t>RWB2023OCT31.01</t>
  </si>
  <si>
    <t>RWB2023OCT31.02</t>
  </si>
  <si>
    <t>RWB2023SEP04.01</t>
  </si>
  <si>
    <t>AmSamoa2</t>
  </si>
  <si>
    <t>WNP</t>
  </si>
  <si>
    <t>HiK</t>
  </si>
  <si>
    <t>1*</t>
  </si>
  <si>
    <t>No DNA or tissue</t>
  </si>
  <si>
    <t>Palm*</t>
  </si>
  <si>
    <t>lcWGS notes</t>
  </si>
  <si>
    <t>This is on the May2024 sequencing list</t>
  </si>
  <si>
    <t>Gibraltar</t>
  </si>
  <si>
    <t>This is on the May2024 sequence list</t>
  </si>
  <si>
    <t>On May 2024 sequence list</t>
  </si>
  <si>
    <t>RWB2024FEB20.01</t>
  </si>
  <si>
    <t>RWB2024FEB20.02</t>
  </si>
  <si>
    <t>CNMI1</t>
  </si>
  <si>
    <t>CNMI2</t>
  </si>
  <si>
    <t>CNMI3</t>
  </si>
  <si>
    <t>CNMI4</t>
  </si>
  <si>
    <t>CNMI6</t>
  </si>
  <si>
    <t>A</t>
  </si>
  <si>
    <t>B</t>
  </si>
  <si>
    <t>C</t>
  </si>
  <si>
    <t>D</t>
  </si>
  <si>
    <t>J</t>
  </si>
  <si>
    <t>K</t>
  </si>
  <si>
    <t>L</t>
  </si>
  <si>
    <t>N*</t>
  </si>
  <si>
    <t>K*</t>
  </si>
  <si>
    <t>CNP WNP</t>
  </si>
  <si>
    <t>Spac</t>
  </si>
  <si>
    <t>Satl</t>
  </si>
  <si>
    <t>Natl</t>
  </si>
  <si>
    <t>has dupe</t>
  </si>
  <si>
    <t>did poor on miot</t>
  </si>
  <si>
    <t>Combine DNA from 102219 and 102220? Same animal</t>
  </si>
  <si>
    <t>4*</t>
  </si>
  <si>
    <t>Combine DNA from 102229 and 102432? Same animal</t>
  </si>
  <si>
    <t>weird6</t>
  </si>
  <si>
    <t>hap5</t>
  </si>
  <si>
    <t>CRC.ID</t>
  </si>
  <si>
    <t>X</t>
  </si>
  <si>
    <t>cluster</t>
  </si>
  <si>
    <t>HIPc103</t>
  </si>
  <si>
    <t>HIPc119</t>
  </si>
  <si>
    <t>HIPc377</t>
  </si>
  <si>
    <t>HIPc210</t>
  </si>
  <si>
    <t>HIPc132</t>
  </si>
  <si>
    <t>HIPc313</t>
  </si>
  <si>
    <t>HIPc134</t>
  </si>
  <si>
    <t>HIPc208</t>
  </si>
  <si>
    <t>HIPc155</t>
  </si>
  <si>
    <t>HIPc151</t>
  </si>
  <si>
    <t>HIPc150</t>
  </si>
  <si>
    <t>HIPc153</t>
  </si>
  <si>
    <t>HIPc159</t>
  </si>
  <si>
    <t>HIPc160</t>
  </si>
  <si>
    <t>HIPc166</t>
  </si>
  <si>
    <t>HIPc168</t>
  </si>
  <si>
    <t>HIPc193</t>
  </si>
  <si>
    <t>HIPc156</t>
  </si>
  <si>
    <t>HIPc170</t>
  </si>
  <si>
    <t>HIPc169</t>
  </si>
  <si>
    <t>HIPc157</t>
  </si>
  <si>
    <t>HIPc178</t>
  </si>
  <si>
    <t>HIPc161</t>
  </si>
  <si>
    <t>HIPc162</t>
  </si>
  <si>
    <t>HIPc163</t>
  </si>
  <si>
    <t>HIPc164</t>
  </si>
  <si>
    <t>HIPc165_maybe</t>
  </si>
  <si>
    <t>HIPc129</t>
  </si>
  <si>
    <t>HIPc197</t>
  </si>
  <si>
    <t>HIPc173</t>
  </si>
  <si>
    <t>HIPc172</t>
  </si>
  <si>
    <t>HIPc220</t>
  </si>
  <si>
    <t>HIPc391</t>
  </si>
  <si>
    <t>HIPc149</t>
  </si>
  <si>
    <t>HIPc221</t>
  </si>
  <si>
    <t>HIPc015</t>
  </si>
  <si>
    <t>HIPc217</t>
  </si>
  <si>
    <t>HIPc121</t>
  </si>
  <si>
    <t>HIPc179</t>
  </si>
  <si>
    <t>HIPc318</t>
  </si>
  <si>
    <t>HIPc102</t>
  </si>
  <si>
    <t>HIPc117</t>
  </si>
  <si>
    <t>HIPc214</t>
  </si>
  <si>
    <t>HIPc312</t>
  </si>
  <si>
    <t>HIPc282</t>
  </si>
  <si>
    <t>HIPc212</t>
  </si>
  <si>
    <t>HIPc266</t>
  </si>
  <si>
    <t>HIPc184</t>
  </si>
  <si>
    <t>HIPc372</t>
  </si>
  <si>
    <t>HIPc101</t>
  </si>
  <si>
    <t>HIPc375</t>
  </si>
  <si>
    <t>HIPc186</t>
  </si>
  <si>
    <t>HIPc365</t>
  </si>
  <si>
    <t>HIPc367</t>
  </si>
  <si>
    <t>HIPc352</t>
  </si>
  <si>
    <t>HIPc320</t>
  </si>
  <si>
    <t>HIPc360</t>
  </si>
  <si>
    <t>HIPc281</t>
  </si>
  <si>
    <t>HIPc216</t>
  </si>
  <si>
    <t>HIPc204</t>
  </si>
  <si>
    <t>HIPc115</t>
  </si>
  <si>
    <t>HIPc203</t>
  </si>
  <si>
    <t>HIPc310</t>
  </si>
  <si>
    <t>HIPc133</t>
  </si>
  <si>
    <t>HIPc106</t>
  </si>
  <si>
    <t>HIPc396</t>
  </si>
  <si>
    <t>HIPc392</t>
  </si>
  <si>
    <t>HIPc384</t>
  </si>
  <si>
    <t>HIPc207</t>
  </si>
  <si>
    <t>HIPc591</t>
  </si>
  <si>
    <t>HIPc199</t>
  </si>
  <si>
    <t>HIPc233</t>
  </si>
  <si>
    <t>HIPc660</t>
  </si>
  <si>
    <t>HIPc389</t>
  </si>
  <si>
    <t>HIPc426</t>
  </si>
  <si>
    <t>HIPc262</t>
  </si>
  <si>
    <t>HIPc105</t>
  </si>
  <si>
    <t>HIPc704</t>
  </si>
  <si>
    <t>HIPc363</t>
  </si>
  <si>
    <t>HIPc714</t>
  </si>
  <si>
    <t>HIPc656</t>
  </si>
  <si>
    <t>HIPc508</t>
  </si>
  <si>
    <t>HIPc223</t>
  </si>
  <si>
    <t>HIPc222</t>
  </si>
  <si>
    <t>HIPc722</t>
  </si>
  <si>
    <t>HIPc506</t>
  </si>
  <si>
    <t>HIPc692</t>
  </si>
  <si>
    <t>HIPc378</t>
  </si>
  <si>
    <t>HIPc694</t>
  </si>
  <si>
    <t>HIPc190</t>
  </si>
  <si>
    <t>HIPc699</t>
  </si>
  <si>
    <t>HIPc376</t>
  </si>
  <si>
    <t>HIPc264</t>
  </si>
  <si>
    <t>HIPc270</t>
  </si>
  <si>
    <t>HIPc218</t>
  </si>
  <si>
    <t>HIPc713</t>
  </si>
  <si>
    <t>HIPc176</t>
  </si>
  <si>
    <t>HIPc188</t>
  </si>
  <si>
    <t>HIPc706</t>
  </si>
  <si>
    <t>HIPc840</t>
  </si>
  <si>
    <t>HIPc839</t>
  </si>
  <si>
    <t>HIPc711</t>
  </si>
  <si>
    <t>HIPc705</t>
  </si>
  <si>
    <t>HIPc701</t>
  </si>
  <si>
    <t>HIPc647</t>
  </si>
  <si>
    <t>HIPc371</t>
  </si>
  <si>
    <t>HIPc805</t>
  </si>
  <si>
    <t>HIPc799</t>
  </si>
  <si>
    <t>HIPc901</t>
  </si>
  <si>
    <t>CA</t>
  </si>
  <si>
    <t>Btwn HI&amp;ETP</t>
  </si>
  <si>
    <t>V</t>
  </si>
  <si>
    <t>Available</t>
  </si>
  <si>
    <t>Selected</t>
  </si>
  <si>
    <t>Exclude</t>
  </si>
  <si>
    <t>Hap cluster</t>
  </si>
  <si>
    <t>L*</t>
  </si>
  <si>
    <t>B*</t>
  </si>
  <si>
    <t>C*</t>
  </si>
  <si>
    <t>D*</t>
  </si>
  <si>
    <t>C/D</t>
  </si>
  <si>
    <t>E/F</t>
  </si>
  <si>
    <t>I</t>
  </si>
  <si>
    <t>G/H</t>
  </si>
  <si>
    <t>Total</t>
  </si>
  <si>
    <t>Panel total</t>
  </si>
  <si>
    <t>FKW</t>
  </si>
  <si>
    <t>SFPW</t>
  </si>
  <si>
    <t>MHW</t>
  </si>
  <si>
    <t>Feresa</t>
  </si>
  <si>
    <t>Grampus</t>
  </si>
  <si>
    <t>Steno</t>
  </si>
  <si>
    <t>Falklands1</t>
  </si>
  <si>
    <t>Falklands2</t>
  </si>
  <si>
    <t>Falklands2*</t>
  </si>
  <si>
    <t>AmSamoa3</t>
  </si>
  <si>
    <t>G/H*</t>
  </si>
  <si>
    <t>8*</t>
  </si>
  <si>
    <t>10*</t>
  </si>
  <si>
    <t>11*</t>
  </si>
  <si>
    <t>Oman3</t>
  </si>
  <si>
    <t>Oman4</t>
  </si>
  <si>
    <t>Rank</t>
  </si>
  <si>
    <t>parent of 75676</t>
  </si>
  <si>
    <t>parent of 75678</t>
  </si>
  <si>
    <t>Dyad with 71017</t>
  </si>
  <si>
    <t>parent of 98732</t>
  </si>
  <si>
    <t>offspring of 98737</t>
  </si>
  <si>
    <t>30072 might be daddy</t>
  </si>
  <si>
    <t>offspring of 132631</t>
  </si>
  <si>
    <t>dyad with 49043</t>
  </si>
  <si>
    <t>offspring of 49052</t>
  </si>
  <si>
    <t>offspring of 98746</t>
  </si>
  <si>
    <t>possible dyad with 75666</t>
  </si>
  <si>
    <t>possible dyad with 30077; Adult, HIPc301, Cluster 3</t>
  </si>
  <si>
    <t>offspring 33902</t>
  </si>
  <si>
    <t>parent of 33907</t>
  </si>
  <si>
    <t>parent of 132634</t>
  </si>
  <si>
    <t>Everybody's daddy</t>
  </si>
  <si>
    <t>Status</t>
  </si>
  <si>
    <t>Good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</si>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</sst>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14" fontId="0" fillId="34" borderId="0" xfId="0" applyNumberFormat="1" applyFill="1"/>
    <xf numFmtId="0" fontId="18" fillId="0" borderId="0" xfId="0" applyFont="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90E7-B3FA-5E4C-B6C7-99D0047437EB}">
  <dimension ref="A1:AH178"/>
  <sheetViews>
    <sheetView workbookViewId="0">
      <pane ySplit="1" topLeftCell="A69" activePane="bottomLeft" state="frozen"/>
      <selection activeCell="N1" sqref="N1"/>
      <selection pane="bottomLeft" activeCell="G100" sqref="G100"/>
    </sheetView>
  </sheetViews>
  <sheetFormatPr baseColWidth="10" defaultRowHeight="16" x14ac:dyDescent="0.2"/>
  <cols>
    <col min="9" max="9" width="10.83203125" customWidth="1"/>
    <col min="10" max="12" width="10.83203125" hidden="1" customWidth="1"/>
    <col min="13" max="13" width="0" hidden="1" customWidth="1"/>
    <col min="15" max="19" width="0" hidden="1" customWidth="1"/>
  </cols>
  <sheetData>
    <row r="1" spans="1:34" x14ac:dyDescent="0.2">
      <c r="A1" t="s">
        <v>0</v>
      </c>
      <c r="B1" t="s">
        <v>1207</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AA1" t="s">
        <v>24</v>
      </c>
      <c r="AB1" t="s">
        <v>1352</v>
      </c>
      <c r="AC1" t="s">
        <v>25</v>
      </c>
      <c r="AD1" t="s">
        <v>26</v>
      </c>
      <c r="AE1" t="s">
        <v>27</v>
      </c>
      <c r="AF1" t="s">
        <v>28</v>
      </c>
      <c r="AG1" t="s">
        <v>1208</v>
      </c>
      <c r="AH1" t="s">
        <v>1209</v>
      </c>
    </row>
    <row r="2" spans="1:34" x14ac:dyDescent="0.2">
      <c r="A2">
        <v>75661</v>
      </c>
      <c r="B2" t="s">
        <v>1249</v>
      </c>
      <c r="C2">
        <v>75661</v>
      </c>
      <c r="D2">
        <v>1</v>
      </c>
      <c r="E2" t="s">
        <v>63</v>
      </c>
      <c r="F2" t="s">
        <v>43</v>
      </c>
      <c r="G2" t="s">
        <v>471</v>
      </c>
      <c r="H2" t="s">
        <v>55</v>
      </c>
      <c r="I2" t="s">
        <v>148</v>
      </c>
      <c r="J2" t="s">
        <v>149</v>
      </c>
      <c r="K2" t="s">
        <v>47</v>
      </c>
      <c r="L2" t="s">
        <v>48</v>
      </c>
      <c r="M2" t="s">
        <v>49</v>
      </c>
      <c r="N2" s="1">
        <v>39645</v>
      </c>
      <c r="O2" t="s">
        <v>885</v>
      </c>
      <c r="P2">
        <v>19.583333</v>
      </c>
      <c r="Q2">
        <v>-156.01666599999999</v>
      </c>
      <c r="R2" t="s">
        <v>37</v>
      </c>
      <c r="S2" t="s">
        <v>43</v>
      </c>
      <c r="U2" t="s">
        <v>255</v>
      </c>
      <c r="V2" t="b">
        <v>1</v>
      </c>
      <c r="X2">
        <v>27</v>
      </c>
      <c r="Y2" t="s">
        <v>63</v>
      </c>
      <c r="Z2" t="str">
        <f t="shared" ref="Z2:Z49" si="0">_xlfn.CONCAT("MHI-",AA2)</f>
        <v>MHI-A</v>
      </c>
      <c r="AA2" t="s">
        <v>1187</v>
      </c>
      <c r="AC2">
        <v>3</v>
      </c>
      <c r="AF2">
        <v>3</v>
      </c>
      <c r="AH2">
        <v>1</v>
      </c>
    </row>
    <row r="3" spans="1:34" x14ac:dyDescent="0.2">
      <c r="A3">
        <v>75679</v>
      </c>
      <c r="B3" t="s">
        <v>1255</v>
      </c>
      <c r="C3">
        <v>75679</v>
      </c>
      <c r="D3">
        <v>1</v>
      </c>
      <c r="E3" t="s">
        <v>63</v>
      </c>
      <c r="F3" t="s">
        <v>29</v>
      </c>
      <c r="G3" t="s">
        <v>484</v>
      </c>
      <c r="H3" t="s">
        <v>55</v>
      </c>
      <c r="I3" t="s">
        <v>148</v>
      </c>
      <c r="J3" t="s">
        <v>149</v>
      </c>
      <c r="K3" t="s">
        <v>47</v>
      </c>
      <c r="L3" t="s">
        <v>48</v>
      </c>
      <c r="M3" t="s">
        <v>49</v>
      </c>
      <c r="N3" s="1">
        <v>39655</v>
      </c>
      <c r="O3" t="s">
        <v>885</v>
      </c>
      <c r="P3">
        <v>19.55</v>
      </c>
      <c r="Q3">
        <v>-156</v>
      </c>
      <c r="R3" t="s">
        <v>37</v>
      </c>
      <c r="S3" t="s">
        <v>29</v>
      </c>
      <c r="U3" t="s">
        <v>255</v>
      </c>
      <c r="V3" t="b">
        <v>1</v>
      </c>
      <c r="W3" t="s">
        <v>1353</v>
      </c>
      <c r="X3">
        <v>28</v>
      </c>
      <c r="Y3" t="s">
        <v>63</v>
      </c>
      <c r="Z3" t="str">
        <f t="shared" si="0"/>
        <v>MHI-A</v>
      </c>
      <c r="AA3" t="s">
        <v>1187</v>
      </c>
      <c r="AC3">
        <v>3</v>
      </c>
      <c r="AF3">
        <v>3</v>
      </c>
      <c r="AH3">
        <v>1</v>
      </c>
    </row>
    <row r="4" spans="1:34" x14ac:dyDescent="0.2">
      <c r="A4">
        <v>183544</v>
      </c>
      <c r="B4" t="s">
        <v>1288</v>
      </c>
      <c r="C4">
        <v>183544</v>
      </c>
      <c r="D4">
        <v>1</v>
      </c>
      <c r="E4" t="s">
        <v>63</v>
      </c>
      <c r="F4" t="s">
        <v>29</v>
      </c>
      <c r="G4" t="s">
        <v>940</v>
      </c>
      <c r="H4" t="s">
        <v>55</v>
      </c>
      <c r="I4" t="s">
        <v>148</v>
      </c>
      <c r="J4" t="s">
        <v>149</v>
      </c>
      <c r="K4" t="s">
        <v>47</v>
      </c>
      <c r="L4" t="s">
        <v>48</v>
      </c>
      <c r="M4" t="s">
        <v>49</v>
      </c>
      <c r="N4" s="1">
        <v>42804</v>
      </c>
      <c r="O4" t="s">
        <v>885</v>
      </c>
      <c r="P4">
        <v>20.73676</v>
      </c>
      <c r="Q4">
        <v>-156.50137000000001</v>
      </c>
      <c r="R4" t="s">
        <v>37</v>
      </c>
      <c r="S4" t="s">
        <v>29</v>
      </c>
      <c r="T4" t="s">
        <v>941</v>
      </c>
      <c r="U4" t="s">
        <v>885</v>
      </c>
      <c r="V4" t="b">
        <v>1</v>
      </c>
      <c r="W4" t="s">
        <v>1354</v>
      </c>
      <c r="X4" t="s">
        <v>63</v>
      </c>
      <c r="Y4" t="s">
        <v>63</v>
      </c>
      <c r="Z4" t="str">
        <f t="shared" si="0"/>
        <v>MHI-A</v>
      </c>
      <c r="AA4" t="s">
        <v>1187</v>
      </c>
      <c r="AB4">
        <v>2</v>
      </c>
      <c r="AC4">
        <v>3</v>
      </c>
      <c r="AF4">
        <v>3</v>
      </c>
      <c r="AH4">
        <v>1</v>
      </c>
    </row>
    <row r="5" spans="1:34" x14ac:dyDescent="0.2">
      <c r="A5">
        <v>41286</v>
      </c>
      <c r="B5" t="s">
        <v>1237</v>
      </c>
      <c r="C5">
        <v>198475</v>
      </c>
      <c r="D5">
        <v>1</v>
      </c>
      <c r="E5" t="s">
        <v>63</v>
      </c>
      <c r="F5" t="s">
        <v>43</v>
      </c>
      <c r="G5" t="s">
        <v>1056</v>
      </c>
      <c r="H5" t="s">
        <v>55</v>
      </c>
      <c r="I5" t="s">
        <v>148</v>
      </c>
      <c r="J5" t="s">
        <v>149</v>
      </c>
      <c r="K5" t="s">
        <v>47</v>
      </c>
      <c r="L5" t="s">
        <v>48</v>
      </c>
      <c r="M5" t="s">
        <v>49</v>
      </c>
      <c r="N5" s="1">
        <v>42662</v>
      </c>
      <c r="O5" t="s">
        <v>885</v>
      </c>
      <c r="P5">
        <v>21.526769999999999</v>
      </c>
      <c r="Q5">
        <v>-158.29021</v>
      </c>
      <c r="R5" t="s">
        <v>37</v>
      </c>
      <c r="S5" t="s">
        <v>43</v>
      </c>
      <c r="T5" t="s">
        <v>1057</v>
      </c>
      <c r="U5" t="s">
        <v>885</v>
      </c>
      <c r="V5" t="b">
        <v>1</v>
      </c>
      <c r="X5" t="s">
        <v>63</v>
      </c>
      <c r="Y5" t="s">
        <v>63</v>
      </c>
      <c r="Z5" t="str">
        <f t="shared" si="0"/>
        <v>MHI-A</v>
      </c>
      <c r="AA5" t="s">
        <v>1187</v>
      </c>
      <c r="AB5">
        <v>1</v>
      </c>
      <c r="AC5">
        <v>3</v>
      </c>
      <c r="AD5">
        <v>181.79</v>
      </c>
      <c r="AF5">
        <v>2</v>
      </c>
      <c r="AH5">
        <v>1</v>
      </c>
    </row>
    <row r="6" spans="1:34" x14ac:dyDescent="0.2">
      <c r="A6">
        <v>18946</v>
      </c>
      <c r="B6" t="s">
        <v>1211</v>
      </c>
      <c r="C6">
        <v>18946</v>
      </c>
      <c r="D6">
        <v>1</v>
      </c>
      <c r="E6" t="s">
        <v>63</v>
      </c>
      <c r="F6" t="s">
        <v>43</v>
      </c>
      <c r="G6" t="s">
        <v>220</v>
      </c>
      <c r="H6" t="s">
        <v>55</v>
      </c>
      <c r="I6" t="s">
        <v>148</v>
      </c>
      <c r="J6" t="s">
        <v>149</v>
      </c>
      <c r="K6" t="s">
        <v>47</v>
      </c>
      <c r="L6" t="s">
        <v>48</v>
      </c>
      <c r="M6" t="s">
        <v>49</v>
      </c>
      <c r="N6" s="1">
        <v>36869</v>
      </c>
      <c r="O6" t="s">
        <v>885</v>
      </c>
      <c r="P6">
        <v>20.733332999999998</v>
      </c>
      <c r="Q6">
        <v>-156.86666600000001</v>
      </c>
      <c r="R6" t="s">
        <v>37</v>
      </c>
      <c r="S6" t="s">
        <v>43</v>
      </c>
      <c r="U6" t="s">
        <v>214</v>
      </c>
      <c r="V6" t="b">
        <v>1</v>
      </c>
      <c r="X6">
        <v>39</v>
      </c>
      <c r="Y6" t="s">
        <v>63</v>
      </c>
      <c r="Z6" t="str">
        <f t="shared" si="0"/>
        <v>MHI-A</v>
      </c>
      <c r="AA6" t="s">
        <v>1187</v>
      </c>
      <c r="AB6">
        <v>3</v>
      </c>
      <c r="AC6">
        <v>4</v>
      </c>
      <c r="AF6" t="s">
        <v>62</v>
      </c>
      <c r="AH6">
        <v>1</v>
      </c>
    </row>
    <row r="7" spans="1:34" x14ac:dyDescent="0.2">
      <c r="A7">
        <v>71016</v>
      </c>
      <c r="B7" t="s">
        <v>1246</v>
      </c>
      <c r="C7">
        <v>71016</v>
      </c>
      <c r="D7">
        <v>2</v>
      </c>
      <c r="E7" t="s">
        <v>63</v>
      </c>
      <c r="F7" t="s">
        <v>43</v>
      </c>
      <c r="G7" t="s">
        <v>445</v>
      </c>
      <c r="H7" t="s">
        <v>55</v>
      </c>
      <c r="I7" t="s">
        <v>148</v>
      </c>
      <c r="J7" t="s">
        <v>149</v>
      </c>
      <c r="K7" t="s">
        <v>47</v>
      </c>
      <c r="L7" t="s">
        <v>48</v>
      </c>
      <c r="M7" t="s">
        <v>49</v>
      </c>
      <c r="N7" s="1">
        <v>39309</v>
      </c>
      <c r="O7" t="s">
        <v>885</v>
      </c>
      <c r="P7">
        <v>19.816666000000001</v>
      </c>
      <c r="Q7">
        <v>-156.066666</v>
      </c>
      <c r="R7" t="s">
        <v>37</v>
      </c>
      <c r="S7" t="s">
        <v>43</v>
      </c>
      <c r="U7" t="s">
        <v>255</v>
      </c>
      <c r="V7" t="b">
        <v>1</v>
      </c>
      <c r="W7" t="s">
        <v>1355</v>
      </c>
      <c r="X7">
        <v>26</v>
      </c>
      <c r="Y7" t="s">
        <v>63</v>
      </c>
      <c r="Z7" t="str">
        <f t="shared" si="0"/>
        <v>MHI-B</v>
      </c>
      <c r="AA7" t="s">
        <v>1188</v>
      </c>
      <c r="AC7" t="s">
        <v>446</v>
      </c>
      <c r="AD7" t="s">
        <v>447</v>
      </c>
      <c r="AE7" t="s">
        <v>124</v>
      </c>
      <c r="AF7">
        <v>2</v>
      </c>
      <c r="AH7">
        <v>1</v>
      </c>
    </row>
    <row r="8" spans="1:34" x14ac:dyDescent="0.2">
      <c r="A8">
        <v>91285</v>
      </c>
      <c r="B8" t="s">
        <v>1265</v>
      </c>
      <c r="C8">
        <v>91285</v>
      </c>
      <c r="D8">
        <v>2</v>
      </c>
      <c r="E8" t="s">
        <v>63</v>
      </c>
      <c r="F8" t="s">
        <v>43</v>
      </c>
      <c r="G8" t="s">
        <v>519</v>
      </c>
      <c r="H8" t="s">
        <v>55</v>
      </c>
      <c r="I8" t="s">
        <v>148</v>
      </c>
      <c r="J8" t="s">
        <v>149</v>
      </c>
      <c r="K8" t="s">
        <v>34</v>
      </c>
      <c r="L8" t="s">
        <v>48</v>
      </c>
      <c r="M8" t="s">
        <v>49</v>
      </c>
      <c r="N8" s="1">
        <v>40165</v>
      </c>
      <c r="O8" t="s">
        <v>885</v>
      </c>
      <c r="P8">
        <v>19.5</v>
      </c>
      <c r="Q8">
        <v>-155.966666</v>
      </c>
      <c r="R8" t="s">
        <v>37</v>
      </c>
      <c r="S8" t="s">
        <v>43</v>
      </c>
      <c r="T8" t="s">
        <v>520</v>
      </c>
      <c r="U8" t="s">
        <v>255</v>
      </c>
      <c r="V8" t="b">
        <v>1</v>
      </c>
      <c r="X8">
        <v>29</v>
      </c>
      <c r="Y8" t="s">
        <v>63</v>
      </c>
      <c r="Z8" t="str">
        <f t="shared" si="0"/>
        <v>MHI-B</v>
      </c>
      <c r="AA8" t="s">
        <v>1188</v>
      </c>
      <c r="AB8">
        <v>3</v>
      </c>
      <c r="AC8" t="s">
        <v>226</v>
      </c>
      <c r="AD8" t="s">
        <v>521</v>
      </c>
      <c r="AE8" t="s">
        <v>124</v>
      </c>
      <c r="AF8">
        <v>1</v>
      </c>
      <c r="AH8">
        <v>1</v>
      </c>
    </row>
    <row r="9" spans="1:34" x14ac:dyDescent="0.2">
      <c r="A9">
        <v>98737</v>
      </c>
      <c r="B9" t="s">
        <v>1272</v>
      </c>
      <c r="C9">
        <v>98737</v>
      </c>
      <c r="D9">
        <v>2</v>
      </c>
      <c r="E9" t="s">
        <v>63</v>
      </c>
      <c r="F9" t="s">
        <v>29</v>
      </c>
      <c r="G9" t="s">
        <v>563</v>
      </c>
      <c r="H9" t="s">
        <v>55</v>
      </c>
      <c r="I9" t="s">
        <v>148</v>
      </c>
      <c r="J9" t="s">
        <v>149</v>
      </c>
      <c r="K9" t="s">
        <v>34</v>
      </c>
      <c r="L9" t="s">
        <v>48</v>
      </c>
      <c r="M9" t="s">
        <v>49</v>
      </c>
      <c r="N9" s="1">
        <v>40401</v>
      </c>
      <c r="O9" t="s">
        <v>885</v>
      </c>
      <c r="P9">
        <v>19.666665999999999</v>
      </c>
      <c r="Q9">
        <v>-156.05000000000001</v>
      </c>
      <c r="R9" t="s">
        <v>37</v>
      </c>
      <c r="S9" t="s">
        <v>29</v>
      </c>
      <c r="U9" t="s">
        <v>255</v>
      </c>
      <c r="V9" t="b">
        <v>1</v>
      </c>
      <c r="W9" t="s">
        <v>1356</v>
      </c>
      <c r="X9">
        <v>32</v>
      </c>
      <c r="Y9" t="s">
        <v>63</v>
      </c>
      <c r="Z9" t="str">
        <f t="shared" si="0"/>
        <v>MHI-B</v>
      </c>
      <c r="AA9" t="s">
        <v>1188</v>
      </c>
      <c r="AC9" t="s">
        <v>226</v>
      </c>
      <c r="AD9" t="s">
        <v>564</v>
      </c>
      <c r="AE9" t="s">
        <v>124</v>
      </c>
      <c r="AF9">
        <v>1</v>
      </c>
      <c r="AH9">
        <v>1</v>
      </c>
    </row>
    <row r="10" spans="1:34" x14ac:dyDescent="0.2">
      <c r="A10">
        <v>75677</v>
      </c>
      <c r="B10" t="s">
        <v>1253</v>
      </c>
      <c r="C10">
        <v>75677</v>
      </c>
      <c r="D10">
        <v>2</v>
      </c>
      <c r="E10" t="s">
        <v>63</v>
      </c>
      <c r="F10" t="s">
        <v>29</v>
      </c>
      <c r="G10" t="s">
        <v>480</v>
      </c>
      <c r="H10" t="s">
        <v>55</v>
      </c>
      <c r="I10" t="s">
        <v>148</v>
      </c>
      <c r="J10" t="s">
        <v>149</v>
      </c>
      <c r="K10" t="s">
        <v>47</v>
      </c>
      <c r="L10" t="s">
        <v>48</v>
      </c>
      <c r="M10" t="s">
        <v>49</v>
      </c>
      <c r="N10" s="1">
        <v>39655</v>
      </c>
      <c r="O10" t="s">
        <v>885</v>
      </c>
      <c r="P10">
        <v>19.600000000000001</v>
      </c>
      <c r="Q10">
        <v>-156.01666599999999</v>
      </c>
      <c r="R10" t="s">
        <v>37</v>
      </c>
      <c r="S10" t="s">
        <v>29</v>
      </c>
      <c r="U10" t="s">
        <v>255</v>
      </c>
      <c r="V10" t="b">
        <v>1</v>
      </c>
      <c r="X10">
        <v>28</v>
      </c>
      <c r="Y10" t="s">
        <v>63</v>
      </c>
      <c r="Z10" t="str">
        <f t="shared" si="0"/>
        <v>MHI-B</v>
      </c>
      <c r="AA10" t="s">
        <v>1188</v>
      </c>
      <c r="AC10" t="s">
        <v>42</v>
      </c>
      <c r="AD10" t="s">
        <v>481</v>
      </c>
      <c r="AE10" t="s">
        <v>124</v>
      </c>
      <c r="AF10">
        <v>1</v>
      </c>
      <c r="AH10">
        <v>1</v>
      </c>
    </row>
    <row r="11" spans="1:34" x14ac:dyDescent="0.2">
      <c r="A11">
        <v>91285</v>
      </c>
      <c r="B11" t="s">
        <v>1265</v>
      </c>
      <c r="C11">
        <v>175876</v>
      </c>
      <c r="D11">
        <v>2</v>
      </c>
      <c r="E11" t="s">
        <v>63</v>
      </c>
      <c r="F11" t="s">
        <v>43</v>
      </c>
      <c r="G11" t="s">
        <v>926</v>
      </c>
      <c r="H11" t="s">
        <v>55</v>
      </c>
      <c r="I11" t="s">
        <v>148</v>
      </c>
      <c r="J11" t="s">
        <v>149</v>
      </c>
      <c r="K11" t="s">
        <v>47</v>
      </c>
      <c r="L11" t="s">
        <v>48</v>
      </c>
      <c r="M11" t="s">
        <v>49</v>
      </c>
      <c r="N11" s="1">
        <v>42663</v>
      </c>
      <c r="O11" t="s">
        <v>885</v>
      </c>
      <c r="P11">
        <v>21.495360000000002</v>
      </c>
      <c r="Q11">
        <v>-158.24527</v>
      </c>
      <c r="R11" t="s">
        <v>37</v>
      </c>
      <c r="S11" t="s">
        <v>43</v>
      </c>
      <c r="U11" t="s">
        <v>39</v>
      </c>
      <c r="V11" t="b">
        <v>1</v>
      </c>
      <c r="X11" t="s">
        <v>63</v>
      </c>
      <c r="Y11" t="s">
        <v>63</v>
      </c>
      <c r="Z11" t="str">
        <f t="shared" si="0"/>
        <v>MHI-B</v>
      </c>
      <c r="AA11" t="s">
        <v>1188</v>
      </c>
      <c r="AB11">
        <v>2</v>
      </c>
      <c r="AC11" t="s">
        <v>42</v>
      </c>
      <c r="AD11" t="s">
        <v>927</v>
      </c>
      <c r="AE11" t="s">
        <v>124</v>
      </c>
      <c r="AF11">
        <v>2</v>
      </c>
      <c r="AH11">
        <v>1</v>
      </c>
    </row>
    <row r="12" spans="1:34" x14ac:dyDescent="0.2">
      <c r="A12">
        <v>98732</v>
      </c>
      <c r="B12" t="s">
        <v>1268</v>
      </c>
      <c r="C12">
        <v>175877</v>
      </c>
      <c r="D12">
        <v>2</v>
      </c>
      <c r="E12" t="s">
        <v>63</v>
      </c>
      <c r="F12" t="s">
        <v>29</v>
      </c>
      <c r="G12" t="s">
        <v>928</v>
      </c>
      <c r="H12" t="s">
        <v>55</v>
      </c>
      <c r="I12" t="s">
        <v>148</v>
      </c>
      <c r="J12" t="s">
        <v>149</v>
      </c>
      <c r="K12" t="s">
        <v>47</v>
      </c>
      <c r="L12" t="s">
        <v>48</v>
      </c>
      <c r="M12" t="s">
        <v>49</v>
      </c>
      <c r="N12" s="1">
        <v>42666</v>
      </c>
      <c r="O12" t="s">
        <v>885</v>
      </c>
      <c r="P12">
        <v>21.432500000000001</v>
      </c>
      <c r="Q12">
        <v>-158.21348</v>
      </c>
      <c r="R12" t="s">
        <v>37</v>
      </c>
      <c r="S12" t="s">
        <v>29</v>
      </c>
      <c r="T12" t="s">
        <v>929</v>
      </c>
      <c r="U12" t="s">
        <v>39</v>
      </c>
      <c r="V12" t="b">
        <v>1</v>
      </c>
      <c r="W12" t="s">
        <v>1357</v>
      </c>
      <c r="X12" t="s">
        <v>63</v>
      </c>
      <c r="Y12" t="s">
        <v>63</v>
      </c>
      <c r="Z12" t="str">
        <f t="shared" si="0"/>
        <v>MHI-B</v>
      </c>
      <c r="AA12" t="s">
        <v>1188</v>
      </c>
      <c r="AB12">
        <v>1</v>
      </c>
      <c r="AC12" t="s">
        <v>42</v>
      </c>
      <c r="AD12" t="s">
        <v>930</v>
      </c>
      <c r="AE12" t="s">
        <v>124</v>
      </c>
      <c r="AF12">
        <v>2</v>
      </c>
      <c r="AH12">
        <v>1</v>
      </c>
    </row>
    <row r="13" spans="1:34" x14ac:dyDescent="0.2">
      <c r="A13">
        <v>49048</v>
      </c>
      <c r="B13" t="s">
        <v>1243</v>
      </c>
      <c r="C13">
        <v>49048</v>
      </c>
      <c r="D13">
        <v>1</v>
      </c>
      <c r="E13" t="s">
        <v>63</v>
      </c>
      <c r="F13" t="s">
        <v>43</v>
      </c>
      <c r="G13" t="s">
        <v>392</v>
      </c>
      <c r="H13" t="s">
        <v>55</v>
      </c>
      <c r="I13" t="s">
        <v>381</v>
      </c>
      <c r="J13" t="s">
        <v>57</v>
      </c>
      <c r="K13" t="s">
        <v>382</v>
      </c>
      <c r="L13" t="s">
        <v>35</v>
      </c>
      <c r="N13" s="1">
        <v>38571</v>
      </c>
      <c r="O13" t="s">
        <v>885</v>
      </c>
      <c r="P13">
        <v>19.149999999999999</v>
      </c>
      <c r="Q13">
        <v>-156.01666599999999</v>
      </c>
      <c r="R13" t="s">
        <v>37</v>
      </c>
      <c r="S13" t="s">
        <v>43</v>
      </c>
      <c r="T13" t="s">
        <v>383</v>
      </c>
      <c r="U13" t="s">
        <v>255</v>
      </c>
      <c r="V13" t="b">
        <v>1</v>
      </c>
      <c r="W13" t="s">
        <v>1358</v>
      </c>
      <c r="X13">
        <v>24</v>
      </c>
      <c r="Y13" t="s">
        <v>63</v>
      </c>
      <c r="Z13" t="str">
        <f t="shared" si="0"/>
        <v>MHI-C</v>
      </c>
      <c r="AA13" t="s">
        <v>1189</v>
      </c>
      <c r="AB13">
        <v>2</v>
      </c>
      <c r="AC13" t="s">
        <v>393</v>
      </c>
      <c r="AD13" t="s">
        <v>394</v>
      </c>
      <c r="AE13" t="s">
        <v>92</v>
      </c>
      <c r="AF13">
        <v>3</v>
      </c>
      <c r="AH13">
        <v>2</v>
      </c>
    </row>
    <row r="14" spans="1:34" x14ac:dyDescent="0.2">
      <c r="A14">
        <v>132635</v>
      </c>
      <c r="B14" t="s">
        <v>811</v>
      </c>
      <c r="C14">
        <v>132635</v>
      </c>
      <c r="D14">
        <v>1</v>
      </c>
      <c r="E14" t="s">
        <v>63</v>
      </c>
      <c r="F14" t="s">
        <v>29</v>
      </c>
      <c r="G14" t="s">
        <v>810</v>
      </c>
      <c r="H14" t="s">
        <v>55</v>
      </c>
      <c r="I14" t="s">
        <v>148</v>
      </c>
      <c r="J14" t="s">
        <v>149</v>
      </c>
      <c r="K14" t="s">
        <v>34</v>
      </c>
      <c r="L14" t="s">
        <v>48</v>
      </c>
      <c r="M14" t="s">
        <v>49</v>
      </c>
      <c r="N14" s="1">
        <v>40775</v>
      </c>
      <c r="O14" t="s">
        <v>885</v>
      </c>
      <c r="P14">
        <v>19.666665999999999</v>
      </c>
      <c r="Q14">
        <v>-156.05000000000001</v>
      </c>
      <c r="R14" t="s">
        <v>37</v>
      </c>
      <c r="S14" t="s">
        <v>112</v>
      </c>
      <c r="T14" t="s">
        <v>811</v>
      </c>
      <c r="U14" t="s">
        <v>255</v>
      </c>
      <c r="V14" t="b">
        <v>1</v>
      </c>
      <c r="X14">
        <v>34</v>
      </c>
      <c r="Y14" t="s">
        <v>63</v>
      </c>
      <c r="Z14" t="str">
        <f t="shared" si="0"/>
        <v>MHI-C</v>
      </c>
      <c r="AA14" t="s">
        <v>1189</v>
      </c>
      <c r="AC14" t="s">
        <v>62</v>
      </c>
      <c r="AE14" t="s">
        <v>124</v>
      </c>
      <c r="AF14">
        <v>3</v>
      </c>
      <c r="AH14">
        <v>2</v>
      </c>
    </row>
    <row r="15" spans="1:34" x14ac:dyDescent="0.2">
      <c r="A15">
        <v>132632</v>
      </c>
      <c r="B15" t="s">
        <v>805</v>
      </c>
      <c r="C15">
        <v>132632</v>
      </c>
      <c r="D15">
        <v>1</v>
      </c>
      <c r="E15" t="s">
        <v>63</v>
      </c>
      <c r="F15" t="s">
        <v>29</v>
      </c>
      <c r="G15" t="s">
        <v>804</v>
      </c>
      <c r="H15" t="s">
        <v>55</v>
      </c>
      <c r="I15" t="s">
        <v>148</v>
      </c>
      <c r="J15" t="s">
        <v>149</v>
      </c>
      <c r="K15" t="s">
        <v>34</v>
      </c>
      <c r="L15" t="s">
        <v>48</v>
      </c>
      <c r="M15" t="s">
        <v>49</v>
      </c>
      <c r="N15" s="1">
        <v>40775</v>
      </c>
      <c r="O15" t="s">
        <v>885</v>
      </c>
      <c r="P15">
        <v>19.716666</v>
      </c>
      <c r="Q15">
        <v>-156.08333300000001</v>
      </c>
      <c r="R15" t="s">
        <v>37</v>
      </c>
      <c r="S15" t="s">
        <v>112</v>
      </c>
      <c r="T15" t="s">
        <v>805</v>
      </c>
      <c r="U15" t="s">
        <v>255</v>
      </c>
      <c r="V15" t="b">
        <v>1</v>
      </c>
      <c r="W15" t="s">
        <v>1359</v>
      </c>
      <c r="X15">
        <v>34</v>
      </c>
      <c r="Y15" t="s">
        <v>63</v>
      </c>
      <c r="Z15" t="str">
        <f t="shared" si="0"/>
        <v>MHI-C</v>
      </c>
      <c r="AA15" t="s">
        <v>1189</v>
      </c>
      <c r="AC15" t="s">
        <v>315</v>
      </c>
      <c r="AE15" t="s">
        <v>117</v>
      </c>
      <c r="AF15">
        <v>3</v>
      </c>
      <c r="AH15">
        <v>2</v>
      </c>
    </row>
    <row r="16" spans="1:34" x14ac:dyDescent="0.2">
      <c r="A16">
        <v>132642</v>
      </c>
      <c r="B16" t="s">
        <v>829</v>
      </c>
      <c r="C16">
        <v>132642</v>
      </c>
      <c r="D16">
        <v>1</v>
      </c>
      <c r="E16" t="s">
        <v>63</v>
      </c>
      <c r="F16" t="s">
        <v>29</v>
      </c>
      <c r="G16" t="s">
        <v>828</v>
      </c>
      <c r="H16" t="s">
        <v>55</v>
      </c>
      <c r="I16" t="s">
        <v>148</v>
      </c>
      <c r="J16" t="s">
        <v>149</v>
      </c>
      <c r="K16" t="s">
        <v>34</v>
      </c>
      <c r="L16" t="s">
        <v>48</v>
      </c>
      <c r="M16" t="s">
        <v>49</v>
      </c>
      <c r="N16" s="1">
        <v>40775</v>
      </c>
      <c r="O16" t="s">
        <v>885</v>
      </c>
      <c r="P16">
        <v>19.533332999999999</v>
      </c>
      <c r="Q16">
        <v>-155.98333299999999</v>
      </c>
      <c r="R16" t="s">
        <v>37</v>
      </c>
      <c r="S16" t="s">
        <v>112</v>
      </c>
      <c r="T16" t="s">
        <v>829</v>
      </c>
      <c r="U16" t="s">
        <v>255</v>
      </c>
      <c r="V16" t="b">
        <v>1</v>
      </c>
      <c r="W16" t="s">
        <v>1360</v>
      </c>
      <c r="X16">
        <v>34</v>
      </c>
      <c r="Y16" t="s">
        <v>63</v>
      </c>
      <c r="Z16" t="str">
        <f t="shared" si="0"/>
        <v>MHI-C</v>
      </c>
      <c r="AA16" t="s">
        <v>1189</v>
      </c>
      <c r="AC16" t="s">
        <v>42</v>
      </c>
      <c r="AE16" t="s">
        <v>124</v>
      </c>
      <c r="AF16">
        <v>3</v>
      </c>
      <c r="AH16">
        <v>2</v>
      </c>
    </row>
    <row r="17" spans="1:34" x14ac:dyDescent="0.2">
      <c r="A17">
        <v>186450</v>
      </c>
      <c r="B17" t="s">
        <v>1296</v>
      </c>
      <c r="C17">
        <v>186450</v>
      </c>
      <c r="D17">
        <v>1</v>
      </c>
      <c r="E17" t="s">
        <v>63</v>
      </c>
      <c r="F17" t="s">
        <v>43</v>
      </c>
      <c r="G17" t="s">
        <v>992</v>
      </c>
      <c r="H17" t="s">
        <v>55</v>
      </c>
      <c r="I17" t="s">
        <v>148</v>
      </c>
      <c r="J17" t="s">
        <v>149</v>
      </c>
      <c r="K17" t="s">
        <v>47</v>
      </c>
      <c r="L17" t="s">
        <v>48</v>
      </c>
      <c r="M17" t="s">
        <v>49</v>
      </c>
      <c r="N17" s="1">
        <v>43020</v>
      </c>
      <c r="O17" t="s">
        <v>885</v>
      </c>
      <c r="P17">
        <v>20.157609999999998</v>
      </c>
      <c r="Q17">
        <v>-155.98007000000001</v>
      </c>
      <c r="R17" t="s">
        <v>37</v>
      </c>
      <c r="S17" t="s">
        <v>43</v>
      </c>
      <c r="T17" t="s">
        <v>993</v>
      </c>
      <c r="U17" t="s">
        <v>885</v>
      </c>
      <c r="V17" t="b">
        <v>1</v>
      </c>
      <c r="X17" t="s">
        <v>63</v>
      </c>
      <c r="Y17" t="s">
        <v>63</v>
      </c>
      <c r="Z17" t="str">
        <f t="shared" si="0"/>
        <v>MHI-C</v>
      </c>
      <c r="AA17" t="s">
        <v>1189</v>
      </c>
      <c r="AB17">
        <v>1</v>
      </c>
      <c r="AC17" t="s">
        <v>42</v>
      </c>
      <c r="AD17" t="s">
        <v>994</v>
      </c>
      <c r="AE17" t="s">
        <v>124</v>
      </c>
      <c r="AF17">
        <v>2</v>
      </c>
      <c r="AH17">
        <v>2</v>
      </c>
    </row>
    <row r="18" spans="1:34" x14ac:dyDescent="0.2">
      <c r="A18">
        <v>49054</v>
      </c>
      <c r="B18" t="s">
        <v>815</v>
      </c>
      <c r="C18">
        <v>49054</v>
      </c>
      <c r="D18">
        <v>1</v>
      </c>
      <c r="E18" t="s">
        <v>63</v>
      </c>
      <c r="F18" t="s">
        <v>29</v>
      </c>
      <c r="G18" t="s">
        <v>405</v>
      </c>
      <c r="H18" t="s">
        <v>55</v>
      </c>
      <c r="I18" t="s">
        <v>381</v>
      </c>
      <c r="J18" t="s">
        <v>57</v>
      </c>
      <c r="K18" t="s">
        <v>382</v>
      </c>
      <c r="L18" t="s">
        <v>35</v>
      </c>
      <c r="N18" s="1">
        <v>38571</v>
      </c>
      <c r="O18" t="s">
        <v>885</v>
      </c>
      <c r="P18">
        <v>19.149999999999999</v>
      </c>
      <c r="Q18">
        <v>-156.01666599999999</v>
      </c>
      <c r="R18" t="s">
        <v>37</v>
      </c>
      <c r="S18" t="s">
        <v>29</v>
      </c>
      <c r="T18" t="s">
        <v>383</v>
      </c>
      <c r="U18" t="s">
        <v>255</v>
      </c>
      <c r="V18" t="b">
        <v>1</v>
      </c>
      <c r="X18">
        <v>24</v>
      </c>
      <c r="Y18" t="s">
        <v>63</v>
      </c>
      <c r="Z18" t="str">
        <f t="shared" si="0"/>
        <v>MHI-C</v>
      </c>
      <c r="AA18" t="s">
        <v>1189</v>
      </c>
      <c r="AC18" t="s">
        <v>184</v>
      </c>
      <c r="AE18" t="s">
        <v>92</v>
      </c>
      <c r="AF18">
        <v>3</v>
      </c>
      <c r="AH18">
        <v>2</v>
      </c>
    </row>
    <row r="19" spans="1:34" x14ac:dyDescent="0.2">
      <c r="A19">
        <v>132641</v>
      </c>
      <c r="B19" t="s">
        <v>826</v>
      </c>
      <c r="C19">
        <v>132641</v>
      </c>
      <c r="D19">
        <v>1</v>
      </c>
      <c r="E19" t="s">
        <v>63</v>
      </c>
      <c r="F19" t="s">
        <v>43</v>
      </c>
      <c r="G19" t="s">
        <v>825</v>
      </c>
      <c r="H19" t="s">
        <v>55</v>
      </c>
      <c r="I19" t="s">
        <v>148</v>
      </c>
      <c r="J19" t="s">
        <v>149</v>
      </c>
      <c r="K19" t="s">
        <v>34</v>
      </c>
      <c r="L19" t="s">
        <v>48</v>
      </c>
      <c r="M19" t="s">
        <v>49</v>
      </c>
      <c r="N19" s="1">
        <v>40775</v>
      </c>
      <c r="O19" t="s">
        <v>885</v>
      </c>
      <c r="P19">
        <v>19.483332999999998</v>
      </c>
      <c r="Q19">
        <v>-155.98333299999999</v>
      </c>
      <c r="R19" t="s">
        <v>37</v>
      </c>
      <c r="S19" t="s">
        <v>112</v>
      </c>
      <c r="T19" t="s">
        <v>826</v>
      </c>
      <c r="U19" t="s">
        <v>255</v>
      </c>
      <c r="V19" t="b">
        <v>1</v>
      </c>
      <c r="X19">
        <v>34</v>
      </c>
      <c r="Y19" t="s">
        <v>63</v>
      </c>
      <c r="Z19" t="str">
        <f t="shared" si="0"/>
        <v>MHI-C</v>
      </c>
      <c r="AA19" t="s">
        <v>1189</v>
      </c>
      <c r="AC19" t="s">
        <v>827</v>
      </c>
      <c r="AE19" t="s">
        <v>117</v>
      </c>
      <c r="AF19">
        <v>3</v>
      </c>
      <c r="AH19">
        <v>2</v>
      </c>
    </row>
    <row r="20" spans="1:34" x14ac:dyDescent="0.2">
      <c r="A20">
        <v>214699</v>
      </c>
      <c r="B20" t="s">
        <v>1318</v>
      </c>
      <c r="C20">
        <v>214699</v>
      </c>
      <c r="D20" t="s">
        <v>63</v>
      </c>
      <c r="E20" t="s">
        <v>63</v>
      </c>
      <c r="F20" t="s">
        <v>29</v>
      </c>
      <c r="G20" t="s">
        <v>1161</v>
      </c>
      <c r="H20" t="s">
        <v>55</v>
      </c>
      <c r="I20" t="s">
        <v>148</v>
      </c>
      <c r="J20" t="s">
        <v>149</v>
      </c>
      <c r="K20" t="s">
        <v>676</v>
      </c>
      <c r="L20" t="s">
        <v>48</v>
      </c>
      <c r="M20" t="s">
        <v>49</v>
      </c>
      <c r="N20" s="1">
        <v>44969</v>
      </c>
      <c r="O20" t="s">
        <v>102</v>
      </c>
      <c r="P20">
        <v>19.936219999999999</v>
      </c>
      <c r="Q20">
        <v>-156.20201</v>
      </c>
      <c r="R20" t="s">
        <v>37</v>
      </c>
      <c r="S20" t="s">
        <v>112</v>
      </c>
      <c r="U20" t="s">
        <v>255</v>
      </c>
      <c r="V20" t="s">
        <v>63</v>
      </c>
      <c r="W20" t="s">
        <v>1162</v>
      </c>
      <c r="X20" t="s">
        <v>63</v>
      </c>
      <c r="Y20" t="s">
        <v>63</v>
      </c>
      <c r="Z20" t="str">
        <f t="shared" si="0"/>
        <v>MHI-C/D</v>
      </c>
      <c r="AA20" t="s">
        <v>1330</v>
      </c>
      <c r="AB20">
        <v>1</v>
      </c>
      <c r="AC20">
        <v>3</v>
      </c>
      <c r="AF20">
        <v>2</v>
      </c>
      <c r="AG20" t="s">
        <v>1176</v>
      </c>
      <c r="AH20">
        <v>2</v>
      </c>
    </row>
    <row r="21" spans="1:34" x14ac:dyDescent="0.2">
      <c r="A21">
        <v>132638</v>
      </c>
      <c r="B21" t="s">
        <v>817</v>
      </c>
      <c r="C21">
        <v>132638</v>
      </c>
      <c r="D21">
        <v>2</v>
      </c>
      <c r="E21" t="s">
        <v>63</v>
      </c>
      <c r="F21" t="s">
        <v>29</v>
      </c>
      <c r="G21" t="s">
        <v>816</v>
      </c>
      <c r="H21" t="s">
        <v>55</v>
      </c>
      <c r="I21" t="s">
        <v>148</v>
      </c>
      <c r="J21" t="s">
        <v>149</v>
      </c>
      <c r="K21" t="s">
        <v>34</v>
      </c>
      <c r="L21" t="s">
        <v>48</v>
      </c>
      <c r="M21" t="s">
        <v>49</v>
      </c>
      <c r="N21" s="1">
        <v>40775</v>
      </c>
      <c r="O21" t="s">
        <v>885</v>
      </c>
      <c r="P21">
        <v>19.566666000000001</v>
      </c>
      <c r="Q21">
        <v>-156.01666599999999</v>
      </c>
      <c r="R21" t="s">
        <v>37</v>
      </c>
      <c r="S21" t="s">
        <v>112</v>
      </c>
      <c r="T21" t="s">
        <v>817</v>
      </c>
      <c r="U21" t="s">
        <v>255</v>
      </c>
      <c r="V21" t="b">
        <v>1</v>
      </c>
      <c r="X21">
        <v>34</v>
      </c>
      <c r="Y21" t="s">
        <v>63</v>
      </c>
      <c r="Z21" t="str">
        <f t="shared" si="0"/>
        <v>MHI-D</v>
      </c>
      <c r="AA21" t="s">
        <v>1190</v>
      </c>
      <c r="AC21" t="s">
        <v>140</v>
      </c>
      <c r="AE21" t="s">
        <v>124</v>
      </c>
      <c r="AF21">
        <v>3</v>
      </c>
      <c r="AH21">
        <v>2</v>
      </c>
    </row>
    <row r="22" spans="1:34" x14ac:dyDescent="0.2">
      <c r="A22">
        <v>49051</v>
      </c>
      <c r="B22" t="s">
        <v>1244</v>
      </c>
      <c r="C22">
        <v>49051</v>
      </c>
      <c r="D22">
        <v>2</v>
      </c>
      <c r="E22" t="s">
        <v>63</v>
      </c>
      <c r="F22" t="s">
        <v>29</v>
      </c>
      <c r="G22" t="s">
        <v>399</v>
      </c>
      <c r="H22" t="s">
        <v>55</v>
      </c>
      <c r="I22" t="s">
        <v>381</v>
      </c>
      <c r="J22" t="s">
        <v>57</v>
      </c>
      <c r="K22" t="s">
        <v>382</v>
      </c>
      <c r="L22" t="s">
        <v>35</v>
      </c>
      <c r="N22" s="1">
        <v>38571</v>
      </c>
      <c r="O22" t="s">
        <v>885</v>
      </c>
      <c r="P22">
        <v>19.149999999999999</v>
      </c>
      <c r="Q22">
        <v>-156.01666599999999</v>
      </c>
      <c r="R22" t="s">
        <v>37</v>
      </c>
      <c r="S22" t="s">
        <v>29</v>
      </c>
      <c r="T22" t="s">
        <v>383</v>
      </c>
      <c r="U22" t="s">
        <v>255</v>
      </c>
      <c r="V22" t="b">
        <v>1</v>
      </c>
      <c r="W22" t="s">
        <v>1362</v>
      </c>
      <c r="X22">
        <v>24</v>
      </c>
      <c r="Y22" t="s">
        <v>63</v>
      </c>
      <c r="Z22" t="str">
        <f t="shared" si="0"/>
        <v>MHI-D</v>
      </c>
      <c r="AA22" t="s">
        <v>1190</v>
      </c>
      <c r="AB22">
        <v>2</v>
      </c>
      <c r="AC22" t="s">
        <v>184</v>
      </c>
      <c r="AD22" t="s">
        <v>400</v>
      </c>
      <c r="AE22" t="s">
        <v>92</v>
      </c>
      <c r="AF22">
        <v>3</v>
      </c>
      <c r="AH22">
        <v>2</v>
      </c>
    </row>
    <row r="23" spans="1:34" x14ac:dyDescent="0.2">
      <c r="A23">
        <v>45925</v>
      </c>
      <c r="B23" t="s">
        <v>1238</v>
      </c>
      <c r="C23">
        <v>45925</v>
      </c>
      <c r="D23">
        <v>2</v>
      </c>
      <c r="E23" t="s">
        <v>63</v>
      </c>
      <c r="F23" t="s">
        <v>43</v>
      </c>
      <c r="G23" t="s">
        <v>356</v>
      </c>
      <c r="H23" t="s">
        <v>55</v>
      </c>
      <c r="I23" t="s">
        <v>148</v>
      </c>
      <c r="J23" t="s">
        <v>149</v>
      </c>
      <c r="K23" t="s">
        <v>85</v>
      </c>
      <c r="L23" t="s">
        <v>48</v>
      </c>
      <c r="M23" t="s">
        <v>49</v>
      </c>
      <c r="N23" s="1">
        <v>38329</v>
      </c>
      <c r="O23" t="s">
        <v>885</v>
      </c>
      <c r="P23">
        <v>20.033332999999999</v>
      </c>
      <c r="Q23">
        <v>-156.08333300000001</v>
      </c>
      <c r="R23" t="s">
        <v>37</v>
      </c>
      <c r="S23" t="s">
        <v>43</v>
      </c>
      <c r="U23" t="s">
        <v>255</v>
      </c>
      <c r="V23" t="b">
        <v>1</v>
      </c>
      <c r="W23" t="s">
        <v>1363</v>
      </c>
      <c r="X23">
        <v>23</v>
      </c>
      <c r="Y23" t="s">
        <v>63</v>
      </c>
      <c r="Z23" t="str">
        <f t="shared" si="0"/>
        <v>MHI-D</v>
      </c>
      <c r="AA23" t="s">
        <v>1190</v>
      </c>
      <c r="AB23">
        <v>1</v>
      </c>
      <c r="AC23" t="s">
        <v>171</v>
      </c>
      <c r="AD23" t="s">
        <v>357</v>
      </c>
      <c r="AE23" t="s">
        <v>117</v>
      </c>
      <c r="AF23">
        <v>1</v>
      </c>
      <c r="AH23">
        <v>2</v>
      </c>
    </row>
    <row r="24" spans="1:34" x14ac:dyDescent="0.2">
      <c r="A24">
        <v>45921</v>
      </c>
      <c r="B24" t="s">
        <v>1299</v>
      </c>
      <c r="C24">
        <v>187738</v>
      </c>
      <c r="D24">
        <v>1</v>
      </c>
      <c r="E24" t="s">
        <v>63</v>
      </c>
      <c r="F24" t="s">
        <v>29</v>
      </c>
      <c r="G24" t="s">
        <v>999</v>
      </c>
      <c r="H24" t="s">
        <v>55</v>
      </c>
      <c r="I24" t="s">
        <v>381</v>
      </c>
      <c r="J24" t="s">
        <v>57</v>
      </c>
      <c r="K24" t="s">
        <v>947</v>
      </c>
      <c r="L24" t="s">
        <v>35</v>
      </c>
      <c r="N24" s="1">
        <v>43056</v>
      </c>
      <c r="O24" t="s">
        <v>885</v>
      </c>
      <c r="P24">
        <v>21.065760000000001</v>
      </c>
      <c r="Q24">
        <v>-158.14500000000001</v>
      </c>
      <c r="R24" t="s">
        <v>37</v>
      </c>
      <c r="S24" t="s">
        <v>29</v>
      </c>
      <c r="T24" t="s">
        <v>1000</v>
      </c>
      <c r="U24" t="s">
        <v>885</v>
      </c>
      <c r="V24" t="b">
        <v>1</v>
      </c>
      <c r="X24" t="s">
        <v>63</v>
      </c>
      <c r="Y24" t="s">
        <v>63</v>
      </c>
      <c r="Z24" t="str">
        <f t="shared" si="0"/>
        <v>MHI-E/F</v>
      </c>
      <c r="AA24" t="s">
        <v>1331</v>
      </c>
      <c r="AB24">
        <v>3</v>
      </c>
      <c r="AC24">
        <v>3</v>
      </c>
      <c r="AD24">
        <v>111.83</v>
      </c>
      <c r="AF24">
        <v>3</v>
      </c>
      <c r="AH24">
        <v>3</v>
      </c>
    </row>
    <row r="25" spans="1:34" x14ac:dyDescent="0.2">
      <c r="A25">
        <v>45921</v>
      </c>
      <c r="B25" t="s">
        <v>1299</v>
      </c>
      <c r="C25">
        <v>187739</v>
      </c>
      <c r="D25">
        <v>1</v>
      </c>
      <c r="E25" t="s">
        <v>63</v>
      </c>
      <c r="F25" t="s">
        <v>29</v>
      </c>
      <c r="G25" t="s">
        <v>1001</v>
      </c>
      <c r="H25" t="s">
        <v>55</v>
      </c>
      <c r="I25" t="s">
        <v>381</v>
      </c>
      <c r="J25" t="s">
        <v>57</v>
      </c>
      <c r="K25" t="s">
        <v>947</v>
      </c>
      <c r="L25" t="s">
        <v>35</v>
      </c>
      <c r="N25" s="1">
        <v>43056</v>
      </c>
      <c r="O25" t="s">
        <v>885</v>
      </c>
      <c r="P25">
        <v>21.092269999999999</v>
      </c>
      <c r="Q25">
        <v>-158.16900000000001</v>
      </c>
      <c r="R25" t="s">
        <v>37</v>
      </c>
      <c r="S25" t="s">
        <v>29</v>
      </c>
      <c r="T25" t="s">
        <v>1002</v>
      </c>
      <c r="U25" t="s">
        <v>885</v>
      </c>
      <c r="V25" t="b">
        <v>1</v>
      </c>
      <c r="X25" t="s">
        <v>63</v>
      </c>
      <c r="Y25" t="s">
        <v>63</v>
      </c>
      <c r="Z25" t="str">
        <f t="shared" si="0"/>
        <v>MHI-E/F</v>
      </c>
      <c r="AA25" t="s">
        <v>1331</v>
      </c>
      <c r="AC25">
        <v>3</v>
      </c>
      <c r="AD25">
        <v>154.31</v>
      </c>
      <c r="AF25">
        <v>3</v>
      </c>
      <c r="AH25">
        <v>3</v>
      </c>
    </row>
    <row r="26" spans="1:34" x14ac:dyDescent="0.2">
      <c r="A26">
        <v>190862</v>
      </c>
      <c r="B26" t="s">
        <v>1006</v>
      </c>
      <c r="C26">
        <v>190862</v>
      </c>
      <c r="D26">
        <v>1</v>
      </c>
      <c r="E26" t="s">
        <v>63</v>
      </c>
      <c r="F26" t="s">
        <v>43</v>
      </c>
      <c r="G26" t="s">
        <v>1005</v>
      </c>
      <c r="H26" t="s">
        <v>55</v>
      </c>
      <c r="I26" t="s">
        <v>148</v>
      </c>
      <c r="J26" t="s">
        <v>149</v>
      </c>
      <c r="K26" t="s">
        <v>47</v>
      </c>
      <c r="L26" t="s">
        <v>48</v>
      </c>
      <c r="M26" t="s">
        <v>49</v>
      </c>
      <c r="N26" s="1">
        <v>43051</v>
      </c>
      <c r="O26" t="s">
        <v>885</v>
      </c>
      <c r="P26">
        <v>21.389309999999998</v>
      </c>
      <c r="Q26">
        <v>-158.53306000000001</v>
      </c>
      <c r="R26" t="s">
        <v>37</v>
      </c>
      <c r="S26" t="s">
        <v>43</v>
      </c>
      <c r="T26" t="s">
        <v>1006</v>
      </c>
      <c r="U26" t="s">
        <v>885</v>
      </c>
      <c r="V26" t="b">
        <v>1</v>
      </c>
      <c r="X26" t="s">
        <v>63</v>
      </c>
      <c r="Y26" t="s">
        <v>63</v>
      </c>
      <c r="Z26" t="str">
        <f t="shared" si="0"/>
        <v>MHI-E/F</v>
      </c>
      <c r="AA26" t="s">
        <v>1331</v>
      </c>
      <c r="AC26">
        <v>3</v>
      </c>
      <c r="AD26">
        <v>13.8</v>
      </c>
      <c r="AF26">
        <v>2</v>
      </c>
      <c r="AH26">
        <v>3</v>
      </c>
    </row>
    <row r="27" spans="1:34" x14ac:dyDescent="0.2">
      <c r="A27">
        <v>190863</v>
      </c>
      <c r="B27" t="s">
        <v>1008</v>
      </c>
      <c r="C27">
        <v>190863</v>
      </c>
      <c r="D27">
        <v>1</v>
      </c>
      <c r="E27" t="s">
        <v>63</v>
      </c>
      <c r="F27" t="s">
        <v>29</v>
      </c>
      <c r="G27" t="s">
        <v>1007</v>
      </c>
      <c r="H27" t="s">
        <v>55</v>
      </c>
      <c r="I27" t="s">
        <v>148</v>
      </c>
      <c r="J27" t="s">
        <v>149</v>
      </c>
      <c r="K27" t="s">
        <v>47</v>
      </c>
      <c r="L27" t="s">
        <v>48</v>
      </c>
      <c r="M27" t="s">
        <v>49</v>
      </c>
      <c r="N27" s="1">
        <v>43051</v>
      </c>
      <c r="O27" t="s">
        <v>885</v>
      </c>
      <c r="P27">
        <v>21.360510000000001</v>
      </c>
      <c r="Q27">
        <v>-158.55228</v>
      </c>
      <c r="R27" t="s">
        <v>37</v>
      </c>
      <c r="S27" t="s">
        <v>29</v>
      </c>
      <c r="T27" t="s">
        <v>1008</v>
      </c>
      <c r="U27" t="s">
        <v>885</v>
      </c>
      <c r="V27" t="b">
        <v>1</v>
      </c>
      <c r="X27" t="s">
        <v>63</v>
      </c>
      <c r="Y27" t="s">
        <v>63</v>
      </c>
      <c r="Z27" t="str">
        <f t="shared" si="0"/>
        <v>MHI-E/F</v>
      </c>
      <c r="AA27" t="s">
        <v>1331</v>
      </c>
      <c r="AC27">
        <v>3</v>
      </c>
      <c r="AD27">
        <v>588.28</v>
      </c>
      <c r="AF27">
        <v>3</v>
      </c>
      <c r="AH27">
        <v>3</v>
      </c>
    </row>
    <row r="28" spans="1:34" x14ac:dyDescent="0.2">
      <c r="A28">
        <v>190866</v>
      </c>
      <c r="B28" t="s">
        <v>1014</v>
      </c>
      <c r="C28">
        <v>190866</v>
      </c>
      <c r="D28">
        <v>1</v>
      </c>
      <c r="E28" t="s">
        <v>63</v>
      </c>
      <c r="F28" t="s">
        <v>29</v>
      </c>
      <c r="G28" t="s">
        <v>1013</v>
      </c>
      <c r="H28" t="s">
        <v>55</v>
      </c>
      <c r="I28" t="s">
        <v>148</v>
      </c>
      <c r="J28" t="s">
        <v>149</v>
      </c>
      <c r="K28" t="s">
        <v>47</v>
      </c>
      <c r="L28" t="s">
        <v>48</v>
      </c>
      <c r="M28" t="s">
        <v>49</v>
      </c>
      <c r="N28" s="1">
        <v>43057</v>
      </c>
      <c r="O28" t="s">
        <v>885</v>
      </c>
      <c r="P28">
        <v>21.18205</v>
      </c>
      <c r="Q28">
        <v>-158.20667</v>
      </c>
      <c r="R28" t="s">
        <v>37</v>
      </c>
      <c r="S28" t="s">
        <v>29</v>
      </c>
      <c r="T28" t="s">
        <v>1014</v>
      </c>
      <c r="U28" t="s">
        <v>885</v>
      </c>
      <c r="V28" t="b">
        <v>1</v>
      </c>
      <c r="X28" t="s">
        <v>63</v>
      </c>
      <c r="Y28" t="s">
        <v>63</v>
      </c>
      <c r="Z28" t="str">
        <f t="shared" si="0"/>
        <v>MHI-E/F</v>
      </c>
      <c r="AA28" t="s">
        <v>1331</v>
      </c>
      <c r="AC28">
        <v>3</v>
      </c>
      <c r="AD28">
        <v>19.34</v>
      </c>
      <c r="AF28">
        <v>3</v>
      </c>
      <c r="AH28">
        <v>3</v>
      </c>
    </row>
    <row r="29" spans="1:34" x14ac:dyDescent="0.2">
      <c r="A29">
        <v>102483</v>
      </c>
      <c r="B29" t="s">
        <v>631</v>
      </c>
      <c r="C29">
        <v>196956</v>
      </c>
      <c r="D29">
        <v>1</v>
      </c>
      <c r="E29" t="s">
        <v>63</v>
      </c>
      <c r="F29" t="s">
        <v>43</v>
      </c>
      <c r="G29" t="s">
        <v>1044</v>
      </c>
      <c r="H29" t="s">
        <v>55</v>
      </c>
      <c r="I29" t="s">
        <v>148</v>
      </c>
      <c r="J29" t="s">
        <v>149</v>
      </c>
      <c r="K29" t="s">
        <v>47</v>
      </c>
      <c r="L29" t="s">
        <v>48</v>
      </c>
      <c r="M29" t="s">
        <v>49</v>
      </c>
      <c r="N29" s="1">
        <v>43421</v>
      </c>
      <c r="O29" t="s">
        <v>885</v>
      </c>
      <c r="P29">
        <v>19.71593</v>
      </c>
      <c r="Q29">
        <v>-156.16503</v>
      </c>
      <c r="R29" t="s">
        <v>37</v>
      </c>
      <c r="S29" t="s">
        <v>112</v>
      </c>
      <c r="T29" t="s">
        <v>1045</v>
      </c>
      <c r="U29" t="s">
        <v>255</v>
      </c>
      <c r="V29" t="s">
        <v>63</v>
      </c>
      <c r="W29" t="s">
        <v>1364</v>
      </c>
      <c r="X29" t="s">
        <v>63</v>
      </c>
      <c r="Y29" t="s">
        <v>63</v>
      </c>
      <c r="Z29" t="str">
        <f t="shared" si="0"/>
        <v>MHI-E/F</v>
      </c>
      <c r="AA29" t="s">
        <v>1331</v>
      </c>
      <c r="AC29">
        <v>3</v>
      </c>
      <c r="AD29">
        <v>192.65</v>
      </c>
      <c r="AF29">
        <v>3</v>
      </c>
      <c r="AH29">
        <v>3</v>
      </c>
    </row>
    <row r="30" spans="1:34" x14ac:dyDescent="0.2">
      <c r="A30">
        <v>33906</v>
      </c>
      <c r="B30" t="s">
        <v>1233</v>
      </c>
      <c r="C30">
        <v>198473</v>
      </c>
      <c r="D30">
        <v>1</v>
      </c>
      <c r="E30" t="s">
        <v>63</v>
      </c>
      <c r="F30" t="s">
        <v>43</v>
      </c>
      <c r="G30" t="s">
        <v>1054</v>
      </c>
      <c r="H30" t="s">
        <v>73</v>
      </c>
      <c r="I30" t="s">
        <v>778</v>
      </c>
      <c r="J30" t="s">
        <v>779</v>
      </c>
      <c r="K30" t="s">
        <v>47</v>
      </c>
      <c r="L30" t="s">
        <v>48</v>
      </c>
      <c r="M30" t="s">
        <v>49</v>
      </c>
      <c r="N30" s="1">
        <v>41551</v>
      </c>
      <c r="O30" t="s">
        <v>885</v>
      </c>
      <c r="P30" t="s">
        <v>63</v>
      </c>
      <c r="Q30" t="s">
        <v>63</v>
      </c>
      <c r="R30" t="s">
        <v>37</v>
      </c>
      <c r="S30" t="s">
        <v>43</v>
      </c>
      <c r="U30" t="s">
        <v>885</v>
      </c>
      <c r="V30" t="b">
        <v>1</v>
      </c>
      <c r="X30" t="s">
        <v>63</v>
      </c>
      <c r="Y30" t="s">
        <v>63</v>
      </c>
      <c r="Z30" t="str">
        <f t="shared" si="0"/>
        <v>MHI-E/F</v>
      </c>
      <c r="AA30" t="s">
        <v>1331</v>
      </c>
      <c r="AC30">
        <v>3</v>
      </c>
      <c r="AD30">
        <v>667.66</v>
      </c>
      <c r="AF30">
        <v>3</v>
      </c>
      <c r="AH30">
        <v>3</v>
      </c>
    </row>
    <row r="31" spans="1:34" x14ac:dyDescent="0.2">
      <c r="A31">
        <v>33908</v>
      </c>
      <c r="B31" t="s">
        <v>1235</v>
      </c>
      <c r="C31">
        <v>198474</v>
      </c>
      <c r="D31">
        <v>1</v>
      </c>
      <c r="E31" t="s">
        <v>63</v>
      </c>
      <c r="F31" t="s">
        <v>43</v>
      </c>
      <c r="G31" t="s">
        <v>1055</v>
      </c>
      <c r="H31" t="s">
        <v>73</v>
      </c>
      <c r="I31" t="s">
        <v>778</v>
      </c>
      <c r="J31" t="s">
        <v>779</v>
      </c>
      <c r="K31" t="s">
        <v>47</v>
      </c>
      <c r="L31" t="s">
        <v>48</v>
      </c>
      <c r="M31" t="s">
        <v>49</v>
      </c>
      <c r="N31" s="1">
        <v>42641</v>
      </c>
      <c r="O31" t="s">
        <v>885</v>
      </c>
      <c r="P31">
        <v>18.913450000000001</v>
      </c>
      <c r="Q31">
        <v>-155.67277000000001</v>
      </c>
      <c r="R31" t="s">
        <v>37</v>
      </c>
      <c r="S31" t="s">
        <v>43</v>
      </c>
      <c r="U31" t="s">
        <v>885</v>
      </c>
      <c r="V31" t="b">
        <v>1</v>
      </c>
      <c r="W31" t="s">
        <v>1365</v>
      </c>
      <c r="X31" t="s">
        <v>63</v>
      </c>
      <c r="Y31" t="s">
        <v>63</v>
      </c>
      <c r="Z31" t="str">
        <f t="shared" si="0"/>
        <v>MHI-E/F</v>
      </c>
      <c r="AA31" t="s">
        <v>1331</v>
      </c>
      <c r="AC31">
        <v>3</v>
      </c>
      <c r="AD31">
        <v>310.23</v>
      </c>
      <c r="AF31">
        <v>3</v>
      </c>
      <c r="AH31">
        <v>3</v>
      </c>
    </row>
    <row r="32" spans="1:34" x14ac:dyDescent="0.2">
      <c r="A32">
        <v>202050</v>
      </c>
      <c r="B32" t="s">
        <v>1304</v>
      </c>
      <c r="C32">
        <v>202050</v>
      </c>
      <c r="D32">
        <v>1</v>
      </c>
      <c r="E32" t="s">
        <v>63</v>
      </c>
      <c r="F32" t="s">
        <v>29</v>
      </c>
      <c r="G32" t="s">
        <v>1068</v>
      </c>
      <c r="H32" t="s">
        <v>55</v>
      </c>
      <c r="I32" t="s">
        <v>148</v>
      </c>
      <c r="J32" t="s">
        <v>149</v>
      </c>
      <c r="K32" t="s">
        <v>47</v>
      </c>
      <c r="L32" t="s">
        <v>48</v>
      </c>
      <c r="M32" t="s">
        <v>49</v>
      </c>
      <c r="N32" s="1">
        <v>43776</v>
      </c>
      <c r="O32" t="s">
        <v>885</v>
      </c>
      <c r="P32">
        <v>19.486239999999999</v>
      </c>
      <c r="Q32">
        <v>-156.02529000000001</v>
      </c>
      <c r="R32" t="s">
        <v>37</v>
      </c>
      <c r="S32" t="s">
        <v>29</v>
      </c>
      <c r="T32" t="s">
        <v>1069</v>
      </c>
      <c r="U32" t="s">
        <v>885</v>
      </c>
      <c r="V32" t="b">
        <v>1</v>
      </c>
      <c r="X32" t="s">
        <v>63</v>
      </c>
      <c r="Y32" t="s">
        <v>63</v>
      </c>
      <c r="Z32" t="str">
        <f t="shared" si="0"/>
        <v>MHI-E/F</v>
      </c>
      <c r="AA32" t="s">
        <v>1331</v>
      </c>
      <c r="AC32">
        <v>3</v>
      </c>
      <c r="AD32">
        <v>289.87</v>
      </c>
      <c r="AF32">
        <v>2</v>
      </c>
      <c r="AH32">
        <v>3</v>
      </c>
    </row>
    <row r="33" spans="1:34" x14ac:dyDescent="0.2">
      <c r="A33">
        <v>202052</v>
      </c>
      <c r="B33" t="s">
        <v>1305</v>
      </c>
      <c r="C33">
        <v>202052</v>
      </c>
      <c r="D33">
        <v>1</v>
      </c>
      <c r="E33" t="s">
        <v>63</v>
      </c>
      <c r="F33" t="s">
        <v>29</v>
      </c>
      <c r="G33" t="s">
        <v>1072</v>
      </c>
      <c r="H33" t="s">
        <v>55</v>
      </c>
      <c r="I33" t="s">
        <v>148</v>
      </c>
      <c r="J33" t="s">
        <v>149</v>
      </c>
      <c r="K33" t="s">
        <v>47</v>
      </c>
      <c r="L33" t="s">
        <v>48</v>
      </c>
      <c r="M33" t="s">
        <v>49</v>
      </c>
      <c r="N33" s="1">
        <v>43776</v>
      </c>
      <c r="O33" t="s">
        <v>885</v>
      </c>
      <c r="P33">
        <v>19.708400000000001</v>
      </c>
      <c r="Q33">
        <v>-156.06367</v>
      </c>
      <c r="R33" t="s">
        <v>37</v>
      </c>
      <c r="S33" t="s">
        <v>29</v>
      </c>
      <c r="T33" t="s">
        <v>1073</v>
      </c>
      <c r="U33" t="s">
        <v>885</v>
      </c>
      <c r="V33" t="b">
        <v>1</v>
      </c>
      <c r="X33" t="s">
        <v>63</v>
      </c>
      <c r="Y33" t="s">
        <v>63</v>
      </c>
      <c r="Z33" t="str">
        <f t="shared" si="0"/>
        <v>MHI-E/F</v>
      </c>
      <c r="AA33" t="s">
        <v>1331</v>
      </c>
      <c r="AC33">
        <v>3</v>
      </c>
      <c r="AD33">
        <v>182.13</v>
      </c>
      <c r="AF33">
        <v>1</v>
      </c>
      <c r="AH33">
        <v>3</v>
      </c>
    </row>
    <row r="34" spans="1:34" x14ac:dyDescent="0.2">
      <c r="A34">
        <v>211014</v>
      </c>
      <c r="B34" t="s">
        <v>1135</v>
      </c>
      <c r="C34">
        <v>211014</v>
      </c>
      <c r="D34">
        <v>1</v>
      </c>
      <c r="E34" t="s">
        <v>63</v>
      </c>
      <c r="F34" t="s">
        <v>29</v>
      </c>
      <c r="G34" t="s">
        <v>1134</v>
      </c>
      <c r="H34" t="s">
        <v>55</v>
      </c>
      <c r="I34" t="s">
        <v>148</v>
      </c>
      <c r="J34" t="s">
        <v>149</v>
      </c>
      <c r="K34" t="s">
        <v>676</v>
      </c>
      <c r="L34" t="s">
        <v>48</v>
      </c>
      <c r="M34" t="s">
        <v>49</v>
      </c>
      <c r="N34" s="1">
        <v>44469</v>
      </c>
      <c r="O34" t="s">
        <v>885</v>
      </c>
      <c r="P34">
        <v>19.676380000000002</v>
      </c>
      <c r="Q34">
        <v>-156.05734000000001</v>
      </c>
      <c r="R34" t="s">
        <v>37</v>
      </c>
      <c r="S34" t="s">
        <v>112</v>
      </c>
      <c r="U34" t="s">
        <v>255</v>
      </c>
      <c r="V34" t="s">
        <v>63</v>
      </c>
      <c r="W34" t="s">
        <v>1135</v>
      </c>
      <c r="X34" t="s">
        <v>63</v>
      </c>
      <c r="Y34" t="s">
        <v>63</v>
      </c>
      <c r="Z34" t="str">
        <f t="shared" si="0"/>
        <v>MHI-E/F</v>
      </c>
      <c r="AA34" t="s">
        <v>1331</v>
      </c>
      <c r="AB34">
        <v>1</v>
      </c>
      <c r="AC34">
        <v>3</v>
      </c>
      <c r="AD34">
        <v>92.43</v>
      </c>
      <c r="AF34">
        <v>3</v>
      </c>
      <c r="AH34">
        <v>3</v>
      </c>
    </row>
    <row r="35" spans="1:34" x14ac:dyDescent="0.2">
      <c r="A35">
        <v>159988</v>
      </c>
      <c r="B35" t="s">
        <v>1137</v>
      </c>
      <c r="C35">
        <v>211015</v>
      </c>
      <c r="D35">
        <v>1</v>
      </c>
      <c r="E35" t="s">
        <v>63</v>
      </c>
      <c r="F35" t="s">
        <v>29</v>
      </c>
      <c r="G35" t="s">
        <v>1136</v>
      </c>
      <c r="H35" t="s">
        <v>55</v>
      </c>
      <c r="I35" t="s">
        <v>148</v>
      </c>
      <c r="J35" t="s">
        <v>149</v>
      </c>
      <c r="K35" t="s">
        <v>676</v>
      </c>
      <c r="L35" t="s">
        <v>48</v>
      </c>
      <c r="M35" t="s">
        <v>49</v>
      </c>
      <c r="N35" s="1">
        <v>44469</v>
      </c>
      <c r="O35" t="s">
        <v>885</v>
      </c>
      <c r="P35">
        <v>19.676380000000002</v>
      </c>
      <c r="Q35">
        <v>-156.05734000000001</v>
      </c>
      <c r="R35" t="s">
        <v>37</v>
      </c>
      <c r="S35" t="s">
        <v>112</v>
      </c>
      <c r="U35" t="s">
        <v>255</v>
      </c>
      <c r="V35" t="s">
        <v>63</v>
      </c>
      <c r="W35" t="s">
        <v>1137</v>
      </c>
      <c r="X35" t="s">
        <v>63</v>
      </c>
      <c r="Y35" t="s">
        <v>63</v>
      </c>
      <c r="Z35" t="str">
        <f t="shared" si="0"/>
        <v>MHI-E/F</v>
      </c>
      <c r="AA35" t="s">
        <v>1331</v>
      </c>
      <c r="AB35">
        <v>3</v>
      </c>
      <c r="AC35">
        <v>3</v>
      </c>
      <c r="AD35">
        <v>86.3</v>
      </c>
      <c r="AF35">
        <v>3</v>
      </c>
      <c r="AH35">
        <v>3</v>
      </c>
    </row>
    <row r="36" spans="1:34" x14ac:dyDescent="0.2">
      <c r="A36">
        <v>175251</v>
      </c>
      <c r="B36" t="s">
        <v>1143</v>
      </c>
      <c r="C36">
        <v>211018</v>
      </c>
      <c r="D36">
        <v>1</v>
      </c>
      <c r="E36" t="s">
        <v>63</v>
      </c>
      <c r="F36" t="s">
        <v>43</v>
      </c>
      <c r="G36" t="s">
        <v>1142</v>
      </c>
      <c r="H36" t="s">
        <v>55</v>
      </c>
      <c r="I36" t="s">
        <v>148</v>
      </c>
      <c r="J36" t="s">
        <v>149</v>
      </c>
      <c r="K36" t="s">
        <v>676</v>
      </c>
      <c r="L36" t="s">
        <v>48</v>
      </c>
      <c r="M36" t="s">
        <v>49</v>
      </c>
      <c r="N36" s="1">
        <v>44491</v>
      </c>
      <c r="O36" t="s">
        <v>885</v>
      </c>
      <c r="P36">
        <v>19.636209999999998</v>
      </c>
      <c r="Q36">
        <v>-156.05189999999999</v>
      </c>
      <c r="R36" t="s">
        <v>37</v>
      </c>
      <c r="S36" t="s">
        <v>112</v>
      </c>
      <c r="U36" t="s">
        <v>255</v>
      </c>
      <c r="V36" t="s">
        <v>63</v>
      </c>
      <c r="W36" t="s">
        <v>1143</v>
      </c>
      <c r="X36" t="s">
        <v>63</v>
      </c>
      <c r="Y36" t="s">
        <v>63</v>
      </c>
      <c r="Z36" t="str">
        <f t="shared" si="0"/>
        <v>MHI-E/F</v>
      </c>
      <c r="AA36" t="s">
        <v>1331</v>
      </c>
      <c r="AB36">
        <v>1</v>
      </c>
      <c r="AC36">
        <v>3</v>
      </c>
      <c r="AD36">
        <v>97.48</v>
      </c>
      <c r="AF36">
        <v>3</v>
      </c>
      <c r="AH36">
        <v>3</v>
      </c>
    </row>
    <row r="37" spans="1:34" x14ac:dyDescent="0.2">
      <c r="A37">
        <v>211020</v>
      </c>
      <c r="B37" t="s">
        <v>1146</v>
      </c>
      <c r="C37">
        <v>211020</v>
      </c>
      <c r="D37">
        <v>1</v>
      </c>
      <c r="E37" t="s">
        <v>63</v>
      </c>
      <c r="F37" t="s">
        <v>29</v>
      </c>
      <c r="G37" t="s">
        <v>1145</v>
      </c>
      <c r="H37" t="s">
        <v>55</v>
      </c>
      <c r="I37" t="s">
        <v>148</v>
      </c>
      <c r="J37" t="s">
        <v>149</v>
      </c>
      <c r="K37" t="s">
        <v>676</v>
      </c>
      <c r="L37" t="s">
        <v>48</v>
      </c>
      <c r="M37" t="s">
        <v>49</v>
      </c>
      <c r="N37" s="1">
        <v>44507</v>
      </c>
      <c r="O37" t="s">
        <v>885</v>
      </c>
      <c r="P37">
        <v>19.752700000000001</v>
      </c>
      <c r="Q37">
        <v>-156.06629000000001</v>
      </c>
      <c r="R37" t="s">
        <v>37</v>
      </c>
      <c r="S37" t="s">
        <v>112</v>
      </c>
      <c r="U37" t="s">
        <v>255</v>
      </c>
      <c r="V37" t="s">
        <v>63</v>
      </c>
      <c r="W37" t="s">
        <v>1146</v>
      </c>
      <c r="X37" t="s">
        <v>63</v>
      </c>
      <c r="Y37" t="s">
        <v>63</v>
      </c>
      <c r="Z37" t="str">
        <f t="shared" si="0"/>
        <v>MHI-E/F</v>
      </c>
      <c r="AA37" t="s">
        <v>1331</v>
      </c>
      <c r="AB37">
        <v>2</v>
      </c>
      <c r="AC37">
        <v>3</v>
      </c>
      <c r="AD37">
        <v>84.73</v>
      </c>
      <c r="AF37">
        <v>3</v>
      </c>
      <c r="AH37">
        <v>3</v>
      </c>
    </row>
    <row r="38" spans="1:34" x14ac:dyDescent="0.2">
      <c r="A38">
        <v>211021</v>
      </c>
      <c r="B38" t="s">
        <v>1148</v>
      </c>
      <c r="C38">
        <v>211021</v>
      </c>
      <c r="D38">
        <v>1</v>
      </c>
      <c r="E38" t="s">
        <v>63</v>
      </c>
      <c r="F38" t="s">
        <v>29</v>
      </c>
      <c r="G38" t="s">
        <v>1147</v>
      </c>
      <c r="H38" t="s">
        <v>55</v>
      </c>
      <c r="I38" t="s">
        <v>148</v>
      </c>
      <c r="J38" t="s">
        <v>149</v>
      </c>
      <c r="K38" t="s">
        <v>676</v>
      </c>
      <c r="L38" t="s">
        <v>48</v>
      </c>
      <c r="M38" t="s">
        <v>49</v>
      </c>
      <c r="N38" s="1">
        <v>44511</v>
      </c>
      <c r="O38" t="s">
        <v>885</v>
      </c>
      <c r="P38">
        <v>19.814730000000001</v>
      </c>
      <c r="Q38">
        <v>-156.13257999999999</v>
      </c>
      <c r="R38" t="s">
        <v>37</v>
      </c>
      <c r="S38" t="s">
        <v>112</v>
      </c>
      <c r="U38" t="s">
        <v>255</v>
      </c>
      <c r="V38" t="s">
        <v>63</v>
      </c>
      <c r="W38" t="s">
        <v>1148</v>
      </c>
      <c r="X38" t="s">
        <v>63</v>
      </c>
      <c r="Y38" t="s">
        <v>63</v>
      </c>
      <c r="Z38" t="str">
        <f t="shared" si="0"/>
        <v>MHI-E/F</v>
      </c>
      <c r="AA38" t="s">
        <v>1331</v>
      </c>
      <c r="AB38">
        <v>2</v>
      </c>
      <c r="AC38">
        <v>3</v>
      </c>
      <c r="AD38">
        <v>88.23</v>
      </c>
      <c r="AF38">
        <v>3</v>
      </c>
      <c r="AH38">
        <v>3</v>
      </c>
    </row>
    <row r="39" spans="1:34" x14ac:dyDescent="0.2">
      <c r="A39">
        <v>198375</v>
      </c>
      <c r="B39" t="s">
        <v>1302</v>
      </c>
      <c r="C39">
        <v>198375</v>
      </c>
      <c r="D39">
        <v>1</v>
      </c>
      <c r="E39" t="s">
        <v>63</v>
      </c>
      <c r="F39" t="s">
        <v>29</v>
      </c>
      <c r="G39" t="s">
        <v>1048</v>
      </c>
      <c r="H39" t="s">
        <v>55</v>
      </c>
      <c r="I39" t="s">
        <v>148</v>
      </c>
      <c r="J39" t="s">
        <v>149</v>
      </c>
      <c r="K39" t="s">
        <v>47</v>
      </c>
      <c r="L39" t="s">
        <v>48</v>
      </c>
      <c r="M39" t="s">
        <v>49</v>
      </c>
      <c r="N39" s="1">
        <v>43539</v>
      </c>
      <c r="O39" t="s">
        <v>885</v>
      </c>
      <c r="P39">
        <v>20.719850000000001</v>
      </c>
      <c r="Q39">
        <v>-156.89257000000001</v>
      </c>
      <c r="R39" t="s">
        <v>37</v>
      </c>
      <c r="S39" t="s">
        <v>29</v>
      </c>
      <c r="T39" t="s">
        <v>1049</v>
      </c>
      <c r="U39" t="s">
        <v>885</v>
      </c>
      <c r="V39" t="b">
        <v>1</v>
      </c>
      <c r="X39" t="s">
        <v>63</v>
      </c>
      <c r="Y39" t="s">
        <v>63</v>
      </c>
      <c r="Z39" t="str">
        <f t="shared" si="0"/>
        <v>MHI-G/H</v>
      </c>
      <c r="AA39" t="s">
        <v>1333</v>
      </c>
      <c r="AB39">
        <v>3</v>
      </c>
      <c r="AC39">
        <v>3</v>
      </c>
      <c r="AF39" t="s">
        <v>143</v>
      </c>
      <c r="AH39">
        <v>4</v>
      </c>
    </row>
    <row r="40" spans="1:34" x14ac:dyDescent="0.2">
      <c r="A40">
        <v>198376</v>
      </c>
      <c r="B40" t="s">
        <v>1303</v>
      </c>
      <c r="C40">
        <v>198376</v>
      </c>
      <c r="D40">
        <v>1</v>
      </c>
      <c r="E40" t="s">
        <v>63</v>
      </c>
      <c r="F40" t="s">
        <v>29</v>
      </c>
      <c r="G40" t="s">
        <v>1050</v>
      </c>
      <c r="H40" t="s">
        <v>55</v>
      </c>
      <c r="I40" t="s">
        <v>148</v>
      </c>
      <c r="J40" t="s">
        <v>149</v>
      </c>
      <c r="K40" t="s">
        <v>47</v>
      </c>
      <c r="L40" t="s">
        <v>48</v>
      </c>
      <c r="M40" t="s">
        <v>49</v>
      </c>
      <c r="N40" s="1">
        <v>43539</v>
      </c>
      <c r="O40" t="s">
        <v>885</v>
      </c>
      <c r="P40">
        <v>20.721170000000001</v>
      </c>
      <c r="Q40">
        <v>-156.93024</v>
      </c>
      <c r="R40" t="s">
        <v>37</v>
      </c>
      <c r="S40" t="s">
        <v>29</v>
      </c>
      <c r="T40" t="s">
        <v>1051</v>
      </c>
      <c r="U40" t="s">
        <v>885</v>
      </c>
      <c r="V40" t="b">
        <v>1</v>
      </c>
      <c r="X40" t="s">
        <v>63</v>
      </c>
      <c r="Y40" t="s">
        <v>63</v>
      </c>
      <c r="Z40" t="str">
        <f t="shared" si="0"/>
        <v>MHI-G/H</v>
      </c>
      <c r="AA40" t="s">
        <v>1333</v>
      </c>
      <c r="AB40">
        <v>3</v>
      </c>
      <c r="AC40">
        <v>3</v>
      </c>
      <c r="AF40" t="s">
        <v>143</v>
      </c>
      <c r="AH40">
        <v>4</v>
      </c>
    </row>
    <row r="41" spans="1:34" x14ac:dyDescent="0.2">
      <c r="A41">
        <v>207809</v>
      </c>
      <c r="B41" t="s">
        <v>1312</v>
      </c>
      <c r="C41">
        <v>207809</v>
      </c>
      <c r="D41">
        <v>1</v>
      </c>
      <c r="E41" t="s">
        <v>63</v>
      </c>
      <c r="F41" t="s">
        <v>29</v>
      </c>
      <c r="G41" t="s">
        <v>1114</v>
      </c>
      <c r="H41" t="s">
        <v>55</v>
      </c>
      <c r="I41" t="s">
        <v>148</v>
      </c>
      <c r="J41" t="s">
        <v>149</v>
      </c>
      <c r="K41" t="s">
        <v>47</v>
      </c>
      <c r="L41" t="s">
        <v>48</v>
      </c>
      <c r="M41" t="s">
        <v>49</v>
      </c>
      <c r="N41" s="1">
        <v>44177</v>
      </c>
      <c r="O41" t="s">
        <v>885</v>
      </c>
      <c r="P41">
        <v>20.648430000000001</v>
      </c>
      <c r="Q41">
        <v>-157.01770999999999</v>
      </c>
      <c r="R41" t="s">
        <v>37</v>
      </c>
      <c r="S41" t="s">
        <v>29</v>
      </c>
      <c r="T41" t="s">
        <v>1115</v>
      </c>
      <c r="U41" t="s">
        <v>214</v>
      </c>
      <c r="V41" t="b">
        <v>1</v>
      </c>
      <c r="W41" t="s">
        <v>1115</v>
      </c>
      <c r="X41">
        <v>123</v>
      </c>
      <c r="Y41" t="s">
        <v>63</v>
      </c>
      <c r="Z41" t="str">
        <f t="shared" si="0"/>
        <v>MHI-G/H</v>
      </c>
      <c r="AA41" t="s">
        <v>1333</v>
      </c>
      <c r="AB41">
        <v>2</v>
      </c>
      <c r="AC41">
        <v>3</v>
      </c>
      <c r="AF41">
        <v>3</v>
      </c>
      <c r="AH41">
        <v>4</v>
      </c>
    </row>
    <row r="42" spans="1:34" x14ac:dyDescent="0.2">
      <c r="A42">
        <v>190867</v>
      </c>
      <c r="B42" t="s">
        <v>1300</v>
      </c>
      <c r="C42">
        <v>190867</v>
      </c>
      <c r="D42">
        <v>1</v>
      </c>
      <c r="E42" t="s">
        <v>63</v>
      </c>
      <c r="F42" t="s">
        <v>29</v>
      </c>
      <c r="G42" t="s">
        <v>1015</v>
      </c>
      <c r="H42" t="s">
        <v>55</v>
      </c>
      <c r="I42" t="s">
        <v>148</v>
      </c>
      <c r="J42" t="s">
        <v>149</v>
      </c>
      <c r="K42" t="s">
        <v>47</v>
      </c>
      <c r="L42" t="s">
        <v>48</v>
      </c>
      <c r="M42" t="s">
        <v>49</v>
      </c>
      <c r="N42" s="1">
        <v>43163</v>
      </c>
      <c r="O42" t="s">
        <v>885</v>
      </c>
      <c r="P42">
        <v>20.749220000000001</v>
      </c>
      <c r="Q42">
        <v>-157.13387</v>
      </c>
      <c r="R42" t="s">
        <v>37</v>
      </c>
      <c r="S42" t="s">
        <v>29</v>
      </c>
      <c r="U42" t="s">
        <v>885</v>
      </c>
      <c r="V42" t="b">
        <v>1</v>
      </c>
      <c r="X42" t="s">
        <v>63</v>
      </c>
      <c r="Y42" t="s">
        <v>63</v>
      </c>
      <c r="Z42" t="str">
        <f t="shared" si="0"/>
        <v>MHI-G/H*</v>
      </c>
      <c r="AA42" t="s">
        <v>1346</v>
      </c>
      <c r="AB42">
        <v>2</v>
      </c>
      <c r="AC42">
        <v>3</v>
      </c>
      <c r="AD42">
        <v>39.33</v>
      </c>
      <c r="AF42">
        <v>1</v>
      </c>
      <c r="AH42">
        <v>4</v>
      </c>
    </row>
    <row r="43" spans="1:34" x14ac:dyDescent="0.2">
      <c r="A43">
        <v>198374</v>
      </c>
      <c r="B43" t="s">
        <v>1301</v>
      </c>
      <c r="C43">
        <v>198374</v>
      </c>
      <c r="D43">
        <v>1</v>
      </c>
      <c r="E43" t="s">
        <v>63</v>
      </c>
      <c r="F43" t="s">
        <v>43</v>
      </c>
      <c r="G43" t="s">
        <v>1046</v>
      </c>
      <c r="H43" t="s">
        <v>55</v>
      </c>
      <c r="I43" t="s">
        <v>148</v>
      </c>
      <c r="J43" t="s">
        <v>149</v>
      </c>
      <c r="K43" t="s">
        <v>47</v>
      </c>
      <c r="L43" t="s">
        <v>48</v>
      </c>
      <c r="M43" t="s">
        <v>49</v>
      </c>
      <c r="N43" s="1">
        <v>43539</v>
      </c>
      <c r="O43" t="s">
        <v>885</v>
      </c>
      <c r="P43">
        <v>20.725470000000001</v>
      </c>
      <c r="Q43">
        <v>-156.87276</v>
      </c>
      <c r="R43" t="s">
        <v>37</v>
      </c>
      <c r="S43" t="s">
        <v>43</v>
      </c>
      <c r="T43" t="s">
        <v>1047</v>
      </c>
      <c r="U43" t="s">
        <v>885</v>
      </c>
      <c r="V43" t="b">
        <v>1</v>
      </c>
      <c r="X43" t="s">
        <v>63</v>
      </c>
      <c r="Y43" t="s">
        <v>63</v>
      </c>
      <c r="Z43" t="str">
        <f t="shared" si="0"/>
        <v>MHI-G/H*</v>
      </c>
      <c r="AA43" t="s">
        <v>1346</v>
      </c>
      <c r="AB43">
        <v>1</v>
      </c>
      <c r="AC43">
        <v>3</v>
      </c>
      <c r="AD43">
        <v>128.27000000000001</v>
      </c>
      <c r="AF43" t="s">
        <v>193</v>
      </c>
      <c r="AH43">
        <v>4</v>
      </c>
    </row>
    <row r="44" spans="1:34" x14ac:dyDescent="0.2">
      <c r="A44">
        <v>183542</v>
      </c>
      <c r="B44" t="s">
        <v>1286</v>
      </c>
      <c r="C44">
        <v>183542</v>
      </c>
      <c r="D44">
        <v>1</v>
      </c>
      <c r="E44" t="s">
        <v>63</v>
      </c>
      <c r="F44" t="s">
        <v>29</v>
      </c>
      <c r="G44" t="s">
        <v>936</v>
      </c>
      <c r="H44" t="s">
        <v>55</v>
      </c>
      <c r="I44" t="s">
        <v>148</v>
      </c>
      <c r="J44" t="s">
        <v>149</v>
      </c>
      <c r="K44" t="s">
        <v>47</v>
      </c>
      <c r="L44" t="s">
        <v>48</v>
      </c>
      <c r="M44" t="s">
        <v>49</v>
      </c>
      <c r="N44" s="1">
        <v>42803</v>
      </c>
      <c r="O44" t="s">
        <v>885</v>
      </c>
      <c r="P44">
        <v>20.684950000000001</v>
      </c>
      <c r="Q44">
        <v>-157.08975000000001</v>
      </c>
      <c r="R44" t="s">
        <v>37</v>
      </c>
      <c r="S44" t="s">
        <v>29</v>
      </c>
      <c r="T44" t="s">
        <v>937</v>
      </c>
      <c r="U44" t="s">
        <v>885</v>
      </c>
      <c r="V44" t="b">
        <v>1</v>
      </c>
      <c r="X44" t="s">
        <v>63</v>
      </c>
      <c r="Y44" t="s">
        <v>63</v>
      </c>
      <c r="Z44" t="str">
        <f t="shared" si="0"/>
        <v>MHI-G/H*</v>
      </c>
      <c r="AA44" t="s">
        <v>1346</v>
      </c>
      <c r="AB44">
        <v>1</v>
      </c>
      <c r="AC44">
        <v>4</v>
      </c>
      <c r="AF44">
        <v>3</v>
      </c>
      <c r="AH44">
        <v>4</v>
      </c>
    </row>
    <row r="45" spans="1:34" x14ac:dyDescent="0.2">
      <c r="A45">
        <v>49052</v>
      </c>
      <c r="B45" t="s">
        <v>1245</v>
      </c>
      <c r="C45">
        <v>49052</v>
      </c>
      <c r="D45">
        <v>5</v>
      </c>
      <c r="E45" t="s">
        <v>63</v>
      </c>
      <c r="F45" t="s">
        <v>43</v>
      </c>
      <c r="G45" t="s">
        <v>401</v>
      </c>
      <c r="H45" t="s">
        <v>55</v>
      </c>
      <c r="I45" t="s">
        <v>381</v>
      </c>
      <c r="J45" t="s">
        <v>57</v>
      </c>
      <c r="K45" t="s">
        <v>382</v>
      </c>
      <c r="L45" t="s">
        <v>35</v>
      </c>
      <c r="N45" s="1">
        <v>38571</v>
      </c>
      <c r="O45" t="s">
        <v>885</v>
      </c>
      <c r="P45">
        <v>19.149999999999999</v>
      </c>
      <c r="Q45">
        <v>-156.01666599999999</v>
      </c>
      <c r="R45" t="s">
        <v>37</v>
      </c>
      <c r="S45" t="s">
        <v>43</v>
      </c>
      <c r="T45" t="s">
        <v>383</v>
      </c>
      <c r="U45" t="s">
        <v>255</v>
      </c>
      <c r="V45" t="b">
        <v>1</v>
      </c>
      <c r="W45" t="s">
        <v>1367</v>
      </c>
      <c r="X45">
        <v>24</v>
      </c>
      <c r="Y45" t="s">
        <v>63</v>
      </c>
      <c r="Z45" t="str">
        <f t="shared" si="0"/>
        <v>MHI-hap5</v>
      </c>
      <c r="AA45" t="s">
        <v>1206</v>
      </c>
      <c r="AB45">
        <v>1</v>
      </c>
      <c r="AC45" t="s">
        <v>402</v>
      </c>
      <c r="AD45" t="s">
        <v>403</v>
      </c>
      <c r="AE45" t="s">
        <v>338</v>
      </c>
      <c r="AF45">
        <v>3</v>
      </c>
      <c r="AH45">
        <v>2</v>
      </c>
    </row>
    <row r="46" spans="1:34" x14ac:dyDescent="0.2">
      <c r="A46">
        <v>30079</v>
      </c>
      <c r="B46" t="s">
        <v>63</v>
      </c>
      <c r="C46">
        <v>30079</v>
      </c>
      <c r="D46">
        <v>1</v>
      </c>
      <c r="E46" t="s">
        <v>63</v>
      </c>
      <c r="F46" t="s">
        <v>29</v>
      </c>
      <c r="G46" t="s">
        <v>266</v>
      </c>
      <c r="H46" t="s">
        <v>55</v>
      </c>
      <c r="I46" t="s">
        <v>148</v>
      </c>
      <c r="J46" t="s">
        <v>149</v>
      </c>
      <c r="K46" t="s">
        <v>85</v>
      </c>
      <c r="L46" t="s">
        <v>48</v>
      </c>
      <c r="M46" t="s">
        <v>49</v>
      </c>
      <c r="N46" s="1">
        <v>37529</v>
      </c>
      <c r="O46" t="s">
        <v>885</v>
      </c>
      <c r="P46">
        <v>19.55</v>
      </c>
      <c r="Q46">
        <v>-155.966666</v>
      </c>
      <c r="R46" t="s">
        <v>37</v>
      </c>
      <c r="S46" t="s">
        <v>29</v>
      </c>
      <c r="U46" t="s">
        <v>255</v>
      </c>
      <c r="V46" t="b">
        <v>1</v>
      </c>
      <c r="X46">
        <v>20</v>
      </c>
      <c r="Y46" t="s">
        <v>63</v>
      </c>
      <c r="Z46" t="str">
        <f t="shared" si="0"/>
        <v>MHI-I</v>
      </c>
      <c r="AA46" t="s">
        <v>1332</v>
      </c>
      <c r="AB46">
        <v>3</v>
      </c>
      <c r="AC46">
        <v>3</v>
      </c>
      <c r="AD46">
        <v>158</v>
      </c>
      <c r="AF46">
        <v>2</v>
      </c>
      <c r="AH46" t="s">
        <v>63</v>
      </c>
    </row>
    <row r="47" spans="1:34" x14ac:dyDescent="0.2">
      <c r="A47">
        <v>187740</v>
      </c>
      <c r="B47" t="s">
        <v>63</v>
      </c>
      <c r="C47">
        <v>187740</v>
      </c>
      <c r="D47">
        <v>1</v>
      </c>
      <c r="E47" t="s">
        <v>63</v>
      </c>
      <c r="F47" t="s">
        <v>29</v>
      </c>
      <c r="G47" t="s">
        <v>1003</v>
      </c>
      <c r="H47" t="s">
        <v>55</v>
      </c>
      <c r="I47" t="s">
        <v>381</v>
      </c>
      <c r="J47" t="s">
        <v>57</v>
      </c>
      <c r="K47" t="s">
        <v>947</v>
      </c>
      <c r="L47" t="s">
        <v>35</v>
      </c>
      <c r="N47" s="1">
        <v>43056</v>
      </c>
      <c r="O47" t="s">
        <v>885</v>
      </c>
      <c r="P47">
        <v>21.058440000000001</v>
      </c>
      <c r="Q47">
        <v>-158.191</v>
      </c>
      <c r="R47" t="s">
        <v>37</v>
      </c>
      <c r="S47" t="s">
        <v>29</v>
      </c>
      <c r="T47" t="s">
        <v>1004</v>
      </c>
      <c r="U47" t="s">
        <v>885</v>
      </c>
      <c r="V47" t="b">
        <v>1</v>
      </c>
      <c r="X47" t="s">
        <v>63</v>
      </c>
      <c r="Y47" t="s">
        <v>63</v>
      </c>
      <c r="Z47" t="str">
        <f t="shared" si="0"/>
        <v>MHI-I</v>
      </c>
      <c r="AA47" t="s">
        <v>1332</v>
      </c>
      <c r="AB47">
        <v>1</v>
      </c>
      <c r="AC47">
        <v>3</v>
      </c>
      <c r="AD47">
        <v>48.99</v>
      </c>
      <c r="AF47">
        <v>3</v>
      </c>
      <c r="AH47" t="s">
        <v>63</v>
      </c>
    </row>
    <row r="48" spans="1:34" x14ac:dyDescent="0.2">
      <c r="A48">
        <v>18938</v>
      </c>
      <c r="B48" t="s">
        <v>63</v>
      </c>
      <c r="C48">
        <v>18938</v>
      </c>
      <c r="D48">
        <v>1</v>
      </c>
      <c r="E48" t="s">
        <v>63</v>
      </c>
      <c r="F48" t="s">
        <v>29</v>
      </c>
      <c r="G48" t="s">
        <v>213</v>
      </c>
      <c r="H48" t="s">
        <v>55</v>
      </c>
      <c r="I48" t="s">
        <v>148</v>
      </c>
      <c r="J48" t="s">
        <v>149</v>
      </c>
      <c r="K48" t="s">
        <v>47</v>
      </c>
      <c r="L48" t="s">
        <v>48</v>
      </c>
      <c r="M48" t="s">
        <v>49</v>
      </c>
      <c r="N48" s="1">
        <v>36857</v>
      </c>
      <c r="O48" t="s">
        <v>885</v>
      </c>
      <c r="P48">
        <v>20.716666</v>
      </c>
      <c r="Q48">
        <v>-156.55000000000001</v>
      </c>
      <c r="R48" t="s">
        <v>37</v>
      </c>
      <c r="S48" t="s">
        <v>29</v>
      </c>
      <c r="U48" t="s">
        <v>214</v>
      </c>
      <c r="V48" t="b">
        <v>1</v>
      </c>
      <c r="X48">
        <v>38</v>
      </c>
      <c r="Y48" t="s">
        <v>63</v>
      </c>
      <c r="Z48" t="str">
        <f t="shared" si="0"/>
        <v>MHI-I</v>
      </c>
      <c r="AA48" t="s">
        <v>1332</v>
      </c>
      <c r="AB48">
        <v>2</v>
      </c>
      <c r="AC48">
        <v>4</v>
      </c>
      <c r="AF48" t="s">
        <v>62</v>
      </c>
      <c r="AH48" t="s">
        <v>63</v>
      </c>
    </row>
    <row r="49" spans="1:34" x14ac:dyDescent="0.2">
      <c r="A49">
        <v>49053</v>
      </c>
      <c r="B49" t="s">
        <v>63</v>
      </c>
      <c r="C49">
        <v>49053</v>
      </c>
      <c r="D49">
        <v>2</v>
      </c>
      <c r="E49" t="s">
        <v>63</v>
      </c>
      <c r="F49" t="s">
        <v>29</v>
      </c>
      <c r="G49" t="s">
        <v>404</v>
      </c>
      <c r="H49" t="s">
        <v>55</v>
      </c>
      <c r="I49" t="s">
        <v>381</v>
      </c>
      <c r="J49" t="s">
        <v>57</v>
      </c>
      <c r="K49" t="s">
        <v>382</v>
      </c>
      <c r="L49" t="s">
        <v>35</v>
      </c>
      <c r="N49" s="1">
        <v>38571</v>
      </c>
      <c r="O49" t="s">
        <v>885</v>
      </c>
      <c r="P49">
        <v>19.149999999999999</v>
      </c>
      <c r="Q49">
        <v>-156.01666599999999</v>
      </c>
      <c r="R49" t="s">
        <v>37</v>
      </c>
      <c r="S49" t="s">
        <v>29</v>
      </c>
      <c r="T49" t="s">
        <v>383</v>
      </c>
      <c r="U49" t="s">
        <v>255</v>
      </c>
      <c r="V49" t="b">
        <v>1</v>
      </c>
      <c r="X49">
        <v>24</v>
      </c>
      <c r="Y49" t="s">
        <v>63</v>
      </c>
      <c r="Z49" t="str">
        <f t="shared" si="0"/>
        <v>MHI-J</v>
      </c>
      <c r="AA49" t="s">
        <v>1191</v>
      </c>
      <c r="AB49">
        <v>1</v>
      </c>
      <c r="AC49" t="s">
        <v>201</v>
      </c>
      <c r="AE49" t="s">
        <v>124</v>
      </c>
      <c r="AF49">
        <v>3</v>
      </c>
      <c r="AH49" t="s">
        <v>63</v>
      </c>
    </row>
    <row r="50" spans="1:34" x14ac:dyDescent="0.2">
      <c r="A50">
        <v>98740</v>
      </c>
      <c r="B50" t="s">
        <v>1274</v>
      </c>
      <c r="C50">
        <v>98740</v>
      </c>
      <c r="D50">
        <v>1</v>
      </c>
      <c r="E50" t="s">
        <v>63</v>
      </c>
      <c r="F50" t="s">
        <v>29</v>
      </c>
      <c r="G50" t="s">
        <v>567</v>
      </c>
      <c r="H50" t="s">
        <v>55</v>
      </c>
      <c r="I50" t="s">
        <v>148</v>
      </c>
      <c r="J50" t="s">
        <v>149</v>
      </c>
      <c r="K50" t="s">
        <v>34</v>
      </c>
      <c r="L50" t="s">
        <v>48</v>
      </c>
      <c r="M50" t="s">
        <v>49</v>
      </c>
      <c r="N50" s="1">
        <v>40401</v>
      </c>
      <c r="O50" t="s">
        <v>885</v>
      </c>
      <c r="P50">
        <v>19.8</v>
      </c>
      <c r="Q50">
        <v>-156.05000000000001</v>
      </c>
      <c r="R50" t="s">
        <v>37</v>
      </c>
      <c r="S50" t="s">
        <v>29</v>
      </c>
      <c r="U50" t="s">
        <v>255</v>
      </c>
      <c r="V50" t="b">
        <v>1</v>
      </c>
      <c r="X50">
        <v>32</v>
      </c>
      <c r="Y50" t="s">
        <v>63</v>
      </c>
      <c r="AC50">
        <v>1</v>
      </c>
      <c r="AF50">
        <v>3</v>
      </c>
      <c r="AH50">
        <v>1</v>
      </c>
    </row>
    <row r="51" spans="1:34" x14ac:dyDescent="0.2">
      <c r="A51">
        <v>27453</v>
      </c>
      <c r="B51" t="s">
        <v>1218</v>
      </c>
      <c r="C51">
        <v>27453</v>
      </c>
      <c r="D51">
        <v>1</v>
      </c>
      <c r="E51" t="s">
        <v>63</v>
      </c>
      <c r="F51" t="s">
        <v>29</v>
      </c>
      <c r="G51" t="s">
        <v>236</v>
      </c>
      <c r="H51" t="s">
        <v>55</v>
      </c>
      <c r="I51" t="s">
        <v>148</v>
      </c>
      <c r="J51" t="s">
        <v>149</v>
      </c>
      <c r="K51" t="s">
        <v>85</v>
      </c>
      <c r="L51" t="s">
        <v>48</v>
      </c>
      <c r="M51" t="s">
        <v>49</v>
      </c>
      <c r="N51" s="1">
        <v>37377</v>
      </c>
      <c r="O51" t="s">
        <v>885</v>
      </c>
      <c r="P51">
        <v>21.333333</v>
      </c>
      <c r="Q51">
        <v>-158.15</v>
      </c>
      <c r="R51" t="s">
        <v>37</v>
      </c>
      <c r="S51" t="s">
        <v>29</v>
      </c>
      <c r="U51" t="s">
        <v>39</v>
      </c>
      <c r="V51" t="b">
        <v>1</v>
      </c>
      <c r="X51">
        <v>44</v>
      </c>
      <c r="Y51" t="s">
        <v>63</v>
      </c>
      <c r="AC51">
        <v>1</v>
      </c>
      <c r="AF51">
        <v>0</v>
      </c>
      <c r="AH51">
        <v>3</v>
      </c>
    </row>
    <row r="52" spans="1:34" x14ac:dyDescent="0.2">
      <c r="A52">
        <v>123188</v>
      </c>
      <c r="B52" t="s">
        <v>1280</v>
      </c>
      <c r="C52">
        <v>123188</v>
      </c>
      <c r="D52">
        <v>1</v>
      </c>
      <c r="E52" t="s">
        <v>63</v>
      </c>
      <c r="F52" t="s">
        <v>29</v>
      </c>
      <c r="G52" t="s">
        <v>777</v>
      </c>
      <c r="H52" t="s">
        <v>73</v>
      </c>
      <c r="I52" t="s">
        <v>778</v>
      </c>
      <c r="J52" t="s">
        <v>779</v>
      </c>
      <c r="K52" t="s">
        <v>34</v>
      </c>
      <c r="L52" t="s">
        <v>48</v>
      </c>
      <c r="M52" t="s">
        <v>49</v>
      </c>
      <c r="N52" s="1">
        <v>40509</v>
      </c>
      <c r="O52" t="s">
        <v>885</v>
      </c>
      <c r="P52" t="s">
        <v>63</v>
      </c>
      <c r="Q52" t="s">
        <v>63</v>
      </c>
      <c r="R52" t="s">
        <v>37</v>
      </c>
      <c r="S52" t="s">
        <v>29</v>
      </c>
      <c r="T52" t="s">
        <v>780</v>
      </c>
      <c r="U52" t="s">
        <v>214</v>
      </c>
      <c r="V52" t="b">
        <v>1</v>
      </c>
      <c r="X52">
        <v>42</v>
      </c>
      <c r="Y52" t="s">
        <v>63</v>
      </c>
      <c r="AC52">
        <v>1</v>
      </c>
      <c r="AD52">
        <v>115.76</v>
      </c>
      <c r="AF52" t="s">
        <v>171</v>
      </c>
      <c r="AH52">
        <v>3</v>
      </c>
    </row>
    <row r="53" spans="1:34" x14ac:dyDescent="0.2">
      <c r="A53">
        <v>91081</v>
      </c>
      <c r="B53" t="s">
        <v>1256</v>
      </c>
      <c r="C53">
        <v>91081</v>
      </c>
      <c r="D53">
        <v>1</v>
      </c>
      <c r="E53" t="s">
        <v>63</v>
      </c>
      <c r="F53" t="s">
        <v>29</v>
      </c>
      <c r="G53" t="s">
        <v>492</v>
      </c>
      <c r="H53" t="s">
        <v>55</v>
      </c>
      <c r="I53" t="s">
        <v>148</v>
      </c>
      <c r="J53" t="s">
        <v>149</v>
      </c>
      <c r="K53" t="s">
        <v>34</v>
      </c>
      <c r="L53" t="s">
        <v>48</v>
      </c>
      <c r="M53" t="s">
        <v>49</v>
      </c>
      <c r="N53" s="1">
        <v>40166</v>
      </c>
      <c r="O53" t="s">
        <v>885</v>
      </c>
      <c r="P53">
        <v>19.583333</v>
      </c>
      <c r="Q53">
        <v>-156.1</v>
      </c>
      <c r="R53" t="s">
        <v>37</v>
      </c>
      <c r="S53" t="s">
        <v>29</v>
      </c>
      <c r="U53" t="s">
        <v>255</v>
      </c>
      <c r="V53" t="b">
        <v>1</v>
      </c>
      <c r="X53">
        <v>30</v>
      </c>
      <c r="Y53" t="s">
        <v>63</v>
      </c>
      <c r="AC53">
        <v>1</v>
      </c>
      <c r="AF53">
        <v>3</v>
      </c>
      <c r="AH53">
        <v>4</v>
      </c>
    </row>
    <row r="54" spans="1:34" x14ac:dyDescent="0.2">
      <c r="A54">
        <v>23316</v>
      </c>
      <c r="B54" t="s">
        <v>1213</v>
      </c>
      <c r="C54">
        <v>23316</v>
      </c>
      <c r="D54">
        <v>1</v>
      </c>
      <c r="E54" t="s">
        <v>63</v>
      </c>
      <c r="F54" t="s">
        <v>43</v>
      </c>
      <c r="G54" t="s">
        <v>224</v>
      </c>
      <c r="H54" t="s">
        <v>55</v>
      </c>
      <c r="I54" t="s">
        <v>148</v>
      </c>
      <c r="J54" t="s">
        <v>149</v>
      </c>
      <c r="K54" t="s">
        <v>85</v>
      </c>
      <c r="L54" t="s">
        <v>48</v>
      </c>
      <c r="M54" t="s">
        <v>49</v>
      </c>
      <c r="N54" s="1">
        <v>36950</v>
      </c>
      <c r="O54" t="s">
        <v>885</v>
      </c>
      <c r="P54">
        <v>20.75</v>
      </c>
      <c r="Q54">
        <v>-156.51666599999999</v>
      </c>
      <c r="R54" t="s">
        <v>37</v>
      </c>
      <c r="S54" t="s">
        <v>43</v>
      </c>
      <c r="U54" t="s">
        <v>214</v>
      </c>
      <c r="V54" t="b">
        <v>1</v>
      </c>
      <c r="X54">
        <v>41</v>
      </c>
      <c r="Y54" t="s">
        <v>63</v>
      </c>
      <c r="AC54">
        <v>2</v>
      </c>
      <c r="AF54" t="s">
        <v>217</v>
      </c>
      <c r="AH54">
        <v>1</v>
      </c>
    </row>
    <row r="55" spans="1:34" x14ac:dyDescent="0.2">
      <c r="A55">
        <v>23319</v>
      </c>
      <c r="B55" t="s">
        <v>831</v>
      </c>
      <c r="C55">
        <v>23319</v>
      </c>
      <c r="D55">
        <v>1</v>
      </c>
      <c r="E55" t="s">
        <v>63</v>
      </c>
      <c r="F55" t="s">
        <v>43</v>
      </c>
      <c r="G55" t="s">
        <v>230</v>
      </c>
      <c r="H55" t="s">
        <v>55</v>
      </c>
      <c r="I55" t="s">
        <v>148</v>
      </c>
      <c r="J55" t="s">
        <v>149</v>
      </c>
      <c r="K55" t="s">
        <v>85</v>
      </c>
      <c r="L55" t="s">
        <v>48</v>
      </c>
      <c r="M55" t="s">
        <v>49</v>
      </c>
      <c r="N55" s="1">
        <v>36950</v>
      </c>
      <c r="O55" t="s">
        <v>885</v>
      </c>
      <c r="P55">
        <v>20.75</v>
      </c>
      <c r="Q55">
        <v>-156.51666599999999</v>
      </c>
      <c r="R55" t="s">
        <v>37</v>
      </c>
      <c r="S55" t="s">
        <v>43</v>
      </c>
      <c r="U55" t="s">
        <v>214</v>
      </c>
      <c r="V55" t="b">
        <v>1</v>
      </c>
      <c r="X55">
        <v>41</v>
      </c>
      <c r="Y55" t="s">
        <v>63</v>
      </c>
      <c r="AC55">
        <v>2</v>
      </c>
      <c r="AF55" t="s">
        <v>217</v>
      </c>
      <c r="AH55">
        <v>1</v>
      </c>
    </row>
    <row r="56" spans="1:34" x14ac:dyDescent="0.2">
      <c r="A56">
        <v>98735</v>
      </c>
      <c r="B56" t="s">
        <v>1270</v>
      </c>
      <c r="C56">
        <v>98735</v>
      </c>
      <c r="D56">
        <v>1</v>
      </c>
      <c r="E56" t="s">
        <v>63</v>
      </c>
      <c r="F56" t="s">
        <v>43</v>
      </c>
      <c r="G56" t="s">
        <v>561</v>
      </c>
      <c r="H56" t="s">
        <v>55</v>
      </c>
      <c r="I56" t="s">
        <v>148</v>
      </c>
      <c r="J56" t="s">
        <v>149</v>
      </c>
      <c r="K56" t="s">
        <v>34</v>
      </c>
      <c r="L56" t="s">
        <v>48</v>
      </c>
      <c r="M56" t="s">
        <v>49</v>
      </c>
      <c r="N56" s="1">
        <v>40401</v>
      </c>
      <c r="O56" t="s">
        <v>885</v>
      </c>
      <c r="P56">
        <v>19.633333</v>
      </c>
      <c r="Q56">
        <v>-156.05000000000001</v>
      </c>
      <c r="R56" t="s">
        <v>37</v>
      </c>
      <c r="S56" t="s">
        <v>43</v>
      </c>
      <c r="U56" t="s">
        <v>255</v>
      </c>
      <c r="V56" t="b">
        <v>1</v>
      </c>
      <c r="X56">
        <v>32</v>
      </c>
      <c r="Y56" t="s">
        <v>63</v>
      </c>
      <c r="AC56">
        <v>2</v>
      </c>
      <c r="AF56">
        <v>3</v>
      </c>
      <c r="AH56">
        <v>1</v>
      </c>
    </row>
    <row r="57" spans="1:34" x14ac:dyDescent="0.2">
      <c r="A57">
        <v>102500</v>
      </c>
      <c r="B57" t="s">
        <v>638</v>
      </c>
      <c r="C57">
        <v>102500</v>
      </c>
      <c r="D57">
        <v>1</v>
      </c>
      <c r="E57" t="s">
        <v>63</v>
      </c>
      <c r="F57" t="s">
        <v>43</v>
      </c>
      <c r="G57" t="s">
        <v>637</v>
      </c>
      <c r="H57" t="s">
        <v>55</v>
      </c>
      <c r="I57" t="s">
        <v>148</v>
      </c>
      <c r="J57" t="s">
        <v>149</v>
      </c>
      <c r="K57" t="s">
        <v>47</v>
      </c>
      <c r="L57" t="s">
        <v>48</v>
      </c>
      <c r="M57" t="s">
        <v>49</v>
      </c>
      <c r="N57" s="1">
        <v>40473</v>
      </c>
      <c r="O57" t="s">
        <v>885</v>
      </c>
      <c r="P57">
        <v>21.483332999999998</v>
      </c>
      <c r="Q57">
        <v>-158.25</v>
      </c>
      <c r="R57" t="s">
        <v>37</v>
      </c>
      <c r="S57" t="s">
        <v>43</v>
      </c>
      <c r="T57" t="s">
        <v>638</v>
      </c>
      <c r="U57" t="s">
        <v>39</v>
      </c>
      <c r="V57" t="b">
        <v>1</v>
      </c>
      <c r="X57">
        <v>51</v>
      </c>
      <c r="Y57" t="s">
        <v>63</v>
      </c>
      <c r="AC57">
        <v>2</v>
      </c>
      <c r="AF57">
        <v>2</v>
      </c>
      <c r="AH57">
        <v>1</v>
      </c>
    </row>
    <row r="58" spans="1:34" x14ac:dyDescent="0.2">
      <c r="A58">
        <v>30081</v>
      </c>
      <c r="B58" t="s">
        <v>1221</v>
      </c>
      <c r="C58">
        <v>30081</v>
      </c>
      <c r="D58">
        <v>1</v>
      </c>
      <c r="E58" t="s">
        <v>63</v>
      </c>
      <c r="F58" t="s">
        <v>29</v>
      </c>
      <c r="G58" t="s">
        <v>268</v>
      </c>
      <c r="H58" t="s">
        <v>55</v>
      </c>
      <c r="I58" t="s">
        <v>148</v>
      </c>
      <c r="J58" t="s">
        <v>149</v>
      </c>
      <c r="K58" t="s">
        <v>85</v>
      </c>
      <c r="L58" t="s">
        <v>48</v>
      </c>
      <c r="M58" t="s">
        <v>49</v>
      </c>
      <c r="N58" s="1">
        <v>37529</v>
      </c>
      <c r="O58" t="s">
        <v>885</v>
      </c>
      <c r="P58">
        <v>19.55</v>
      </c>
      <c r="Q58">
        <v>-155.966666</v>
      </c>
      <c r="R58" t="s">
        <v>37</v>
      </c>
      <c r="S58" t="s">
        <v>29</v>
      </c>
      <c r="U58" t="s">
        <v>255</v>
      </c>
      <c r="V58" t="b">
        <v>1</v>
      </c>
      <c r="X58">
        <v>20</v>
      </c>
      <c r="Y58" t="s">
        <v>63</v>
      </c>
      <c r="AC58">
        <v>2</v>
      </c>
      <c r="AD58">
        <v>638</v>
      </c>
      <c r="AF58">
        <v>3</v>
      </c>
      <c r="AH58">
        <v>2</v>
      </c>
    </row>
    <row r="59" spans="1:34" x14ac:dyDescent="0.2">
      <c r="A59">
        <v>98743</v>
      </c>
      <c r="B59" t="s">
        <v>1275</v>
      </c>
      <c r="C59">
        <v>98743</v>
      </c>
      <c r="D59">
        <v>1</v>
      </c>
      <c r="E59" t="s">
        <v>63</v>
      </c>
      <c r="F59" t="s">
        <v>29</v>
      </c>
      <c r="G59" t="s">
        <v>570</v>
      </c>
      <c r="H59" t="s">
        <v>55</v>
      </c>
      <c r="I59" t="s">
        <v>148</v>
      </c>
      <c r="J59" t="s">
        <v>149</v>
      </c>
      <c r="K59" t="s">
        <v>34</v>
      </c>
      <c r="L59" t="s">
        <v>48</v>
      </c>
      <c r="M59" t="s">
        <v>49</v>
      </c>
      <c r="N59" s="1">
        <v>40404</v>
      </c>
      <c r="O59" t="s">
        <v>885</v>
      </c>
      <c r="P59">
        <v>19.566666000000001</v>
      </c>
      <c r="Q59">
        <v>-156.033333</v>
      </c>
      <c r="R59" t="s">
        <v>37</v>
      </c>
      <c r="S59" t="s">
        <v>29</v>
      </c>
      <c r="U59" t="s">
        <v>255</v>
      </c>
      <c r="V59" t="b">
        <v>1</v>
      </c>
      <c r="X59">
        <v>33</v>
      </c>
      <c r="Y59" t="s">
        <v>63</v>
      </c>
      <c r="AC59">
        <v>2</v>
      </c>
      <c r="AF59">
        <v>3</v>
      </c>
      <c r="AH59">
        <v>2</v>
      </c>
    </row>
    <row r="60" spans="1:34" x14ac:dyDescent="0.2">
      <c r="A60">
        <v>98744</v>
      </c>
      <c r="B60" t="s">
        <v>1276</v>
      </c>
      <c r="C60">
        <v>98744</v>
      </c>
      <c r="D60">
        <v>1</v>
      </c>
      <c r="E60" t="s">
        <v>63</v>
      </c>
      <c r="F60" t="s">
        <v>43</v>
      </c>
      <c r="G60" t="s">
        <v>571</v>
      </c>
      <c r="H60" t="s">
        <v>55</v>
      </c>
      <c r="I60" t="s">
        <v>148</v>
      </c>
      <c r="J60" t="s">
        <v>149</v>
      </c>
      <c r="K60" t="s">
        <v>34</v>
      </c>
      <c r="L60" t="s">
        <v>48</v>
      </c>
      <c r="M60" t="s">
        <v>49</v>
      </c>
      <c r="N60" s="1">
        <v>40404</v>
      </c>
      <c r="O60" t="s">
        <v>885</v>
      </c>
      <c r="P60">
        <v>19.600000000000001</v>
      </c>
      <c r="Q60">
        <v>-156.033333</v>
      </c>
      <c r="R60" t="s">
        <v>37</v>
      </c>
      <c r="S60" t="s">
        <v>43</v>
      </c>
      <c r="U60" t="s">
        <v>255</v>
      </c>
      <c r="V60" t="b">
        <v>1</v>
      </c>
      <c r="X60">
        <v>33</v>
      </c>
      <c r="Y60" t="s">
        <v>63</v>
      </c>
      <c r="AC60">
        <v>2</v>
      </c>
      <c r="AF60">
        <v>3</v>
      </c>
      <c r="AH60">
        <v>2</v>
      </c>
    </row>
    <row r="61" spans="1:34" x14ac:dyDescent="0.2">
      <c r="A61">
        <v>186434</v>
      </c>
      <c r="B61" t="s">
        <v>1292</v>
      </c>
      <c r="C61">
        <v>186434</v>
      </c>
      <c r="D61">
        <v>1</v>
      </c>
      <c r="E61" t="s">
        <v>63</v>
      </c>
      <c r="F61" t="s">
        <v>43</v>
      </c>
      <c r="G61" t="s">
        <v>974</v>
      </c>
      <c r="H61" t="s">
        <v>55</v>
      </c>
      <c r="I61" t="s">
        <v>381</v>
      </c>
      <c r="J61" t="s">
        <v>57</v>
      </c>
      <c r="K61" t="s">
        <v>947</v>
      </c>
      <c r="L61" t="s">
        <v>35</v>
      </c>
      <c r="N61" s="1">
        <v>43016</v>
      </c>
      <c r="O61" t="s">
        <v>885</v>
      </c>
      <c r="P61">
        <v>21.418060000000001</v>
      </c>
      <c r="Q61">
        <v>-158.47521</v>
      </c>
      <c r="R61" t="s">
        <v>37</v>
      </c>
      <c r="S61" t="s">
        <v>43</v>
      </c>
      <c r="T61" t="s">
        <v>948</v>
      </c>
      <c r="U61" t="s">
        <v>885</v>
      </c>
      <c r="V61" t="b">
        <v>1</v>
      </c>
      <c r="X61" t="s">
        <v>63</v>
      </c>
      <c r="Y61" t="s">
        <v>63</v>
      </c>
      <c r="AC61">
        <v>2</v>
      </c>
      <c r="AF61">
        <v>3</v>
      </c>
      <c r="AH61">
        <v>2</v>
      </c>
    </row>
    <row r="62" spans="1:34" x14ac:dyDescent="0.2">
      <c r="A62">
        <v>30073</v>
      </c>
      <c r="B62" t="s">
        <v>1219</v>
      </c>
      <c r="C62">
        <v>186435</v>
      </c>
      <c r="D62">
        <v>1</v>
      </c>
      <c r="E62" t="s">
        <v>63</v>
      </c>
      <c r="F62" t="s">
        <v>43</v>
      </c>
      <c r="G62" t="s">
        <v>975</v>
      </c>
      <c r="H62" t="s">
        <v>55</v>
      </c>
      <c r="I62" t="s">
        <v>381</v>
      </c>
      <c r="J62" t="s">
        <v>57</v>
      </c>
      <c r="K62" t="s">
        <v>947</v>
      </c>
      <c r="L62" t="s">
        <v>35</v>
      </c>
      <c r="N62" s="1">
        <v>43016</v>
      </c>
      <c r="O62" t="s">
        <v>885</v>
      </c>
      <c r="P62">
        <v>21.410129999999999</v>
      </c>
      <c r="Q62">
        <v>-158.47139000000001</v>
      </c>
      <c r="R62" t="s">
        <v>37</v>
      </c>
      <c r="S62" t="s">
        <v>43</v>
      </c>
      <c r="T62" t="s">
        <v>948</v>
      </c>
      <c r="U62" t="s">
        <v>885</v>
      </c>
      <c r="V62" t="b">
        <v>1</v>
      </c>
      <c r="X62" t="s">
        <v>63</v>
      </c>
      <c r="Y62" t="s">
        <v>63</v>
      </c>
      <c r="AC62">
        <v>2</v>
      </c>
      <c r="AF62">
        <v>3</v>
      </c>
      <c r="AH62">
        <v>2</v>
      </c>
    </row>
    <row r="63" spans="1:34" x14ac:dyDescent="0.2">
      <c r="A63">
        <v>33885</v>
      </c>
      <c r="B63" t="s">
        <v>1222</v>
      </c>
      <c r="C63">
        <v>33885</v>
      </c>
      <c r="D63">
        <v>1</v>
      </c>
      <c r="E63" t="s">
        <v>63</v>
      </c>
      <c r="F63" t="s">
        <v>29</v>
      </c>
      <c r="G63" t="s">
        <v>271</v>
      </c>
      <c r="H63" t="s">
        <v>55</v>
      </c>
      <c r="I63" t="s">
        <v>148</v>
      </c>
      <c r="J63" t="s">
        <v>149</v>
      </c>
      <c r="K63" t="s">
        <v>85</v>
      </c>
      <c r="L63" t="s">
        <v>48</v>
      </c>
      <c r="M63" t="s">
        <v>49</v>
      </c>
      <c r="N63" s="1">
        <v>37767</v>
      </c>
      <c r="O63" t="s">
        <v>885</v>
      </c>
      <c r="P63">
        <v>21.316666000000001</v>
      </c>
      <c r="Q63">
        <v>-158.183333</v>
      </c>
      <c r="R63" t="s">
        <v>37</v>
      </c>
      <c r="S63" t="s">
        <v>29</v>
      </c>
      <c r="U63" t="s">
        <v>39</v>
      </c>
      <c r="V63" t="b">
        <v>1</v>
      </c>
      <c r="X63">
        <v>45</v>
      </c>
      <c r="Y63" t="s">
        <v>63</v>
      </c>
      <c r="AC63">
        <v>2</v>
      </c>
      <c r="AD63">
        <v>5.56</v>
      </c>
      <c r="AF63">
        <v>3</v>
      </c>
      <c r="AH63">
        <v>3</v>
      </c>
    </row>
    <row r="64" spans="1:34" x14ac:dyDescent="0.2">
      <c r="A64">
        <v>33887</v>
      </c>
      <c r="B64" t="s">
        <v>1224</v>
      </c>
      <c r="C64">
        <v>33887</v>
      </c>
      <c r="D64">
        <v>1</v>
      </c>
      <c r="E64" t="s">
        <v>63</v>
      </c>
      <c r="F64" t="s">
        <v>29</v>
      </c>
      <c r="G64" t="s">
        <v>273</v>
      </c>
      <c r="H64" t="s">
        <v>55</v>
      </c>
      <c r="I64" t="s">
        <v>148</v>
      </c>
      <c r="J64" t="s">
        <v>149</v>
      </c>
      <c r="K64" t="s">
        <v>85</v>
      </c>
      <c r="L64" t="s">
        <v>48</v>
      </c>
      <c r="M64" t="s">
        <v>49</v>
      </c>
      <c r="N64" s="1">
        <v>37767</v>
      </c>
      <c r="O64" t="s">
        <v>885</v>
      </c>
      <c r="P64">
        <v>21.266666000000001</v>
      </c>
      <c r="Q64">
        <v>-158.13333299999999</v>
      </c>
      <c r="R64" t="s">
        <v>37</v>
      </c>
      <c r="S64" t="s">
        <v>29</v>
      </c>
      <c r="U64" t="s">
        <v>39</v>
      </c>
      <c r="V64" t="b">
        <v>1</v>
      </c>
      <c r="X64">
        <v>45</v>
      </c>
      <c r="Y64" t="s">
        <v>63</v>
      </c>
      <c r="AC64">
        <v>2</v>
      </c>
      <c r="AF64">
        <v>3</v>
      </c>
      <c r="AH64">
        <v>3</v>
      </c>
    </row>
    <row r="65" spans="1:34" x14ac:dyDescent="0.2">
      <c r="A65">
        <v>33890</v>
      </c>
      <c r="B65" t="s">
        <v>1226</v>
      </c>
      <c r="C65">
        <v>33890</v>
      </c>
      <c r="D65">
        <v>1</v>
      </c>
      <c r="E65" t="s">
        <v>63</v>
      </c>
      <c r="F65" t="s">
        <v>29</v>
      </c>
      <c r="G65" t="s">
        <v>279</v>
      </c>
      <c r="H65" t="s">
        <v>55</v>
      </c>
      <c r="I65" t="s">
        <v>148</v>
      </c>
      <c r="J65" t="s">
        <v>149</v>
      </c>
      <c r="K65" t="s">
        <v>85</v>
      </c>
      <c r="L65" t="s">
        <v>48</v>
      </c>
      <c r="M65" t="s">
        <v>49</v>
      </c>
      <c r="N65" s="1">
        <v>37767</v>
      </c>
      <c r="O65" t="s">
        <v>885</v>
      </c>
      <c r="P65">
        <v>21.233332999999998</v>
      </c>
      <c r="Q65">
        <v>-158.08333300000001</v>
      </c>
      <c r="R65" t="s">
        <v>37</v>
      </c>
      <c r="S65" t="s">
        <v>29</v>
      </c>
      <c r="U65" t="s">
        <v>39</v>
      </c>
      <c r="V65" t="b">
        <v>1</v>
      </c>
      <c r="X65">
        <v>45</v>
      </c>
      <c r="Y65" t="s">
        <v>63</v>
      </c>
      <c r="AC65">
        <v>2</v>
      </c>
      <c r="AF65">
        <v>3</v>
      </c>
      <c r="AH65">
        <v>3</v>
      </c>
    </row>
    <row r="66" spans="1:34" x14ac:dyDescent="0.2">
      <c r="A66">
        <v>102485</v>
      </c>
      <c r="B66" t="s">
        <v>636</v>
      </c>
      <c r="C66">
        <v>102485</v>
      </c>
      <c r="D66">
        <v>1</v>
      </c>
      <c r="E66" t="s">
        <v>63</v>
      </c>
      <c r="F66" t="s">
        <v>43</v>
      </c>
      <c r="G66" t="s">
        <v>635</v>
      </c>
      <c r="H66" t="s">
        <v>55</v>
      </c>
      <c r="I66" t="s">
        <v>148</v>
      </c>
      <c r="J66" t="s">
        <v>149</v>
      </c>
      <c r="K66" t="s">
        <v>47</v>
      </c>
      <c r="L66" t="s">
        <v>48</v>
      </c>
      <c r="M66" t="s">
        <v>49</v>
      </c>
      <c r="N66" s="1">
        <v>40466</v>
      </c>
      <c r="O66" t="s">
        <v>885</v>
      </c>
      <c r="P66">
        <v>21.316666000000001</v>
      </c>
      <c r="Q66">
        <v>-158.36666600000001</v>
      </c>
      <c r="R66" t="s">
        <v>37</v>
      </c>
      <c r="S66" t="s">
        <v>43</v>
      </c>
      <c r="T66" t="s">
        <v>636</v>
      </c>
      <c r="U66" t="s">
        <v>39</v>
      </c>
      <c r="V66" t="b">
        <v>1</v>
      </c>
      <c r="X66">
        <v>50</v>
      </c>
      <c r="Y66" t="s">
        <v>63</v>
      </c>
      <c r="AC66">
        <v>2</v>
      </c>
      <c r="AF66">
        <v>2</v>
      </c>
      <c r="AH66">
        <v>3</v>
      </c>
    </row>
    <row r="67" spans="1:34" x14ac:dyDescent="0.2">
      <c r="A67">
        <v>91277</v>
      </c>
      <c r="B67" t="s">
        <v>1263</v>
      </c>
      <c r="C67">
        <v>175868</v>
      </c>
      <c r="D67">
        <v>1</v>
      </c>
      <c r="E67" t="s">
        <v>63</v>
      </c>
      <c r="F67" t="s">
        <v>29</v>
      </c>
      <c r="G67" t="s">
        <v>922</v>
      </c>
      <c r="H67" t="s">
        <v>55</v>
      </c>
      <c r="I67" t="s">
        <v>148</v>
      </c>
      <c r="J67" t="s">
        <v>149</v>
      </c>
      <c r="K67" t="s">
        <v>47</v>
      </c>
      <c r="L67" t="s">
        <v>48</v>
      </c>
      <c r="M67" t="s">
        <v>49</v>
      </c>
      <c r="N67" s="1">
        <v>42652</v>
      </c>
      <c r="O67" t="s">
        <v>885</v>
      </c>
      <c r="P67">
        <v>21.458670000000001</v>
      </c>
      <c r="Q67">
        <v>-158.30011999999999</v>
      </c>
      <c r="R67" t="s">
        <v>37</v>
      </c>
      <c r="S67" t="s">
        <v>29</v>
      </c>
      <c r="U67" t="s">
        <v>39</v>
      </c>
      <c r="V67" t="b">
        <v>1</v>
      </c>
      <c r="X67" t="s">
        <v>63</v>
      </c>
      <c r="Y67" t="s">
        <v>63</v>
      </c>
      <c r="AC67">
        <v>2</v>
      </c>
      <c r="AF67">
        <v>3</v>
      </c>
      <c r="AH67">
        <v>3</v>
      </c>
    </row>
    <row r="68" spans="1:34" x14ac:dyDescent="0.2">
      <c r="A68">
        <v>186431</v>
      </c>
      <c r="B68" t="s">
        <v>1289</v>
      </c>
      <c r="C68">
        <v>186431</v>
      </c>
      <c r="D68">
        <v>1</v>
      </c>
      <c r="E68" t="s">
        <v>63</v>
      </c>
      <c r="F68" t="s">
        <v>43</v>
      </c>
      <c r="G68" t="s">
        <v>971</v>
      </c>
      <c r="H68" t="s">
        <v>55</v>
      </c>
      <c r="I68" t="s">
        <v>381</v>
      </c>
      <c r="J68" t="s">
        <v>57</v>
      </c>
      <c r="K68" t="s">
        <v>947</v>
      </c>
      <c r="L68" t="s">
        <v>35</v>
      </c>
      <c r="N68" s="1">
        <v>43016</v>
      </c>
      <c r="O68" t="s">
        <v>885</v>
      </c>
      <c r="P68">
        <v>21.51399</v>
      </c>
      <c r="Q68">
        <v>-158.47046</v>
      </c>
      <c r="R68" t="s">
        <v>37</v>
      </c>
      <c r="S68" t="s">
        <v>43</v>
      </c>
      <c r="T68" t="s">
        <v>948</v>
      </c>
      <c r="U68" t="s">
        <v>885</v>
      </c>
      <c r="V68" t="b">
        <v>1</v>
      </c>
      <c r="X68" t="s">
        <v>63</v>
      </c>
      <c r="Y68" t="s">
        <v>63</v>
      </c>
      <c r="AC68">
        <v>2</v>
      </c>
      <c r="AF68">
        <v>3</v>
      </c>
      <c r="AH68">
        <v>3</v>
      </c>
    </row>
    <row r="69" spans="1:34" x14ac:dyDescent="0.2">
      <c r="A69">
        <v>45922</v>
      </c>
      <c r="B69" t="s">
        <v>1291</v>
      </c>
      <c r="C69">
        <v>186433</v>
      </c>
      <c r="D69">
        <v>1</v>
      </c>
      <c r="E69" t="s">
        <v>63</v>
      </c>
      <c r="F69" t="s">
        <v>43</v>
      </c>
      <c r="G69" t="s">
        <v>973</v>
      </c>
      <c r="H69" t="s">
        <v>55</v>
      </c>
      <c r="I69" t="s">
        <v>381</v>
      </c>
      <c r="J69" t="s">
        <v>57</v>
      </c>
      <c r="K69" t="s">
        <v>947</v>
      </c>
      <c r="L69" t="s">
        <v>35</v>
      </c>
      <c r="N69" s="1">
        <v>43016</v>
      </c>
      <c r="O69" t="s">
        <v>885</v>
      </c>
      <c r="P69">
        <v>21.45326</v>
      </c>
      <c r="Q69">
        <v>-158.47631000000001</v>
      </c>
      <c r="R69" t="s">
        <v>37</v>
      </c>
      <c r="S69" t="s">
        <v>43</v>
      </c>
      <c r="T69" t="s">
        <v>948</v>
      </c>
      <c r="U69" t="s">
        <v>885</v>
      </c>
      <c r="V69" t="b">
        <v>1</v>
      </c>
      <c r="X69" t="s">
        <v>63</v>
      </c>
      <c r="Y69" t="s">
        <v>63</v>
      </c>
      <c r="AC69">
        <v>2</v>
      </c>
      <c r="AF69">
        <v>3</v>
      </c>
      <c r="AH69">
        <v>3</v>
      </c>
    </row>
    <row r="70" spans="1:34" x14ac:dyDescent="0.2">
      <c r="A70">
        <v>183542</v>
      </c>
      <c r="B70" t="s">
        <v>1286</v>
      </c>
      <c r="C70">
        <v>198377</v>
      </c>
      <c r="D70">
        <v>1</v>
      </c>
      <c r="E70" t="s">
        <v>63</v>
      </c>
      <c r="F70" t="s">
        <v>29</v>
      </c>
      <c r="G70" t="s">
        <v>1052</v>
      </c>
      <c r="H70" t="s">
        <v>55</v>
      </c>
      <c r="I70" t="s">
        <v>148</v>
      </c>
      <c r="J70" t="s">
        <v>149</v>
      </c>
      <c r="K70" t="s">
        <v>47</v>
      </c>
      <c r="L70" t="s">
        <v>48</v>
      </c>
      <c r="M70" t="s">
        <v>49</v>
      </c>
      <c r="N70" s="1">
        <v>43539</v>
      </c>
      <c r="O70" t="s">
        <v>885</v>
      </c>
      <c r="P70">
        <v>20.71809</v>
      </c>
      <c r="Q70">
        <v>-156.95160000000001</v>
      </c>
      <c r="R70" t="s">
        <v>37</v>
      </c>
      <c r="S70" t="s">
        <v>29</v>
      </c>
      <c r="T70" t="s">
        <v>1053</v>
      </c>
      <c r="U70" t="s">
        <v>885</v>
      </c>
      <c r="V70" t="b">
        <v>1</v>
      </c>
      <c r="X70" t="s">
        <v>63</v>
      </c>
      <c r="Y70" t="s">
        <v>63</v>
      </c>
      <c r="AC70">
        <v>2</v>
      </c>
      <c r="AD70">
        <v>29.57</v>
      </c>
      <c r="AF70" t="s">
        <v>193</v>
      </c>
      <c r="AH70">
        <v>4</v>
      </c>
    </row>
    <row r="71" spans="1:34" x14ac:dyDescent="0.2">
      <c r="A71">
        <v>30080</v>
      </c>
      <c r="B71" t="s">
        <v>63</v>
      </c>
      <c r="C71">
        <v>30080</v>
      </c>
      <c r="D71">
        <v>1</v>
      </c>
      <c r="E71" t="s">
        <v>63</v>
      </c>
      <c r="F71" t="s">
        <v>29</v>
      </c>
      <c r="G71" t="s">
        <v>267</v>
      </c>
      <c r="H71" t="s">
        <v>55</v>
      </c>
      <c r="I71" t="s">
        <v>148</v>
      </c>
      <c r="J71" t="s">
        <v>149</v>
      </c>
      <c r="K71" t="s">
        <v>85</v>
      </c>
      <c r="L71" t="s">
        <v>48</v>
      </c>
      <c r="M71" t="s">
        <v>49</v>
      </c>
      <c r="N71" s="1">
        <v>37529</v>
      </c>
      <c r="O71" t="s">
        <v>885</v>
      </c>
      <c r="P71">
        <v>19.55</v>
      </c>
      <c r="Q71">
        <v>-155.966666</v>
      </c>
      <c r="R71" t="s">
        <v>37</v>
      </c>
      <c r="S71" t="s">
        <v>29</v>
      </c>
      <c r="U71" t="s">
        <v>255</v>
      </c>
      <c r="V71" t="b">
        <v>1</v>
      </c>
      <c r="X71">
        <v>20</v>
      </c>
      <c r="Y71" t="s">
        <v>63</v>
      </c>
      <c r="AC71">
        <v>2</v>
      </c>
      <c r="AD71">
        <v>283</v>
      </c>
      <c r="AF71">
        <v>3</v>
      </c>
      <c r="AH71" t="s">
        <v>63</v>
      </c>
    </row>
    <row r="72" spans="1:34" x14ac:dyDescent="0.2">
      <c r="A72">
        <v>49043</v>
      </c>
      <c r="B72" t="s">
        <v>1241</v>
      </c>
      <c r="C72">
        <v>49043</v>
      </c>
      <c r="D72">
        <v>1</v>
      </c>
      <c r="E72" t="s">
        <v>63</v>
      </c>
      <c r="F72" t="s">
        <v>29</v>
      </c>
      <c r="G72" t="s">
        <v>380</v>
      </c>
      <c r="H72" t="s">
        <v>55</v>
      </c>
      <c r="I72" t="s">
        <v>381</v>
      </c>
      <c r="J72" t="s">
        <v>57</v>
      </c>
      <c r="K72" t="s">
        <v>382</v>
      </c>
      <c r="L72" t="s">
        <v>35</v>
      </c>
      <c r="N72" s="1">
        <v>38571</v>
      </c>
      <c r="O72" t="s">
        <v>885</v>
      </c>
      <c r="P72">
        <v>19.149999999999999</v>
      </c>
      <c r="Q72">
        <v>-156.01666599999999</v>
      </c>
      <c r="R72" t="s">
        <v>37</v>
      </c>
      <c r="S72" t="s">
        <v>29</v>
      </c>
      <c r="T72" t="s">
        <v>383</v>
      </c>
      <c r="U72" t="s">
        <v>255</v>
      </c>
      <c r="V72" t="b">
        <v>1</v>
      </c>
      <c r="W72" t="s">
        <v>384</v>
      </c>
      <c r="X72">
        <v>24</v>
      </c>
      <c r="Y72" t="s">
        <v>63</v>
      </c>
      <c r="AC72">
        <v>3</v>
      </c>
      <c r="AF72">
        <v>2</v>
      </c>
      <c r="AH72">
        <v>2</v>
      </c>
    </row>
    <row r="73" spans="1:34" x14ac:dyDescent="0.2">
      <c r="A73">
        <v>159618</v>
      </c>
      <c r="B73" t="s">
        <v>1282</v>
      </c>
      <c r="C73">
        <v>159618</v>
      </c>
      <c r="D73">
        <v>1</v>
      </c>
      <c r="E73" t="s">
        <v>63</v>
      </c>
      <c r="F73" t="s">
        <v>29</v>
      </c>
      <c r="G73" t="s">
        <v>883</v>
      </c>
      <c r="H73" t="s">
        <v>55</v>
      </c>
      <c r="I73" t="s">
        <v>148</v>
      </c>
      <c r="J73" t="s">
        <v>149</v>
      </c>
      <c r="K73" t="s">
        <v>47</v>
      </c>
      <c r="L73" t="s">
        <v>48</v>
      </c>
      <c r="M73" t="s">
        <v>49</v>
      </c>
      <c r="N73" s="1">
        <v>42161</v>
      </c>
      <c r="O73" t="s">
        <v>885</v>
      </c>
      <c r="P73">
        <v>20.161829999999998</v>
      </c>
      <c r="Q73">
        <v>-156.25183000000001</v>
      </c>
      <c r="R73" t="s">
        <v>37</v>
      </c>
      <c r="S73" t="s">
        <v>29</v>
      </c>
      <c r="T73" t="s">
        <v>884</v>
      </c>
      <c r="U73" t="s">
        <v>885</v>
      </c>
      <c r="V73" t="b">
        <v>1</v>
      </c>
      <c r="X73" t="s">
        <v>63</v>
      </c>
      <c r="Y73" t="s">
        <v>63</v>
      </c>
      <c r="AC73">
        <v>3</v>
      </c>
      <c r="AF73">
        <v>2</v>
      </c>
      <c r="AH73">
        <v>2</v>
      </c>
    </row>
    <row r="74" spans="1:34" x14ac:dyDescent="0.2">
      <c r="A74">
        <v>159619</v>
      </c>
      <c r="B74" t="s">
        <v>1283</v>
      </c>
      <c r="C74">
        <v>159619</v>
      </c>
      <c r="D74">
        <v>1</v>
      </c>
      <c r="E74" t="s">
        <v>63</v>
      </c>
      <c r="F74" t="s">
        <v>29</v>
      </c>
      <c r="G74" t="s">
        <v>886</v>
      </c>
      <c r="H74" t="s">
        <v>55</v>
      </c>
      <c r="I74" t="s">
        <v>148</v>
      </c>
      <c r="J74" t="s">
        <v>149</v>
      </c>
      <c r="K74" t="s">
        <v>47</v>
      </c>
      <c r="L74" t="s">
        <v>48</v>
      </c>
      <c r="M74" t="s">
        <v>49</v>
      </c>
      <c r="N74" s="1">
        <v>42161</v>
      </c>
      <c r="O74" t="s">
        <v>885</v>
      </c>
      <c r="P74">
        <v>20.127949999999998</v>
      </c>
      <c r="Q74">
        <v>-156.24534</v>
      </c>
      <c r="R74" t="s">
        <v>37</v>
      </c>
      <c r="S74" t="s">
        <v>29</v>
      </c>
      <c r="T74" t="s">
        <v>887</v>
      </c>
      <c r="U74" t="s">
        <v>885</v>
      </c>
      <c r="V74" t="b">
        <v>1</v>
      </c>
      <c r="X74" t="s">
        <v>63</v>
      </c>
      <c r="Y74" t="s">
        <v>63</v>
      </c>
      <c r="AC74">
        <v>3</v>
      </c>
      <c r="AF74">
        <v>2</v>
      </c>
      <c r="AH74">
        <v>2</v>
      </c>
    </row>
    <row r="75" spans="1:34" x14ac:dyDescent="0.2">
      <c r="A75">
        <v>186432</v>
      </c>
      <c r="B75" t="s">
        <v>1290</v>
      </c>
      <c r="C75">
        <v>186432</v>
      </c>
      <c r="D75">
        <v>1</v>
      </c>
      <c r="E75" t="s">
        <v>63</v>
      </c>
      <c r="F75" t="s">
        <v>43</v>
      </c>
      <c r="G75" t="s">
        <v>972</v>
      </c>
      <c r="H75" t="s">
        <v>55</v>
      </c>
      <c r="I75" t="s">
        <v>381</v>
      </c>
      <c r="J75" t="s">
        <v>57</v>
      </c>
      <c r="K75" t="s">
        <v>947</v>
      </c>
      <c r="L75" t="s">
        <v>35</v>
      </c>
      <c r="N75" s="1">
        <v>43016</v>
      </c>
      <c r="O75" t="s">
        <v>885</v>
      </c>
      <c r="P75">
        <v>21.48095</v>
      </c>
      <c r="Q75">
        <v>-158.47263000000001</v>
      </c>
      <c r="R75" t="s">
        <v>37</v>
      </c>
      <c r="S75" t="s">
        <v>43</v>
      </c>
      <c r="T75" t="s">
        <v>948</v>
      </c>
      <c r="U75" t="s">
        <v>885</v>
      </c>
      <c r="V75" t="b">
        <v>1</v>
      </c>
      <c r="X75" t="s">
        <v>63</v>
      </c>
      <c r="Y75" t="s">
        <v>63</v>
      </c>
      <c r="AC75">
        <v>3</v>
      </c>
      <c r="AF75">
        <v>3</v>
      </c>
      <c r="AH75">
        <v>2</v>
      </c>
    </row>
    <row r="76" spans="1:34" x14ac:dyDescent="0.2">
      <c r="A76">
        <v>186451</v>
      </c>
      <c r="B76" t="s">
        <v>1297</v>
      </c>
      <c r="C76">
        <v>186451</v>
      </c>
      <c r="D76">
        <v>1</v>
      </c>
      <c r="E76" t="s">
        <v>63</v>
      </c>
      <c r="F76" t="s">
        <v>29</v>
      </c>
      <c r="G76" t="s">
        <v>995</v>
      </c>
      <c r="H76" t="s">
        <v>55</v>
      </c>
      <c r="I76" t="s">
        <v>148</v>
      </c>
      <c r="J76" t="s">
        <v>149</v>
      </c>
      <c r="K76" t="s">
        <v>47</v>
      </c>
      <c r="L76" t="s">
        <v>48</v>
      </c>
      <c r="M76" t="s">
        <v>49</v>
      </c>
      <c r="N76" s="1">
        <v>43020</v>
      </c>
      <c r="O76" t="s">
        <v>885</v>
      </c>
      <c r="P76">
        <v>20.14479</v>
      </c>
      <c r="Q76">
        <v>-155.97492</v>
      </c>
      <c r="R76" t="s">
        <v>37</v>
      </c>
      <c r="S76" t="s">
        <v>29</v>
      </c>
      <c r="T76" t="s">
        <v>996</v>
      </c>
      <c r="U76" t="s">
        <v>885</v>
      </c>
      <c r="V76" t="b">
        <v>1</v>
      </c>
      <c r="X76" t="s">
        <v>63</v>
      </c>
      <c r="Y76" t="s">
        <v>63</v>
      </c>
      <c r="AC76">
        <v>3</v>
      </c>
      <c r="AF76">
        <v>3</v>
      </c>
      <c r="AH76">
        <v>2</v>
      </c>
    </row>
    <row r="77" spans="1:34" x14ac:dyDescent="0.2">
      <c r="A77">
        <v>186452</v>
      </c>
      <c r="B77" t="s">
        <v>1298</v>
      </c>
      <c r="C77">
        <v>186452</v>
      </c>
      <c r="D77">
        <v>1</v>
      </c>
      <c r="E77" t="s">
        <v>63</v>
      </c>
      <c r="F77" t="s">
        <v>29</v>
      </c>
      <c r="G77" t="s">
        <v>997</v>
      </c>
      <c r="H77" t="s">
        <v>55</v>
      </c>
      <c r="I77" t="s">
        <v>148</v>
      </c>
      <c r="J77" t="s">
        <v>149</v>
      </c>
      <c r="K77" t="s">
        <v>47</v>
      </c>
      <c r="L77" t="s">
        <v>48</v>
      </c>
      <c r="M77" t="s">
        <v>49</v>
      </c>
      <c r="N77" s="1">
        <v>43020</v>
      </c>
      <c r="O77" t="s">
        <v>885</v>
      </c>
      <c r="P77">
        <v>20.130320000000001</v>
      </c>
      <c r="Q77">
        <v>-155.95273</v>
      </c>
      <c r="R77" t="s">
        <v>37</v>
      </c>
      <c r="S77" t="s">
        <v>29</v>
      </c>
      <c r="T77" t="s">
        <v>998</v>
      </c>
      <c r="U77" t="s">
        <v>885</v>
      </c>
      <c r="V77" t="b">
        <v>1</v>
      </c>
      <c r="X77" t="s">
        <v>63</v>
      </c>
      <c r="Y77" t="s">
        <v>63</v>
      </c>
      <c r="AC77">
        <v>3</v>
      </c>
      <c r="AF77">
        <v>3</v>
      </c>
      <c r="AH77">
        <v>2</v>
      </c>
    </row>
    <row r="78" spans="1:34" x14ac:dyDescent="0.2">
      <c r="A78">
        <v>159988</v>
      </c>
      <c r="B78" t="s">
        <v>1137</v>
      </c>
      <c r="C78">
        <v>159988</v>
      </c>
      <c r="D78">
        <v>1</v>
      </c>
      <c r="E78" t="s">
        <v>63</v>
      </c>
      <c r="F78" t="s">
        <v>29</v>
      </c>
      <c r="G78" t="s">
        <v>900</v>
      </c>
      <c r="H78" t="s">
        <v>55</v>
      </c>
      <c r="I78" t="s">
        <v>148</v>
      </c>
      <c r="J78" t="s">
        <v>149</v>
      </c>
      <c r="K78" t="s">
        <v>47</v>
      </c>
      <c r="L78" t="s">
        <v>48</v>
      </c>
      <c r="M78" t="s">
        <v>49</v>
      </c>
      <c r="N78" s="1">
        <v>42319</v>
      </c>
      <c r="O78" t="s">
        <v>885</v>
      </c>
      <c r="P78">
        <v>19.837569999999999</v>
      </c>
      <c r="Q78">
        <v>-156.15734</v>
      </c>
      <c r="R78" t="s">
        <v>37</v>
      </c>
      <c r="S78" t="s">
        <v>29</v>
      </c>
      <c r="T78" t="s">
        <v>901</v>
      </c>
      <c r="U78" t="s">
        <v>885</v>
      </c>
      <c r="V78" t="b">
        <v>1</v>
      </c>
      <c r="X78" t="s">
        <v>63</v>
      </c>
      <c r="Y78" t="s">
        <v>63</v>
      </c>
      <c r="AC78">
        <v>3</v>
      </c>
      <c r="AF78">
        <v>3</v>
      </c>
      <c r="AH78">
        <v>3</v>
      </c>
    </row>
    <row r="79" spans="1:34" x14ac:dyDescent="0.2">
      <c r="A79">
        <v>175867</v>
      </c>
      <c r="B79" t="s">
        <v>1139</v>
      </c>
      <c r="C79">
        <v>175867</v>
      </c>
      <c r="D79">
        <v>1</v>
      </c>
      <c r="E79" t="s">
        <v>63</v>
      </c>
      <c r="F79" t="s">
        <v>29</v>
      </c>
      <c r="G79" t="s">
        <v>921</v>
      </c>
      <c r="H79" t="s">
        <v>55</v>
      </c>
      <c r="I79" t="s">
        <v>148</v>
      </c>
      <c r="J79" t="s">
        <v>149</v>
      </c>
      <c r="K79" t="s">
        <v>47</v>
      </c>
      <c r="L79" t="s">
        <v>48</v>
      </c>
      <c r="M79" t="s">
        <v>49</v>
      </c>
      <c r="N79" s="1">
        <v>42652</v>
      </c>
      <c r="O79" t="s">
        <v>885</v>
      </c>
      <c r="P79">
        <v>21.45515</v>
      </c>
      <c r="Q79">
        <v>-158.29940999999999</v>
      </c>
      <c r="R79" t="s">
        <v>37</v>
      </c>
      <c r="S79" t="s">
        <v>29</v>
      </c>
      <c r="U79" t="s">
        <v>39</v>
      </c>
      <c r="V79" t="b">
        <v>1</v>
      </c>
      <c r="X79" t="s">
        <v>63</v>
      </c>
      <c r="Y79" t="s">
        <v>63</v>
      </c>
      <c r="AC79">
        <v>3</v>
      </c>
      <c r="AF79">
        <v>3</v>
      </c>
      <c r="AH79">
        <v>3</v>
      </c>
    </row>
    <row r="80" spans="1:34" x14ac:dyDescent="0.2">
      <c r="A80">
        <v>190864</v>
      </c>
      <c r="B80" t="s">
        <v>1010</v>
      </c>
      <c r="C80">
        <v>190864</v>
      </c>
      <c r="D80">
        <v>1</v>
      </c>
      <c r="E80" t="s">
        <v>63</v>
      </c>
      <c r="F80" t="s">
        <v>43</v>
      </c>
      <c r="G80" t="s">
        <v>1009</v>
      </c>
      <c r="H80" t="s">
        <v>55</v>
      </c>
      <c r="I80" t="s">
        <v>148</v>
      </c>
      <c r="J80" t="s">
        <v>149</v>
      </c>
      <c r="K80" t="s">
        <v>47</v>
      </c>
      <c r="L80" t="s">
        <v>48</v>
      </c>
      <c r="M80" t="s">
        <v>49</v>
      </c>
      <c r="N80" s="1">
        <v>43051</v>
      </c>
      <c r="O80" t="s">
        <v>885</v>
      </c>
      <c r="P80">
        <v>21.260770000000001</v>
      </c>
      <c r="Q80">
        <v>-158.64859999999999</v>
      </c>
      <c r="R80" t="s">
        <v>37</v>
      </c>
      <c r="S80" t="s">
        <v>43</v>
      </c>
      <c r="T80" t="s">
        <v>1010</v>
      </c>
      <c r="U80" t="s">
        <v>885</v>
      </c>
      <c r="V80" t="b">
        <v>1</v>
      </c>
      <c r="X80" t="s">
        <v>63</v>
      </c>
      <c r="Y80" t="s">
        <v>63</v>
      </c>
      <c r="AC80">
        <v>3</v>
      </c>
      <c r="AD80">
        <v>10.64</v>
      </c>
      <c r="AF80">
        <v>3</v>
      </c>
      <c r="AH80">
        <v>3</v>
      </c>
    </row>
    <row r="81" spans="1:34" x14ac:dyDescent="0.2">
      <c r="A81">
        <v>190865</v>
      </c>
      <c r="B81" t="s">
        <v>1012</v>
      </c>
      <c r="C81">
        <v>190865</v>
      </c>
      <c r="D81">
        <v>1</v>
      </c>
      <c r="E81" t="s">
        <v>63</v>
      </c>
      <c r="F81" t="s">
        <v>29</v>
      </c>
      <c r="G81" t="s">
        <v>1011</v>
      </c>
      <c r="H81" t="s">
        <v>55</v>
      </c>
      <c r="I81" t="s">
        <v>148</v>
      </c>
      <c r="J81" t="s">
        <v>149</v>
      </c>
      <c r="K81" t="s">
        <v>47</v>
      </c>
      <c r="L81" t="s">
        <v>48</v>
      </c>
      <c r="M81" t="s">
        <v>49</v>
      </c>
      <c r="N81" s="1">
        <v>43051</v>
      </c>
      <c r="O81" t="s">
        <v>885</v>
      </c>
      <c r="P81">
        <v>21.3127</v>
      </c>
      <c r="Q81">
        <v>-158.55430999999999</v>
      </c>
      <c r="R81" t="s">
        <v>37</v>
      </c>
      <c r="S81" t="s">
        <v>29</v>
      </c>
      <c r="T81" t="s">
        <v>1012</v>
      </c>
      <c r="U81" t="s">
        <v>885</v>
      </c>
      <c r="V81" t="b">
        <v>1</v>
      </c>
      <c r="X81" t="s">
        <v>63</v>
      </c>
      <c r="Y81" t="s">
        <v>63</v>
      </c>
      <c r="AC81">
        <v>3</v>
      </c>
      <c r="AD81">
        <v>9.49</v>
      </c>
      <c r="AF81">
        <v>3</v>
      </c>
      <c r="AH81">
        <v>3</v>
      </c>
    </row>
    <row r="82" spans="1:34" x14ac:dyDescent="0.2">
      <c r="A82">
        <v>207792</v>
      </c>
      <c r="B82" t="s">
        <v>1306</v>
      </c>
      <c r="C82">
        <v>207792</v>
      </c>
      <c r="D82">
        <v>1</v>
      </c>
      <c r="E82" t="s">
        <v>63</v>
      </c>
      <c r="F82" t="s">
        <v>43</v>
      </c>
      <c r="G82" t="s">
        <v>1102</v>
      </c>
      <c r="H82" t="s">
        <v>55</v>
      </c>
      <c r="I82" t="s">
        <v>148</v>
      </c>
      <c r="J82" t="s">
        <v>149</v>
      </c>
      <c r="K82" t="s">
        <v>47</v>
      </c>
      <c r="L82" t="s">
        <v>48</v>
      </c>
      <c r="M82" t="s">
        <v>49</v>
      </c>
      <c r="N82" s="1">
        <v>44123</v>
      </c>
      <c r="O82" t="s">
        <v>885</v>
      </c>
      <c r="P82">
        <v>19.404070000000001</v>
      </c>
      <c r="Q82">
        <v>-156.01787999999999</v>
      </c>
      <c r="R82" t="s">
        <v>37</v>
      </c>
      <c r="S82" t="s">
        <v>43</v>
      </c>
      <c r="T82" t="s">
        <v>1103</v>
      </c>
      <c r="U82" t="s">
        <v>214</v>
      </c>
      <c r="V82" t="b">
        <v>1</v>
      </c>
      <c r="W82" t="s">
        <v>1103</v>
      </c>
      <c r="X82">
        <v>120</v>
      </c>
      <c r="Y82" t="s">
        <v>63</v>
      </c>
      <c r="AC82">
        <v>3</v>
      </c>
      <c r="AF82">
        <v>2</v>
      </c>
      <c r="AH82">
        <v>3</v>
      </c>
    </row>
    <row r="83" spans="1:34" x14ac:dyDescent="0.2">
      <c r="A83">
        <v>207793</v>
      </c>
      <c r="B83" t="s">
        <v>1307</v>
      </c>
      <c r="C83">
        <v>207793</v>
      </c>
      <c r="D83">
        <v>1</v>
      </c>
      <c r="E83" t="s">
        <v>63</v>
      </c>
      <c r="F83" t="s">
        <v>43</v>
      </c>
      <c r="G83" t="s">
        <v>1104</v>
      </c>
      <c r="H83" t="s">
        <v>55</v>
      </c>
      <c r="I83" t="s">
        <v>148</v>
      </c>
      <c r="J83" t="s">
        <v>149</v>
      </c>
      <c r="K83" t="s">
        <v>47</v>
      </c>
      <c r="L83" t="s">
        <v>48</v>
      </c>
      <c r="M83" t="s">
        <v>49</v>
      </c>
      <c r="N83" s="1">
        <v>44123</v>
      </c>
      <c r="O83" t="s">
        <v>885</v>
      </c>
      <c r="P83">
        <v>19.345400000000001</v>
      </c>
      <c r="Q83">
        <v>-156.01165</v>
      </c>
      <c r="R83" t="s">
        <v>37</v>
      </c>
      <c r="S83" t="s">
        <v>43</v>
      </c>
      <c r="T83" t="s">
        <v>1105</v>
      </c>
      <c r="U83" t="s">
        <v>214</v>
      </c>
      <c r="V83" t="b">
        <v>1</v>
      </c>
      <c r="W83" t="s">
        <v>1105</v>
      </c>
      <c r="X83">
        <v>120</v>
      </c>
      <c r="Y83" t="s">
        <v>63</v>
      </c>
      <c r="AC83">
        <v>3</v>
      </c>
      <c r="AF83">
        <v>3</v>
      </c>
      <c r="AH83">
        <v>3</v>
      </c>
    </row>
    <row r="84" spans="1:34" x14ac:dyDescent="0.2">
      <c r="A84">
        <v>211022</v>
      </c>
      <c r="B84" t="s">
        <v>1150</v>
      </c>
      <c r="C84">
        <v>211022</v>
      </c>
      <c r="D84">
        <v>1</v>
      </c>
      <c r="E84" t="s">
        <v>63</v>
      </c>
      <c r="F84" t="s">
        <v>43</v>
      </c>
      <c r="G84" t="s">
        <v>1149</v>
      </c>
      <c r="H84" t="s">
        <v>55</v>
      </c>
      <c r="I84" t="s">
        <v>148</v>
      </c>
      <c r="J84" t="s">
        <v>149</v>
      </c>
      <c r="K84" t="s">
        <v>676</v>
      </c>
      <c r="L84" t="s">
        <v>48</v>
      </c>
      <c r="M84" t="s">
        <v>49</v>
      </c>
      <c r="N84" s="1">
        <v>44511</v>
      </c>
      <c r="O84" t="s">
        <v>885</v>
      </c>
      <c r="P84">
        <v>20.027139999999999</v>
      </c>
      <c r="Q84">
        <v>-156.21142</v>
      </c>
      <c r="R84" t="s">
        <v>37</v>
      </c>
      <c r="S84" t="s">
        <v>112</v>
      </c>
      <c r="U84" t="s">
        <v>255</v>
      </c>
      <c r="V84" t="s">
        <v>63</v>
      </c>
      <c r="W84" t="s">
        <v>1150</v>
      </c>
      <c r="X84" t="s">
        <v>63</v>
      </c>
      <c r="Y84" t="s">
        <v>63</v>
      </c>
      <c r="AC84">
        <v>3</v>
      </c>
      <c r="AD84">
        <v>1.7</v>
      </c>
      <c r="AF84">
        <v>2</v>
      </c>
      <c r="AH84">
        <v>3</v>
      </c>
    </row>
    <row r="85" spans="1:34" x14ac:dyDescent="0.2">
      <c r="A85">
        <v>91083</v>
      </c>
      <c r="B85" t="s">
        <v>1257</v>
      </c>
      <c r="C85">
        <v>91083</v>
      </c>
      <c r="D85">
        <v>1</v>
      </c>
      <c r="E85" t="s">
        <v>63</v>
      </c>
      <c r="F85" t="s">
        <v>43</v>
      </c>
      <c r="G85" t="s">
        <v>495</v>
      </c>
      <c r="H85" t="s">
        <v>55</v>
      </c>
      <c r="I85" t="s">
        <v>148</v>
      </c>
      <c r="J85" t="s">
        <v>149</v>
      </c>
      <c r="K85" t="s">
        <v>34</v>
      </c>
      <c r="L85" t="s">
        <v>48</v>
      </c>
      <c r="M85" t="s">
        <v>49</v>
      </c>
      <c r="N85" s="1">
        <v>40166</v>
      </c>
      <c r="O85" t="s">
        <v>885</v>
      </c>
      <c r="P85">
        <v>19.633333</v>
      </c>
      <c r="Q85">
        <v>-156.1</v>
      </c>
      <c r="R85" t="s">
        <v>37</v>
      </c>
      <c r="S85" t="s">
        <v>43</v>
      </c>
      <c r="U85" t="s">
        <v>255</v>
      </c>
      <c r="V85" t="b">
        <v>1</v>
      </c>
      <c r="X85">
        <v>30</v>
      </c>
      <c r="Y85" t="s">
        <v>63</v>
      </c>
      <c r="AC85">
        <v>3</v>
      </c>
      <c r="AF85">
        <v>3</v>
      </c>
      <c r="AH85">
        <v>4</v>
      </c>
    </row>
    <row r="86" spans="1:34" x14ac:dyDescent="0.2">
      <c r="A86">
        <v>91084</v>
      </c>
      <c r="B86" t="s">
        <v>1258</v>
      </c>
      <c r="C86">
        <v>91084</v>
      </c>
      <c r="D86">
        <v>1</v>
      </c>
      <c r="E86" t="s">
        <v>63</v>
      </c>
      <c r="F86" t="s">
        <v>43</v>
      </c>
      <c r="G86" t="s">
        <v>496</v>
      </c>
      <c r="H86" t="s">
        <v>55</v>
      </c>
      <c r="I86" t="s">
        <v>148</v>
      </c>
      <c r="J86" t="s">
        <v>149</v>
      </c>
      <c r="K86" t="s">
        <v>34</v>
      </c>
      <c r="L86" t="s">
        <v>48</v>
      </c>
      <c r="M86" t="s">
        <v>49</v>
      </c>
      <c r="N86" s="1">
        <v>40166</v>
      </c>
      <c r="O86" t="s">
        <v>885</v>
      </c>
      <c r="P86">
        <v>19.649999999999999</v>
      </c>
      <c r="Q86">
        <v>-156.066666</v>
      </c>
      <c r="R86" t="s">
        <v>37</v>
      </c>
      <c r="S86" t="s">
        <v>43</v>
      </c>
      <c r="U86" t="s">
        <v>255</v>
      </c>
      <c r="V86" t="b">
        <v>1</v>
      </c>
      <c r="X86">
        <v>30</v>
      </c>
      <c r="Y86" t="s">
        <v>63</v>
      </c>
      <c r="AC86">
        <v>3</v>
      </c>
      <c r="AF86">
        <v>3</v>
      </c>
      <c r="AH86">
        <v>4</v>
      </c>
    </row>
    <row r="87" spans="1:34" x14ac:dyDescent="0.2">
      <c r="A87">
        <v>183541</v>
      </c>
      <c r="B87" t="s">
        <v>1285</v>
      </c>
      <c r="C87">
        <v>183541</v>
      </c>
      <c r="D87">
        <v>1</v>
      </c>
      <c r="E87" t="s">
        <v>63</v>
      </c>
      <c r="F87" t="s">
        <v>43</v>
      </c>
      <c r="G87" t="s">
        <v>934</v>
      </c>
      <c r="H87" t="s">
        <v>55</v>
      </c>
      <c r="I87" t="s">
        <v>148</v>
      </c>
      <c r="J87" t="s">
        <v>149</v>
      </c>
      <c r="K87" t="s">
        <v>47</v>
      </c>
      <c r="L87" t="s">
        <v>48</v>
      </c>
      <c r="M87" t="s">
        <v>49</v>
      </c>
      <c r="N87" s="1">
        <v>42803</v>
      </c>
      <c r="O87" t="s">
        <v>885</v>
      </c>
      <c r="P87">
        <v>20.680150000000001</v>
      </c>
      <c r="Q87">
        <v>-157.08895000000001</v>
      </c>
      <c r="R87" t="s">
        <v>37</v>
      </c>
      <c r="S87" t="s">
        <v>43</v>
      </c>
      <c r="T87" t="s">
        <v>935</v>
      </c>
      <c r="U87" t="s">
        <v>885</v>
      </c>
      <c r="V87" t="b">
        <v>1</v>
      </c>
      <c r="X87" t="s">
        <v>63</v>
      </c>
      <c r="Y87" t="s">
        <v>63</v>
      </c>
      <c r="AC87">
        <v>3</v>
      </c>
      <c r="AF87">
        <v>3</v>
      </c>
      <c r="AH87">
        <v>4</v>
      </c>
    </row>
    <row r="88" spans="1:34" x14ac:dyDescent="0.2">
      <c r="A88">
        <v>183543</v>
      </c>
      <c r="B88" t="s">
        <v>1287</v>
      </c>
      <c r="C88">
        <v>183543</v>
      </c>
      <c r="D88">
        <v>1</v>
      </c>
      <c r="E88" t="s">
        <v>63</v>
      </c>
      <c r="F88" t="s">
        <v>43</v>
      </c>
      <c r="G88" t="s">
        <v>938</v>
      </c>
      <c r="H88" t="s">
        <v>55</v>
      </c>
      <c r="I88" t="s">
        <v>148</v>
      </c>
      <c r="J88" t="s">
        <v>149</v>
      </c>
      <c r="K88" t="s">
        <v>47</v>
      </c>
      <c r="L88" t="s">
        <v>48</v>
      </c>
      <c r="M88" t="s">
        <v>49</v>
      </c>
      <c r="N88" s="1">
        <v>42803</v>
      </c>
      <c r="O88" t="s">
        <v>885</v>
      </c>
      <c r="P88">
        <v>20.728850000000001</v>
      </c>
      <c r="Q88">
        <v>-157.10816</v>
      </c>
      <c r="R88" t="s">
        <v>37</v>
      </c>
      <c r="S88" t="s">
        <v>43</v>
      </c>
      <c r="T88" t="s">
        <v>939</v>
      </c>
      <c r="U88" t="s">
        <v>885</v>
      </c>
      <c r="V88" t="b">
        <v>1</v>
      </c>
      <c r="X88" t="s">
        <v>63</v>
      </c>
      <c r="Y88" t="s">
        <v>63</v>
      </c>
      <c r="AC88">
        <v>3</v>
      </c>
      <c r="AF88">
        <v>3</v>
      </c>
      <c r="AH88">
        <v>4</v>
      </c>
    </row>
    <row r="89" spans="1:34" x14ac:dyDescent="0.2">
      <c r="A89">
        <v>207802</v>
      </c>
      <c r="B89" t="s">
        <v>1308</v>
      </c>
      <c r="C89">
        <v>207802</v>
      </c>
      <c r="D89">
        <v>1</v>
      </c>
      <c r="E89" t="s">
        <v>63</v>
      </c>
      <c r="F89" t="s">
        <v>43</v>
      </c>
      <c r="G89" t="s">
        <v>1106</v>
      </c>
      <c r="H89" t="s">
        <v>55</v>
      </c>
      <c r="I89" t="s">
        <v>148</v>
      </c>
      <c r="J89" t="s">
        <v>149</v>
      </c>
      <c r="K89" t="s">
        <v>47</v>
      </c>
      <c r="L89" t="s">
        <v>48</v>
      </c>
      <c r="M89" t="s">
        <v>49</v>
      </c>
      <c r="N89" s="1">
        <v>44168</v>
      </c>
      <c r="O89" t="s">
        <v>885</v>
      </c>
      <c r="P89">
        <v>20.398009999999999</v>
      </c>
      <c r="Q89">
        <v>-156.94839999999999</v>
      </c>
      <c r="R89" t="s">
        <v>37</v>
      </c>
      <c r="S89" t="s">
        <v>43</v>
      </c>
      <c r="T89" t="s">
        <v>1107</v>
      </c>
      <c r="U89" t="s">
        <v>214</v>
      </c>
      <c r="V89" t="b">
        <v>1</v>
      </c>
      <c r="W89" t="s">
        <v>1107</v>
      </c>
      <c r="X89">
        <v>121</v>
      </c>
      <c r="Y89" t="s">
        <v>63</v>
      </c>
      <c r="AC89">
        <v>3</v>
      </c>
      <c r="AF89">
        <v>1</v>
      </c>
      <c r="AH89">
        <v>4</v>
      </c>
    </row>
    <row r="90" spans="1:34" x14ac:dyDescent="0.2">
      <c r="A90">
        <v>207803</v>
      </c>
      <c r="B90" t="s">
        <v>1309</v>
      </c>
      <c r="C90">
        <v>207803</v>
      </c>
      <c r="D90">
        <v>1</v>
      </c>
      <c r="E90" t="s">
        <v>63</v>
      </c>
      <c r="F90" t="s">
        <v>29</v>
      </c>
      <c r="G90" t="s">
        <v>1108</v>
      </c>
      <c r="H90" t="s">
        <v>55</v>
      </c>
      <c r="I90" t="s">
        <v>148</v>
      </c>
      <c r="J90" t="s">
        <v>149</v>
      </c>
      <c r="K90" t="s">
        <v>47</v>
      </c>
      <c r="L90" t="s">
        <v>48</v>
      </c>
      <c r="M90" t="s">
        <v>49</v>
      </c>
      <c r="N90" s="1">
        <v>44170</v>
      </c>
      <c r="O90" t="s">
        <v>885</v>
      </c>
      <c r="P90">
        <v>20.698969999999999</v>
      </c>
      <c r="Q90">
        <v>-157.19736</v>
      </c>
      <c r="R90" t="s">
        <v>37</v>
      </c>
      <c r="S90" t="s">
        <v>29</v>
      </c>
      <c r="T90" t="s">
        <v>1109</v>
      </c>
      <c r="U90" t="s">
        <v>214</v>
      </c>
      <c r="V90" t="b">
        <v>1</v>
      </c>
      <c r="W90" t="s">
        <v>1109</v>
      </c>
      <c r="X90">
        <v>122</v>
      </c>
      <c r="Y90" t="s">
        <v>63</v>
      </c>
      <c r="AC90">
        <v>3</v>
      </c>
      <c r="AF90">
        <v>2</v>
      </c>
      <c r="AH90">
        <v>4</v>
      </c>
    </row>
    <row r="91" spans="1:34" x14ac:dyDescent="0.2">
      <c r="A91">
        <v>207807</v>
      </c>
      <c r="B91" t="s">
        <v>1310</v>
      </c>
      <c r="C91">
        <v>207807</v>
      </c>
      <c r="D91">
        <v>1</v>
      </c>
      <c r="E91" t="s">
        <v>63</v>
      </c>
      <c r="F91" t="s">
        <v>43</v>
      </c>
      <c r="G91" t="s">
        <v>1110</v>
      </c>
      <c r="H91" t="s">
        <v>55</v>
      </c>
      <c r="I91" t="s">
        <v>148</v>
      </c>
      <c r="J91" t="s">
        <v>149</v>
      </c>
      <c r="K91" t="s">
        <v>47</v>
      </c>
      <c r="L91" t="s">
        <v>48</v>
      </c>
      <c r="M91" t="s">
        <v>49</v>
      </c>
      <c r="N91" s="1">
        <v>44177</v>
      </c>
      <c r="O91" t="s">
        <v>885</v>
      </c>
      <c r="P91">
        <v>20.65184</v>
      </c>
      <c r="Q91">
        <v>-157.08536000000001</v>
      </c>
      <c r="R91" t="s">
        <v>37</v>
      </c>
      <c r="S91" t="s">
        <v>43</v>
      </c>
      <c r="T91" t="s">
        <v>1111</v>
      </c>
      <c r="U91" t="s">
        <v>214</v>
      </c>
      <c r="V91" t="b">
        <v>1</v>
      </c>
      <c r="W91" t="s">
        <v>1111</v>
      </c>
      <c r="X91">
        <v>123</v>
      </c>
      <c r="Y91" t="s">
        <v>63</v>
      </c>
      <c r="AC91">
        <v>3</v>
      </c>
      <c r="AF91">
        <v>1</v>
      </c>
      <c r="AH91">
        <v>4</v>
      </c>
    </row>
    <row r="92" spans="1:34" x14ac:dyDescent="0.2">
      <c r="A92">
        <v>207808</v>
      </c>
      <c r="B92" t="s">
        <v>1311</v>
      </c>
      <c r="C92">
        <v>207808</v>
      </c>
      <c r="D92">
        <v>1</v>
      </c>
      <c r="E92" t="s">
        <v>63</v>
      </c>
      <c r="F92" t="s">
        <v>29</v>
      </c>
      <c r="G92" t="s">
        <v>1112</v>
      </c>
      <c r="H92" t="s">
        <v>55</v>
      </c>
      <c r="I92" t="s">
        <v>148</v>
      </c>
      <c r="J92" t="s">
        <v>149</v>
      </c>
      <c r="K92" t="s">
        <v>47</v>
      </c>
      <c r="L92" t="s">
        <v>48</v>
      </c>
      <c r="M92" t="s">
        <v>49</v>
      </c>
      <c r="N92" s="1">
        <v>44177</v>
      </c>
      <c r="O92" t="s">
        <v>885</v>
      </c>
      <c r="P92">
        <v>20.65221</v>
      </c>
      <c r="Q92">
        <v>-157.03701000000001</v>
      </c>
      <c r="R92" t="s">
        <v>37</v>
      </c>
      <c r="S92" t="s">
        <v>29</v>
      </c>
      <c r="T92" t="s">
        <v>1113</v>
      </c>
      <c r="U92" t="s">
        <v>214</v>
      </c>
      <c r="V92" t="b">
        <v>1</v>
      </c>
      <c r="W92" t="s">
        <v>1113</v>
      </c>
      <c r="X92">
        <v>123</v>
      </c>
      <c r="Y92" t="s">
        <v>63</v>
      </c>
      <c r="AC92">
        <v>3</v>
      </c>
      <c r="AF92">
        <v>1</v>
      </c>
      <c r="AH92">
        <v>4</v>
      </c>
    </row>
    <row r="93" spans="1:34" x14ac:dyDescent="0.2">
      <c r="A93">
        <v>207810</v>
      </c>
      <c r="B93" t="s">
        <v>1313</v>
      </c>
      <c r="C93">
        <v>207810</v>
      </c>
      <c r="D93">
        <v>1</v>
      </c>
      <c r="E93" t="s">
        <v>63</v>
      </c>
      <c r="F93" t="s">
        <v>43</v>
      </c>
      <c r="G93" t="s">
        <v>1116</v>
      </c>
      <c r="H93" t="s">
        <v>55</v>
      </c>
      <c r="I93" t="s">
        <v>148</v>
      </c>
      <c r="J93" t="s">
        <v>149</v>
      </c>
      <c r="K93" t="s">
        <v>47</v>
      </c>
      <c r="L93" t="s">
        <v>48</v>
      </c>
      <c r="M93" t="s">
        <v>49</v>
      </c>
      <c r="N93" s="1">
        <v>44177</v>
      </c>
      <c r="O93" t="s">
        <v>885</v>
      </c>
      <c r="P93">
        <v>20.651250000000001</v>
      </c>
      <c r="Q93">
        <v>-156.98876000000001</v>
      </c>
      <c r="R93" t="s">
        <v>37</v>
      </c>
      <c r="S93" t="s">
        <v>43</v>
      </c>
      <c r="T93" t="s">
        <v>1117</v>
      </c>
      <c r="U93" t="s">
        <v>214</v>
      </c>
      <c r="V93" t="b">
        <v>1</v>
      </c>
      <c r="W93" t="s">
        <v>1117</v>
      </c>
      <c r="X93">
        <v>123</v>
      </c>
      <c r="Y93" t="s">
        <v>63</v>
      </c>
      <c r="AC93">
        <v>3</v>
      </c>
      <c r="AF93">
        <v>2</v>
      </c>
      <c r="AH93">
        <v>4</v>
      </c>
    </row>
    <row r="94" spans="1:34" x14ac:dyDescent="0.2">
      <c r="A94">
        <v>207811</v>
      </c>
      <c r="B94" t="s">
        <v>1314</v>
      </c>
      <c r="C94">
        <v>207811</v>
      </c>
      <c r="D94">
        <v>1</v>
      </c>
      <c r="E94" t="s">
        <v>63</v>
      </c>
      <c r="F94" t="s">
        <v>29</v>
      </c>
      <c r="G94" t="s">
        <v>1118</v>
      </c>
      <c r="H94" t="s">
        <v>55</v>
      </c>
      <c r="I94" t="s">
        <v>148</v>
      </c>
      <c r="J94" t="s">
        <v>149</v>
      </c>
      <c r="K94" t="s">
        <v>47</v>
      </c>
      <c r="L94" t="s">
        <v>48</v>
      </c>
      <c r="M94" t="s">
        <v>49</v>
      </c>
      <c r="N94" s="1">
        <v>44177</v>
      </c>
      <c r="O94" t="s">
        <v>885</v>
      </c>
      <c r="P94">
        <v>20.716090000000001</v>
      </c>
      <c r="Q94">
        <v>-156.9025</v>
      </c>
      <c r="R94" t="s">
        <v>37</v>
      </c>
      <c r="S94" t="s">
        <v>29</v>
      </c>
      <c r="T94" t="s">
        <v>1119</v>
      </c>
      <c r="U94" t="s">
        <v>214</v>
      </c>
      <c r="V94" t="b">
        <v>1</v>
      </c>
      <c r="W94" t="s">
        <v>1119</v>
      </c>
      <c r="X94">
        <v>123</v>
      </c>
      <c r="Y94" t="s">
        <v>63</v>
      </c>
      <c r="AC94">
        <v>3</v>
      </c>
      <c r="AF94">
        <v>0</v>
      </c>
      <c r="AH94">
        <v>4</v>
      </c>
    </row>
    <row r="95" spans="1:34" x14ac:dyDescent="0.2">
      <c r="A95">
        <v>91284</v>
      </c>
      <c r="B95" t="s">
        <v>1264</v>
      </c>
      <c r="C95">
        <v>207812</v>
      </c>
      <c r="D95">
        <v>1</v>
      </c>
      <c r="E95" t="s">
        <v>63</v>
      </c>
      <c r="F95" t="s">
        <v>43</v>
      </c>
      <c r="G95" t="s">
        <v>1120</v>
      </c>
      <c r="H95" t="s">
        <v>55</v>
      </c>
      <c r="I95" t="s">
        <v>148</v>
      </c>
      <c r="J95" t="s">
        <v>149</v>
      </c>
      <c r="K95" t="s">
        <v>47</v>
      </c>
      <c r="L95" t="s">
        <v>48</v>
      </c>
      <c r="M95" t="s">
        <v>49</v>
      </c>
      <c r="N95" s="1">
        <v>44177</v>
      </c>
      <c r="O95" t="s">
        <v>885</v>
      </c>
      <c r="P95">
        <v>20.711649999999999</v>
      </c>
      <c r="Q95">
        <v>-156.88677999999999</v>
      </c>
      <c r="R95" t="s">
        <v>37</v>
      </c>
      <c r="S95" t="s">
        <v>43</v>
      </c>
      <c r="T95" t="s">
        <v>1121</v>
      </c>
      <c r="U95" t="s">
        <v>214</v>
      </c>
      <c r="V95" t="b">
        <v>1</v>
      </c>
      <c r="W95" t="s">
        <v>1121</v>
      </c>
      <c r="X95">
        <v>123</v>
      </c>
      <c r="Y95" t="s">
        <v>63</v>
      </c>
      <c r="AC95">
        <v>3</v>
      </c>
      <c r="AF95">
        <v>1</v>
      </c>
      <c r="AH95">
        <v>4</v>
      </c>
    </row>
    <row r="96" spans="1:34" x14ac:dyDescent="0.2">
      <c r="A96">
        <v>207813</v>
      </c>
      <c r="B96" t="s">
        <v>1315</v>
      </c>
      <c r="C96">
        <v>207813</v>
      </c>
      <c r="D96">
        <v>1</v>
      </c>
      <c r="E96" t="s">
        <v>63</v>
      </c>
      <c r="F96" t="s">
        <v>29</v>
      </c>
      <c r="G96" t="s">
        <v>1122</v>
      </c>
      <c r="H96" t="s">
        <v>55</v>
      </c>
      <c r="I96" t="s">
        <v>148</v>
      </c>
      <c r="J96" t="s">
        <v>149</v>
      </c>
      <c r="K96" t="s">
        <v>47</v>
      </c>
      <c r="L96" t="s">
        <v>48</v>
      </c>
      <c r="M96" t="s">
        <v>49</v>
      </c>
      <c r="N96" s="1">
        <v>44177</v>
      </c>
      <c r="O96" t="s">
        <v>885</v>
      </c>
      <c r="P96">
        <v>20.704789999999999</v>
      </c>
      <c r="Q96">
        <v>-156.87757999999999</v>
      </c>
      <c r="R96" t="s">
        <v>37</v>
      </c>
      <c r="S96" t="s">
        <v>29</v>
      </c>
      <c r="T96" t="s">
        <v>1123</v>
      </c>
      <c r="U96" t="s">
        <v>214</v>
      </c>
      <c r="V96" t="b">
        <v>1</v>
      </c>
      <c r="W96" t="s">
        <v>1123</v>
      </c>
      <c r="X96">
        <v>123</v>
      </c>
      <c r="Y96" t="s">
        <v>63</v>
      </c>
      <c r="AC96">
        <v>3</v>
      </c>
      <c r="AF96">
        <v>0</v>
      </c>
      <c r="AH96">
        <v>4</v>
      </c>
    </row>
    <row r="97" spans="1:34" x14ac:dyDescent="0.2">
      <c r="A97">
        <v>207822</v>
      </c>
      <c r="B97" t="s">
        <v>1316</v>
      </c>
      <c r="C97">
        <v>207822</v>
      </c>
      <c r="D97">
        <v>1</v>
      </c>
      <c r="E97" t="s">
        <v>63</v>
      </c>
      <c r="F97" t="s">
        <v>43</v>
      </c>
      <c r="G97" t="s">
        <v>1124</v>
      </c>
      <c r="H97" t="s">
        <v>55</v>
      </c>
      <c r="I97" t="s">
        <v>148</v>
      </c>
      <c r="J97" t="s">
        <v>149</v>
      </c>
      <c r="K97" t="s">
        <v>47</v>
      </c>
      <c r="L97" t="s">
        <v>48</v>
      </c>
      <c r="M97" t="s">
        <v>49</v>
      </c>
      <c r="N97" s="1">
        <v>44181</v>
      </c>
      <c r="O97" t="s">
        <v>885</v>
      </c>
      <c r="P97">
        <v>20.737079999999999</v>
      </c>
      <c r="Q97">
        <v>-156.81934000000001</v>
      </c>
      <c r="R97" t="s">
        <v>37</v>
      </c>
      <c r="S97" t="s">
        <v>43</v>
      </c>
      <c r="T97" t="s">
        <v>1125</v>
      </c>
      <c r="U97" t="s">
        <v>214</v>
      </c>
      <c r="V97" t="b">
        <v>1</v>
      </c>
      <c r="W97" t="s">
        <v>1125</v>
      </c>
      <c r="X97">
        <v>124</v>
      </c>
      <c r="Y97" t="s">
        <v>63</v>
      </c>
      <c r="AC97">
        <v>3</v>
      </c>
      <c r="AF97">
        <v>1</v>
      </c>
      <c r="AH97">
        <v>4</v>
      </c>
    </row>
    <row r="98" spans="1:34" x14ac:dyDescent="0.2">
      <c r="A98">
        <v>207823</v>
      </c>
      <c r="B98" t="s">
        <v>1317</v>
      </c>
      <c r="C98">
        <v>207823</v>
      </c>
      <c r="D98">
        <v>1</v>
      </c>
      <c r="E98" t="s">
        <v>63</v>
      </c>
      <c r="F98" t="s">
        <v>29</v>
      </c>
      <c r="G98" t="s">
        <v>1126</v>
      </c>
      <c r="H98" t="s">
        <v>55</v>
      </c>
      <c r="I98" t="s">
        <v>148</v>
      </c>
      <c r="J98" t="s">
        <v>149</v>
      </c>
      <c r="K98" t="s">
        <v>47</v>
      </c>
      <c r="L98" t="s">
        <v>48</v>
      </c>
      <c r="M98" t="s">
        <v>49</v>
      </c>
      <c r="N98" s="1">
        <v>44181</v>
      </c>
      <c r="O98" t="s">
        <v>885</v>
      </c>
      <c r="P98">
        <v>20.7746</v>
      </c>
      <c r="Q98">
        <v>-156.79362</v>
      </c>
      <c r="R98" t="s">
        <v>37</v>
      </c>
      <c r="S98" t="s">
        <v>29</v>
      </c>
      <c r="T98" t="s">
        <v>1127</v>
      </c>
      <c r="U98" t="s">
        <v>214</v>
      </c>
      <c r="V98" t="b">
        <v>1</v>
      </c>
      <c r="W98" t="s">
        <v>1127</v>
      </c>
      <c r="X98">
        <v>124</v>
      </c>
      <c r="Y98" t="s">
        <v>63</v>
      </c>
      <c r="AC98">
        <v>3</v>
      </c>
      <c r="AF98">
        <v>1</v>
      </c>
      <c r="AH98">
        <v>4</v>
      </c>
    </row>
    <row r="99" spans="1:34" x14ac:dyDescent="0.2">
      <c r="A99">
        <v>33891</v>
      </c>
      <c r="B99" t="s">
        <v>63</v>
      </c>
      <c r="C99">
        <v>33891</v>
      </c>
      <c r="D99">
        <v>1</v>
      </c>
      <c r="E99" t="s">
        <v>63</v>
      </c>
      <c r="F99" t="s">
        <v>43</v>
      </c>
      <c r="G99" t="s">
        <v>280</v>
      </c>
      <c r="H99" t="s">
        <v>55</v>
      </c>
      <c r="I99" t="s">
        <v>148</v>
      </c>
      <c r="J99" t="s">
        <v>149</v>
      </c>
      <c r="K99" t="s">
        <v>85</v>
      </c>
      <c r="L99" t="s">
        <v>48</v>
      </c>
      <c r="M99" t="s">
        <v>49</v>
      </c>
      <c r="N99" s="1">
        <v>37767</v>
      </c>
      <c r="O99" t="s">
        <v>885</v>
      </c>
      <c r="P99">
        <v>21.233332999999998</v>
      </c>
      <c r="Q99">
        <v>-158.08333300000001</v>
      </c>
      <c r="R99" t="s">
        <v>37</v>
      </c>
      <c r="S99" t="s">
        <v>43</v>
      </c>
      <c r="U99" t="s">
        <v>39</v>
      </c>
      <c r="V99" t="b">
        <v>1</v>
      </c>
      <c r="X99">
        <v>45</v>
      </c>
      <c r="Y99" t="s">
        <v>63</v>
      </c>
      <c r="AC99">
        <v>3</v>
      </c>
      <c r="AF99">
        <v>3</v>
      </c>
      <c r="AH99" t="s">
        <v>63</v>
      </c>
    </row>
    <row r="100" spans="1:34" x14ac:dyDescent="0.2">
      <c r="A100">
        <v>49049</v>
      </c>
      <c r="B100" t="s">
        <v>63</v>
      </c>
      <c r="C100">
        <v>49049</v>
      </c>
      <c r="D100">
        <v>1</v>
      </c>
      <c r="E100" t="s">
        <v>63</v>
      </c>
      <c r="F100" t="s">
        <v>43</v>
      </c>
      <c r="G100" t="s">
        <v>395</v>
      </c>
      <c r="H100" t="s">
        <v>55</v>
      </c>
      <c r="I100" t="s">
        <v>381</v>
      </c>
      <c r="J100" t="s">
        <v>57</v>
      </c>
      <c r="K100" t="s">
        <v>382</v>
      </c>
      <c r="L100" t="s">
        <v>35</v>
      </c>
      <c r="N100" s="1">
        <v>38571</v>
      </c>
      <c r="O100" t="s">
        <v>885</v>
      </c>
      <c r="P100">
        <v>19.149999999999999</v>
      </c>
      <c r="Q100">
        <v>-156.01666599999999</v>
      </c>
      <c r="R100" t="s">
        <v>37</v>
      </c>
      <c r="S100" t="s">
        <v>43</v>
      </c>
      <c r="T100" t="s">
        <v>383</v>
      </c>
      <c r="U100" t="s">
        <v>255</v>
      </c>
      <c r="V100" t="b">
        <v>1</v>
      </c>
      <c r="X100">
        <v>24</v>
      </c>
      <c r="Y100" t="s">
        <v>63</v>
      </c>
      <c r="AC100">
        <v>3</v>
      </c>
      <c r="AF100">
        <v>3</v>
      </c>
      <c r="AH100" t="s">
        <v>63</v>
      </c>
    </row>
    <row r="101" spans="1:34" x14ac:dyDescent="0.2">
      <c r="A101">
        <v>116592</v>
      </c>
      <c r="B101" t="s">
        <v>1279</v>
      </c>
      <c r="C101">
        <v>116592</v>
      </c>
      <c r="D101">
        <v>1</v>
      </c>
      <c r="E101" t="s">
        <v>63</v>
      </c>
      <c r="F101" t="s">
        <v>29</v>
      </c>
      <c r="G101" t="s">
        <v>751</v>
      </c>
      <c r="H101" t="s">
        <v>55</v>
      </c>
      <c r="I101" t="s">
        <v>148</v>
      </c>
      <c r="J101" t="s">
        <v>149</v>
      </c>
      <c r="K101" t="s">
        <v>47</v>
      </c>
      <c r="L101" t="s">
        <v>48</v>
      </c>
      <c r="M101" t="s">
        <v>49</v>
      </c>
      <c r="N101" s="1">
        <v>41481</v>
      </c>
      <c r="O101" t="s">
        <v>885</v>
      </c>
      <c r="P101">
        <v>22.084289999999999</v>
      </c>
      <c r="Q101">
        <v>-159.87161</v>
      </c>
      <c r="R101" t="s">
        <v>37</v>
      </c>
      <c r="S101" t="s">
        <v>29</v>
      </c>
      <c r="U101" t="s">
        <v>641</v>
      </c>
      <c r="V101" t="b">
        <v>1</v>
      </c>
      <c r="X101">
        <v>105</v>
      </c>
      <c r="Y101" t="s">
        <v>63</v>
      </c>
      <c r="AC101">
        <v>3</v>
      </c>
      <c r="AF101">
        <v>3</v>
      </c>
      <c r="AH101" t="s">
        <v>63</v>
      </c>
    </row>
    <row r="102" spans="1:34" x14ac:dyDescent="0.2">
      <c r="A102">
        <v>159620</v>
      </c>
      <c r="B102" t="s">
        <v>1284</v>
      </c>
      <c r="C102">
        <v>159620</v>
      </c>
      <c r="D102">
        <v>1</v>
      </c>
      <c r="E102" t="s">
        <v>63</v>
      </c>
      <c r="F102" t="s">
        <v>29</v>
      </c>
      <c r="G102" t="s">
        <v>888</v>
      </c>
      <c r="H102" t="s">
        <v>55</v>
      </c>
      <c r="I102" t="s">
        <v>148</v>
      </c>
      <c r="J102" t="s">
        <v>149</v>
      </c>
      <c r="K102" t="s">
        <v>47</v>
      </c>
      <c r="L102" t="s">
        <v>48</v>
      </c>
      <c r="M102" t="s">
        <v>49</v>
      </c>
      <c r="N102" s="1">
        <v>42253</v>
      </c>
      <c r="O102" t="s">
        <v>885</v>
      </c>
      <c r="P102">
        <v>21.91215</v>
      </c>
      <c r="Q102">
        <v>-159.76041000000001</v>
      </c>
      <c r="R102" t="s">
        <v>37</v>
      </c>
      <c r="S102" t="s">
        <v>29</v>
      </c>
      <c r="T102" t="s">
        <v>889</v>
      </c>
      <c r="U102" t="s">
        <v>885</v>
      </c>
      <c r="V102" t="b">
        <v>1</v>
      </c>
      <c r="X102" t="s">
        <v>63</v>
      </c>
      <c r="Y102" t="s">
        <v>63</v>
      </c>
      <c r="AC102">
        <v>3</v>
      </c>
      <c r="AF102">
        <v>2</v>
      </c>
      <c r="AH102" t="s">
        <v>63</v>
      </c>
    </row>
    <row r="103" spans="1:34" x14ac:dyDescent="0.2">
      <c r="A103">
        <v>18954</v>
      </c>
      <c r="B103" t="s">
        <v>1212</v>
      </c>
      <c r="C103">
        <v>18954</v>
      </c>
      <c r="D103">
        <v>1</v>
      </c>
      <c r="E103" t="s">
        <v>63</v>
      </c>
      <c r="F103" t="s">
        <v>43</v>
      </c>
      <c r="G103" t="s">
        <v>221</v>
      </c>
      <c r="H103" t="s">
        <v>55</v>
      </c>
      <c r="I103" t="s">
        <v>148</v>
      </c>
      <c r="J103" t="s">
        <v>149</v>
      </c>
      <c r="K103" t="s">
        <v>47</v>
      </c>
      <c r="L103" t="s">
        <v>48</v>
      </c>
      <c r="M103" t="s">
        <v>49</v>
      </c>
      <c r="N103" s="1">
        <v>36881</v>
      </c>
      <c r="O103" t="s">
        <v>885</v>
      </c>
      <c r="P103">
        <v>20.7</v>
      </c>
      <c r="Q103">
        <v>-156.51666599999999</v>
      </c>
      <c r="R103" t="s">
        <v>37</v>
      </c>
      <c r="S103" t="s">
        <v>43</v>
      </c>
      <c r="U103" t="s">
        <v>214</v>
      </c>
      <c r="V103" t="b">
        <v>1</v>
      </c>
      <c r="W103" t="s">
        <v>1366</v>
      </c>
      <c r="X103">
        <v>40</v>
      </c>
      <c r="Y103" t="s">
        <v>63</v>
      </c>
      <c r="AC103">
        <v>4</v>
      </c>
      <c r="AF103" t="s">
        <v>62</v>
      </c>
      <c r="AH103">
        <v>4</v>
      </c>
    </row>
    <row r="104" spans="1:34" x14ac:dyDescent="0.2">
      <c r="A104">
        <v>33907</v>
      </c>
      <c r="B104" t="s">
        <v>1234</v>
      </c>
      <c r="C104">
        <v>33907</v>
      </c>
      <c r="D104">
        <v>1</v>
      </c>
      <c r="E104" t="s">
        <v>63</v>
      </c>
      <c r="F104" t="s">
        <v>43</v>
      </c>
      <c r="G104" t="s">
        <v>299</v>
      </c>
      <c r="H104" t="s">
        <v>55</v>
      </c>
      <c r="I104" t="s">
        <v>148</v>
      </c>
      <c r="J104" t="s">
        <v>149</v>
      </c>
      <c r="K104" t="s">
        <v>85</v>
      </c>
      <c r="L104" t="s">
        <v>48</v>
      </c>
      <c r="M104" t="s">
        <v>49</v>
      </c>
      <c r="N104" s="1">
        <v>37767</v>
      </c>
      <c r="O104" t="s">
        <v>885</v>
      </c>
      <c r="P104">
        <v>21.2</v>
      </c>
      <c r="Q104">
        <v>-158.05000000000001</v>
      </c>
      <c r="R104" t="s">
        <v>37</v>
      </c>
      <c r="S104" t="s">
        <v>43</v>
      </c>
      <c r="U104" t="s">
        <v>39</v>
      </c>
      <c r="V104" t="b">
        <v>1</v>
      </c>
      <c r="X104">
        <v>45</v>
      </c>
      <c r="Y104" t="s">
        <v>63</v>
      </c>
      <c r="AC104">
        <v>4</v>
      </c>
      <c r="AF104">
        <v>3</v>
      </c>
      <c r="AH104">
        <v>3</v>
      </c>
    </row>
    <row r="105" spans="1:34" x14ac:dyDescent="0.2">
      <c r="A105">
        <v>30077</v>
      </c>
      <c r="B105" t="s">
        <v>1220</v>
      </c>
      <c r="C105">
        <v>30077</v>
      </c>
      <c r="D105">
        <v>1</v>
      </c>
      <c r="E105" t="s">
        <v>63</v>
      </c>
      <c r="F105" t="s">
        <v>43</v>
      </c>
      <c r="G105" t="s">
        <v>261</v>
      </c>
      <c r="H105" t="s">
        <v>55</v>
      </c>
      <c r="I105" t="s">
        <v>148</v>
      </c>
      <c r="J105" t="s">
        <v>149</v>
      </c>
      <c r="K105" t="s">
        <v>85</v>
      </c>
      <c r="L105" t="s">
        <v>48</v>
      </c>
      <c r="M105" t="s">
        <v>49</v>
      </c>
      <c r="N105" s="1">
        <v>37529</v>
      </c>
      <c r="O105" t="s">
        <v>885</v>
      </c>
      <c r="P105">
        <v>19.55</v>
      </c>
      <c r="Q105">
        <v>-155.966666</v>
      </c>
      <c r="R105" t="s">
        <v>37</v>
      </c>
      <c r="S105" t="s">
        <v>43</v>
      </c>
      <c r="U105" t="s">
        <v>255</v>
      </c>
      <c r="V105" t="b">
        <v>1</v>
      </c>
      <c r="X105">
        <v>20</v>
      </c>
      <c r="Y105" t="s">
        <v>63</v>
      </c>
      <c r="AC105" t="s">
        <v>262</v>
      </c>
      <c r="AD105" t="s">
        <v>263</v>
      </c>
      <c r="AE105" t="s">
        <v>264</v>
      </c>
      <c r="AF105">
        <v>0</v>
      </c>
      <c r="AH105">
        <v>2</v>
      </c>
    </row>
    <row r="106" spans="1:34" x14ac:dyDescent="0.2">
      <c r="A106">
        <v>92256</v>
      </c>
      <c r="B106" t="s">
        <v>1267</v>
      </c>
      <c r="C106">
        <v>92256</v>
      </c>
      <c r="D106">
        <v>1</v>
      </c>
      <c r="E106" t="s">
        <v>63</v>
      </c>
      <c r="F106" t="s">
        <v>43</v>
      </c>
      <c r="G106" t="s">
        <v>537</v>
      </c>
      <c r="H106" t="s">
        <v>55</v>
      </c>
      <c r="I106" t="s">
        <v>526</v>
      </c>
      <c r="J106" t="s">
        <v>527</v>
      </c>
      <c r="K106" t="s">
        <v>47</v>
      </c>
      <c r="L106" t="s">
        <v>48</v>
      </c>
      <c r="M106" t="s">
        <v>49</v>
      </c>
      <c r="N106" s="1">
        <v>40102</v>
      </c>
      <c r="O106" t="s">
        <v>885</v>
      </c>
      <c r="P106">
        <v>21.383333</v>
      </c>
      <c r="Q106">
        <v>-158.19999999999999</v>
      </c>
      <c r="R106" t="s">
        <v>37</v>
      </c>
      <c r="S106" t="s">
        <v>43</v>
      </c>
      <c r="T106" t="s">
        <v>538</v>
      </c>
      <c r="U106" t="s">
        <v>39</v>
      </c>
      <c r="V106" t="b">
        <v>1</v>
      </c>
      <c r="X106">
        <v>49</v>
      </c>
      <c r="Y106" t="s">
        <v>63</v>
      </c>
      <c r="AC106" t="s">
        <v>446</v>
      </c>
      <c r="AD106" t="s">
        <v>539</v>
      </c>
      <c r="AE106" t="s">
        <v>124</v>
      </c>
      <c r="AF106">
        <v>3</v>
      </c>
      <c r="AH106">
        <v>1</v>
      </c>
    </row>
    <row r="107" spans="1:34" x14ac:dyDescent="0.2">
      <c r="A107">
        <v>92254</v>
      </c>
      <c r="B107" t="s">
        <v>1266</v>
      </c>
      <c r="C107">
        <v>92254</v>
      </c>
      <c r="D107">
        <v>1</v>
      </c>
      <c r="E107" t="s">
        <v>63</v>
      </c>
      <c r="F107" t="s">
        <v>29</v>
      </c>
      <c r="G107" t="s">
        <v>532</v>
      </c>
      <c r="H107" t="s">
        <v>55</v>
      </c>
      <c r="I107" t="s">
        <v>526</v>
      </c>
      <c r="J107" t="s">
        <v>527</v>
      </c>
      <c r="K107" t="s">
        <v>47</v>
      </c>
      <c r="L107" t="s">
        <v>48</v>
      </c>
      <c r="M107" t="s">
        <v>49</v>
      </c>
      <c r="N107" s="1">
        <v>40099</v>
      </c>
      <c r="O107" t="s">
        <v>885</v>
      </c>
      <c r="P107">
        <v>21.35</v>
      </c>
      <c r="Q107">
        <v>-158.283333</v>
      </c>
      <c r="R107" t="s">
        <v>37</v>
      </c>
      <c r="S107" t="s">
        <v>29</v>
      </c>
      <c r="T107" t="s">
        <v>533</v>
      </c>
      <c r="U107" t="s">
        <v>39</v>
      </c>
      <c r="V107" t="b">
        <v>1</v>
      </c>
      <c r="X107">
        <v>48</v>
      </c>
      <c r="Y107" t="s">
        <v>63</v>
      </c>
      <c r="AC107" t="s">
        <v>534</v>
      </c>
      <c r="AE107" t="s">
        <v>439</v>
      </c>
      <c r="AF107">
        <v>2</v>
      </c>
      <c r="AH107">
        <v>1</v>
      </c>
    </row>
    <row r="108" spans="1:34" x14ac:dyDescent="0.2">
      <c r="A108">
        <v>23321</v>
      </c>
      <c r="B108" t="s">
        <v>1217</v>
      </c>
      <c r="C108">
        <v>23321</v>
      </c>
      <c r="D108">
        <v>1</v>
      </c>
      <c r="E108" t="s">
        <v>63</v>
      </c>
      <c r="F108" t="s">
        <v>29</v>
      </c>
      <c r="G108" t="s">
        <v>233</v>
      </c>
      <c r="H108" t="s">
        <v>55</v>
      </c>
      <c r="I108" t="s">
        <v>148</v>
      </c>
      <c r="J108" t="s">
        <v>149</v>
      </c>
      <c r="K108" t="s">
        <v>85</v>
      </c>
      <c r="L108" t="s">
        <v>48</v>
      </c>
      <c r="M108" t="s">
        <v>49</v>
      </c>
      <c r="N108" s="1">
        <v>36950</v>
      </c>
      <c r="O108" t="s">
        <v>885</v>
      </c>
      <c r="P108">
        <v>20.75</v>
      </c>
      <c r="Q108">
        <v>-156.51666599999999</v>
      </c>
      <c r="R108" t="s">
        <v>37</v>
      </c>
      <c r="S108" t="s">
        <v>29</v>
      </c>
      <c r="U108" t="s">
        <v>214</v>
      </c>
      <c r="V108" t="b">
        <v>1</v>
      </c>
      <c r="X108">
        <v>41</v>
      </c>
      <c r="Y108" t="s">
        <v>63</v>
      </c>
      <c r="AC108" t="s">
        <v>234</v>
      </c>
      <c r="AD108" t="s">
        <v>235</v>
      </c>
      <c r="AE108" t="s">
        <v>117</v>
      </c>
      <c r="AF108" t="s">
        <v>193</v>
      </c>
      <c r="AH108">
        <v>1</v>
      </c>
    </row>
    <row r="109" spans="1:34" x14ac:dyDescent="0.2">
      <c r="A109">
        <v>132631</v>
      </c>
      <c r="B109" t="s">
        <v>803</v>
      </c>
      <c r="C109">
        <v>132631</v>
      </c>
      <c r="D109">
        <v>1</v>
      </c>
      <c r="E109" t="s">
        <v>63</v>
      </c>
      <c r="F109" t="s">
        <v>29</v>
      </c>
      <c r="G109" t="s">
        <v>802</v>
      </c>
      <c r="H109" t="s">
        <v>55</v>
      </c>
      <c r="I109" t="s">
        <v>148</v>
      </c>
      <c r="J109" t="s">
        <v>149</v>
      </c>
      <c r="K109" t="s">
        <v>34</v>
      </c>
      <c r="L109" t="s">
        <v>48</v>
      </c>
      <c r="M109" t="s">
        <v>49</v>
      </c>
      <c r="N109" s="1">
        <v>40775</v>
      </c>
      <c r="O109" t="s">
        <v>885</v>
      </c>
      <c r="P109">
        <v>19.733332999999998</v>
      </c>
      <c r="Q109">
        <v>-156.08333300000001</v>
      </c>
      <c r="R109" t="s">
        <v>37</v>
      </c>
      <c r="S109" t="s">
        <v>112</v>
      </c>
      <c r="T109" t="s">
        <v>803</v>
      </c>
      <c r="U109" t="s">
        <v>255</v>
      </c>
      <c r="V109" t="b">
        <v>1</v>
      </c>
      <c r="X109">
        <v>34</v>
      </c>
      <c r="Y109" t="s">
        <v>63</v>
      </c>
      <c r="AC109" t="s">
        <v>217</v>
      </c>
      <c r="AE109" t="s">
        <v>124</v>
      </c>
      <c r="AF109">
        <v>3</v>
      </c>
      <c r="AH109">
        <v>2</v>
      </c>
    </row>
    <row r="110" spans="1:34" x14ac:dyDescent="0.2">
      <c r="A110">
        <v>33906</v>
      </c>
      <c r="B110" t="s">
        <v>1233</v>
      </c>
      <c r="C110">
        <v>33906</v>
      </c>
      <c r="D110">
        <v>1</v>
      </c>
      <c r="E110" t="s">
        <v>63</v>
      </c>
      <c r="F110" t="s">
        <v>43</v>
      </c>
      <c r="G110" t="s">
        <v>298</v>
      </c>
      <c r="H110" t="s">
        <v>55</v>
      </c>
      <c r="I110" t="s">
        <v>148</v>
      </c>
      <c r="J110" t="s">
        <v>149</v>
      </c>
      <c r="K110" t="s">
        <v>85</v>
      </c>
      <c r="L110" t="s">
        <v>48</v>
      </c>
      <c r="M110" t="s">
        <v>49</v>
      </c>
      <c r="N110" s="1">
        <v>37767</v>
      </c>
      <c r="O110" t="s">
        <v>885</v>
      </c>
      <c r="P110">
        <v>21.216666</v>
      </c>
      <c r="Q110">
        <v>-158.066666</v>
      </c>
      <c r="R110" t="s">
        <v>37</v>
      </c>
      <c r="S110" t="s">
        <v>43</v>
      </c>
      <c r="U110" t="s">
        <v>39</v>
      </c>
      <c r="V110" t="b">
        <v>1</v>
      </c>
      <c r="X110">
        <v>45</v>
      </c>
      <c r="Y110" t="s">
        <v>63</v>
      </c>
      <c r="AC110" t="s">
        <v>217</v>
      </c>
      <c r="AE110" t="s">
        <v>124</v>
      </c>
      <c r="AF110">
        <v>3</v>
      </c>
      <c r="AH110">
        <v>3</v>
      </c>
    </row>
    <row r="111" spans="1:34" x14ac:dyDescent="0.2">
      <c r="A111">
        <v>33908</v>
      </c>
      <c r="B111" t="s">
        <v>1235</v>
      </c>
      <c r="C111">
        <v>33908</v>
      </c>
      <c r="D111">
        <v>1</v>
      </c>
      <c r="E111" t="s">
        <v>63</v>
      </c>
      <c r="F111" t="s">
        <v>43</v>
      </c>
      <c r="G111" t="s">
        <v>300</v>
      </c>
      <c r="H111" t="s">
        <v>55</v>
      </c>
      <c r="I111" t="s">
        <v>148</v>
      </c>
      <c r="J111" t="s">
        <v>149</v>
      </c>
      <c r="K111" t="s">
        <v>85</v>
      </c>
      <c r="L111" t="s">
        <v>48</v>
      </c>
      <c r="M111" t="s">
        <v>49</v>
      </c>
      <c r="N111" s="1">
        <v>37767</v>
      </c>
      <c r="O111" t="s">
        <v>885</v>
      </c>
      <c r="P111">
        <v>21.183333000000001</v>
      </c>
      <c r="Q111">
        <v>-158</v>
      </c>
      <c r="R111" t="s">
        <v>37</v>
      </c>
      <c r="S111" t="s">
        <v>43</v>
      </c>
      <c r="U111" t="s">
        <v>39</v>
      </c>
      <c r="V111" t="b">
        <v>1</v>
      </c>
      <c r="X111">
        <v>45</v>
      </c>
      <c r="Y111" t="s">
        <v>63</v>
      </c>
      <c r="AC111" t="s">
        <v>217</v>
      </c>
      <c r="AE111" t="s">
        <v>124</v>
      </c>
      <c r="AF111">
        <v>3</v>
      </c>
      <c r="AH111">
        <v>3</v>
      </c>
    </row>
    <row r="112" spans="1:34" x14ac:dyDescent="0.2">
      <c r="A112">
        <v>91284</v>
      </c>
      <c r="B112" t="s">
        <v>1264</v>
      </c>
      <c r="C112">
        <v>91284</v>
      </c>
      <c r="D112">
        <v>1</v>
      </c>
      <c r="E112" t="s">
        <v>63</v>
      </c>
      <c r="F112" t="s">
        <v>43</v>
      </c>
      <c r="G112" t="s">
        <v>517</v>
      </c>
      <c r="H112" t="s">
        <v>55</v>
      </c>
      <c r="I112" t="s">
        <v>148</v>
      </c>
      <c r="J112" t="s">
        <v>149</v>
      </c>
      <c r="K112" t="s">
        <v>34</v>
      </c>
      <c r="L112" t="s">
        <v>48</v>
      </c>
      <c r="M112" t="s">
        <v>49</v>
      </c>
      <c r="N112" s="1">
        <v>40165</v>
      </c>
      <c r="O112" t="s">
        <v>885</v>
      </c>
      <c r="P112">
        <v>19.466666</v>
      </c>
      <c r="Q112">
        <v>-155.94999999999999</v>
      </c>
      <c r="R112" t="s">
        <v>37</v>
      </c>
      <c r="S112" t="s">
        <v>43</v>
      </c>
      <c r="T112" t="s">
        <v>518</v>
      </c>
      <c r="U112" t="s">
        <v>255</v>
      </c>
      <c r="V112" t="b">
        <v>1</v>
      </c>
      <c r="X112">
        <v>29</v>
      </c>
      <c r="Y112" t="s">
        <v>63</v>
      </c>
      <c r="AC112" t="s">
        <v>217</v>
      </c>
      <c r="AE112" t="s">
        <v>124</v>
      </c>
      <c r="AF112">
        <v>2</v>
      </c>
      <c r="AH112">
        <v>4</v>
      </c>
    </row>
    <row r="113" spans="1:34" x14ac:dyDescent="0.2">
      <c r="A113">
        <v>33888</v>
      </c>
      <c r="B113" t="s">
        <v>1225</v>
      </c>
      <c r="C113">
        <v>33888</v>
      </c>
      <c r="D113">
        <v>1</v>
      </c>
      <c r="E113" t="s">
        <v>63</v>
      </c>
      <c r="F113" t="s">
        <v>29</v>
      </c>
      <c r="G113" t="s">
        <v>274</v>
      </c>
      <c r="H113" t="s">
        <v>55</v>
      </c>
      <c r="I113" t="s">
        <v>148</v>
      </c>
      <c r="J113" t="s">
        <v>149</v>
      </c>
      <c r="K113" t="s">
        <v>85</v>
      </c>
      <c r="L113" t="s">
        <v>48</v>
      </c>
      <c r="M113" t="s">
        <v>49</v>
      </c>
      <c r="N113" s="1">
        <v>37767</v>
      </c>
      <c r="O113" t="s">
        <v>885</v>
      </c>
      <c r="P113">
        <v>21.266666000000001</v>
      </c>
      <c r="Q113">
        <v>-158.13333299999999</v>
      </c>
      <c r="R113" t="s">
        <v>37</v>
      </c>
      <c r="S113" t="s">
        <v>29</v>
      </c>
      <c r="U113" t="s">
        <v>39</v>
      </c>
      <c r="V113" t="b">
        <v>1</v>
      </c>
      <c r="X113">
        <v>45</v>
      </c>
      <c r="Y113" t="s">
        <v>63</v>
      </c>
      <c r="AC113" t="s">
        <v>275</v>
      </c>
      <c r="AD113" t="s">
        <v>276</v>
      </c>
      <c r="AE113" t="s">
        <v>117</v>
      </c>
      <c r="AF113">
        <v>1</v>
      </c>
      <c r="AH113">
        <v>3</v>
      </c>
    </row>
    <row r="114" spans="1:34" x14ac:dyDescent="0.2">
      <c r="A114">
        <v>23317</v>
      </c>
      <c r="B114" t="s">
        <v>1214</v>
      </c>
      <c r="C114">
        <v>23317</v>
      </c>
      <c r="D114">
        <v>1</v>
      </c>
      <c r="E114" t="s">
        <v>63</v>
      </c>
      <c r="F114" t="s">
        <v>43</v>
      </c>
      <c r="G114" t="s">
        <v>225</v>
      </c>
      <c r="H114" t="s">
        <v>55</v>
      </c>
      <c r="I114" t="s">
        <v>148</v>
      </c>
      <c r="J114" t="s">
        <v>149</v>
      </c>
      <c r="K114" t="s">
        <v>85</v>
      </c>
      <c r="L114" t="s">
        <v>48</v>
      </c>
      <c r="M114" t="s">
        <v>49</v>
      </c>
      <c r="N114" s="1">
        <v>36950</v>
      </c>
      <c r="O114" t="s">
        <v>885</v>
      </c>
      <c r="P114">
        <v>20.75</v>
      </c>
      <c r="Q114">
        <v>-156.51666599999999</v>
      </c>
      <c r="R114" t="s">
        <v>37</v>
      </c>
      <c r="S114" t="s">
        <v>43</v>
      </c>
      <c r="U114" t="s">
        <v>214</v>
      </c>
      <c r="V114" t="b">
        <v>1</v>
      </c>
      <c r="X114">
        <v>41</v>
      </c>
      <c r="Y114" t="s">
        <v>63</v>
      </c>
      <c r="AC114" t="s">
        <v>226</v>
      </c>
      <c r="AE114" t="s">
        <v>124</v>
      </c>
      <c r="AF114" t="s">
        <v>217</v>
      </c>
      <c r="AH114">
        <v>1</v>
      </c>
    </row>
    <row r="115" spans="1:34" x14ac:dyDescent="0.2">
      <c r="A115">
        <v>41286</v>
      </c>
      <c r="B115" t="s">
        <v>1237</v>
      </c>
      <c r="C115">
        <v>41286</v>
      </c>
      <c r="D115">
        <v>1</v>
      </c>
      <c r="E115" t="s">
        <v>63</v>
      </c>
      <c r="F115" t="s">
        <v>43</v>
      </c>
      <c r="G115" t="s">
        <v>318</v>
      </c>
      <c r="H115" t="s">
        <v>55</v>
      </c>
      <c r="I115" t="s">
        <v>319</v>
      </c>
      <c r="J115" t="s">
        <v>320</v>
      </c>
      <c r="K115" t="s">
        <v>34</v>
      </c>
      <c r="L115" t="s">
        <v>48</v>
      </c>
      <c r="M115" t="s">
        <v>49</v>
      </c>
      <c r="N115" s="1">
        <v>38062</v>
      </c>
      <c r="O115" t="s">
        <v>885</v>
      </c>
      <c r="P115">
        <v>20.066666000000001</v>
      </c>
      <c r="Q115">
        <v>-155.86666600000001</v>
      </c>
      <c r="R115" t="s">
        <v>37</v>
      </c>
      <c r="S115" t="s">
        <v>43</v>
      </c>
      <c r="T115" t="s">
        <v>321</v>
      </c>
      <c r="U115" t="s">
        <v>255</v>
      </c>
      <c r="V115" t="b">
        <v>1</v>
      </c>
      <c r="X115">
        <v>21</v>
      </c>
      <c r="Y115" t="s">
        <v>63</v>
      </c>
      <c r="AC115" t="s">
        <v>226</v>
      </c>
      <c r="AD115" t="s">
        <v>322</v>
      </c>
      <c r="AE115" t="s">
        <v>124</v>
      </c>
      <c r="AF115">
        <v>3</v>
      </c>
      <c r="AH115">
        <v>1</v>
      </c>
    </row>
    <row r="116" spans="1:34" x14ac:dyDescent="0.2">
      <c r="A116">
        <v>91276</v>
      </c>
      <c r="B116" t="s">
        <v>1262</v>
      </c>
      <c r="C116">
        <v>91276</v>
      </c>
      <c r="D116">
        <v>1</v>
      </c>
      <c r="E116" t="s">
        <v>63</v>
      </c>
      <c r="F116" t="s">
        <v>29</v>
      </c>
      <c r="G116" t="s">
        <v>508</v>
      </c>
      <c r="H116" t="s">
        <v>147</v>
      </c>
      <c r="I116" t="s">
        <v>148</v>
      </c>
      <c r="J116" t="s">
        <v>149</v>
      </c>
      <c r="K116" t="s">
        <v>34</v>
      </c>
      <c r="L116" t="s">
        <v>48</v>
      </c>
      <c r="M116" t="s">
        <v>49</v>
      </c>
      <c r="N116" s="1">
        <v>40157</v>
      </c>
      <c r="O116" t="s">
        <v>885</v>
      </c>
      <c r="P116">
        <v>19.683333000000001</v>
      </c>
      <c r="Q116">
        <v>-156.41666599999999</v>
      </c>
      <c r="R116" t="s">
        <v>37</v>
      </c>
      <c r="S116" t="s">
        <v>29</v>
      </c>
      <c r="T116" t="s">
        <v>509</v>
      </c>
      <c r="U116" t="s">
        <v>503</v>
      </c>
      <c r="V116" t="b">
        <v>1</v>
      </c>
      <c r="X116">
        <v>52</v>
      </c>
      <c r="Y116" t="s">
        <v>63</v>
      </c>
      <c r="AC116" t="s">
        <v>226</v>
      </c>
      <c r="AD116" t="s">
        <v>510</v>
      </c>
      <c r="AE116" t="s">
        <v>124</v>
      </c>
      <c r="AF116">
        <v>2</v>
      </c>
      <c r="AH116">
        <v>3</v>
      </c>
    </row>
    <row r="117" spans="1:34" x14ac:dyDescent="0.2">
      <c r="A117">
        <v>91277</v>
      </c>
      <c r="B117" t="s">
        <v>1263</v>
      </c>
      <c r="C117">
        <v>91277</v>
      </c>
      <c r="D117">
        <v>1</v>
      </c>
      <c r="E117" t="s">
        <v>63</v>
      </c>
      <c r="F117" t="s">
        <v>29</v>
      </c>
      <c r="G117" t="s">
        <v>511</v>
      </c>
      <c r="H117" t="s">
        <v>55</v>
      </c>
      <c r="I117" t="s">
        <v>148</v>
      </c>
      <c r="J117" t="s">
        <v>149</v>
      </c>
      <c r="K117" t="s">
        <v>34</v>
      </c>
      <c r="L117" t="s">
        <v>48</v>
      </c>
      <c r="M117" t="s">
        <v>49</v>
      </c>
      <c r="N117" s="1">
        <v>40157</v>
      </c>
      <c r="O117" t="s">
        <v>885</v>
      </c>
      <c r="P117">
        <v>19.683333000000001</v>
      </c>
      <c r="Q117">
        <v>-156.41666599999999</v>
      </c>
      <c r="R117" t="s">
        <v>37</v>
      </c>
      <c r="S117" t="s">
        <v>29</v>
      </c>
      <c r="T117" t="s">
        <v>512</v>
      </c>
      <c r="U117" t="s">
        <v>503</v>
      </c>
      <c r="V117" t="b">
        <v>1</v>
      </c>
      <c r="X117">
        <v>52</v>
      </c>
      <c r="Y117" t="s">
        <v>63</v>
      </c>
      <c r="AC117" t="s">
        <v>226</v>
      </c>
      <c r="AD117" t="s">
        <v>513</v>
      </c>
      <c r="AE117" t="s">
        <v>124</v>
      </c>
      <c r="AF117">
        <v>1</v>
      </c>
      <c r="AH117">
        <v>3</v>
      </c>
    </row>
    <row r="118" spans="1:34" x14ac:dyDescent="0.2">
      <c r="A118">
        <v>98734</v>
      </c>
      <c r="B118" t="s">
        <v>1269</v>
      </c>
      <c r="C118">
        <v>98734</v>
      </c>
      <c r="D118">
        <v>1</v>
      </c>
      <c r="E118" t="s">
        <v>63</v>
      </c>
      <c r="F118" t="s">
        <v>43</v>
      </c>
      <c r="G118" t="s">
        <v>559</v>
      </c>
      <c r="H118" t="s">
        <v>55</v>
      </c>
      <c r="I118" t="s">
        <v>148</v>
      </c>
      <c r="J118" t="s">
        <v>149</v>
      </c>
      <c r="K118" t="s">
        <v>34</v>
      </c>
      <c r="L118" t="s">
        <v>48</v>
      </c>
      <c r="M118" t="s">
        <v>49</v>
      </c>
      <c r="N118" s="1">
        <v>40401</v>
      </c>
      <c r="O118" t="s">
        <v>885</v>
      </c>
      <c r="P118">
        <v>19.583333</v>
      </c>
      <c r="Q118">
        <v>-156.033333</v>
      </c>
      <c r="R118" t="s">
        <v>37</v>
      </c>
      <c r="S118" t="s">
        <v>43</v>
      </c>
      <c r="U118" t="s">
        <v>255</v>
      </c>
      <c r="V118" t="b">
        <v>1</v>
      </c>
      <c r="X118">
        <v>32</v>
      </c>
      <c r="Y118" t="s">
        <v>63</v>
      </c>
      <c r="AC118" t="s">
        <v>226</v>
      </c>
      <c r="AD118" t="s">
        <v>560</v>
      </c>
      <c r="AE118" t="s">
        <v>124</v>
      </c>
      <c r="AF118">
        <v>1</v>
      </c>
      <c r="AH118">
        <v>3</v>
      </c>
    </row>
    <row r="119" spans="1:34" x14ac:dyDescent="0.2">
      <c r="A119">
        <v>102483</v>
      </c>
      <c r="B119" t="s">
        <v>631</v>
      </c>
      <c r="C119">
        <v>102483</v>
      </c>
      <c r="D119">
        <v>1</v>
      </c>
      <c r="E119" t="s">
        <v>63</v>
      </c>
      <c r="F119" t="s">
        <v>43</v>
      </c>
      <c r="G119" t="s">
        <v>630</v>
      </c>
      <c r="H119" t="s">
        <v>55</v>
      </c>
      <c r="I119" t="s">
        <v>148</v>
      </c>
      <c r="J119" t="s">
        <v>149</v>
      </c>
      <c r="K119" t="s">
        <v>47</v>
      </c>
      <c r="L119" t="s">
        <v>48</v>
      </c>
      <c r="M119" t="s">
        <v>49</v>
      </c>
      <c r="N119" s="1">
        <v>40466</v>
      </c>
      <c r="O119" t="s">
        <v>885</v>
      </c>
      <c r="P119">
        <v>21.233332999999998</v>
      </c>
      <c r="Q119">
        <v>-158.25</v>
      </c>
      <c r="R119" t="s">
        <v>37</v>
      </c>
      <c r="S119" t="s">
        <v>43</v>
      </c>
      <c r="T119" t="s">
        <v>631</v>
      </c>
      <c r="U119" t="s">
        <v>39</v>
      </c>
      <c r="V119" t="b">
        <v>1</v>
      </c>
      <c r="X119">
        <v>50</v>
      </c>
      <c r="Y119" t="s">
        <v>63</v>
      </c>
      <c r="AC119" t="s">
        <v>226</v>
      </c>
      <c r="AD119" t="s">
        <v>632</v>
      </c>
      <c r="AE119" t="s">
        <v>124</v>
      </c>
      <c r="AF119">
        <v>1</v>
      </c>
      <c r="AH119">
        <v>3</v>
      </c>
    </row>
    <row r="120" spans="1:34" x14ac:dyDescent="0.2">
      <c r="A120">
        <v>91085</v>
      </c>
      <c r="B120" t="s">
        <v>1259</v>
      </c>
      <c r="C120">
        <v>91085</v>
      </c>
      <c r="D120">
        <v>1</v>
      </c>
      <c r="E120" t="s">
        <v>63</v>
      </c>
      <c r="F120" t="s">
        <v>29</v>
      </c>
      <c r="G120" t="s">
        <v>497</v>
      </c>
      <c r="H120" t="s">
        <v>55</v>
      </c>
      <c r="I120" t="s">
        <v>148</v>
      </c>
      <c r="J120" t="s">
        <v>149</v>
      </c>
      <c r="K120" t="s">
        <v>34</v>
      </c>
      <c r="L120" t="s">
        <v>48</v>
      </c>
      <c r="M120" t="s">
        <v>49</v>
      </c>
      <c r="N120" s="1">
        <v>40166</v>
      </c>
      <c r="O120" t="s">
        <v>885</v>
      </c>
      <c r="P120">
        <v>19.716666</v>
      </c>
      <c r="Q120">
        <v>-156.08333300000001</v>
      </c>
      <c r="R120" t="s">
        <v>37</v>
      </c>
      <c r="S120" t="s">
        <v>29</v>
      </c>
      <c r="U120" t="s">
        <v>255</v>
      </c>
      <c r="V120" t="b">
        <v>1</v>
      </c>
      <c r="X120">
        <v>30</v>
      </c>
      <c r="Y120" t="s">
        <v>63</v>
      </c>
      <c r="AC120" t="s">
        <v>226</v>
      </c>
      <c r="AD120" t="s">
        <v>498</v>
      </c>
      <c r="AE120" t="s">
        <v>124</v>
      </c>
      <c r="AF120">
        <v>2</v>
      </c>
      <c r="AH120">
        <v>4</v>
      </c>
    </row>
    <row r="121" spans="1:34" x14ac:dyDescent="0.2">
      <c r="A121">
        <v>91086</v>
      </c>
      <c r="B121" t="s">
        <v>1260</v>
      </c>
      <c r="C121">
        <v>91086</v>
      </c>
      <c r="D121">
        <v>1</v>
      </c>
      <c r="E121" t="s">
        <v>63</v>
      </c>
      <c r="F121" t="s">
        <v>29</v>
      </c>
      <c r="G121" t="s">
        <v>499</v>
      </c>
      <c r="H121" t="s">
        <v>55</v>
      </c>
      <c r="I121" t="s">
        <v>148</v>
      </c>
      <c r="J121" t="s">
        <v>149</v>
      </c>
      <c r="K121" t="s">
        <v>34</v>
      </c>
      <c r="L121" t="s">
        <v>48</v>
      </c>
      <c r="M121" t="s">
        <v>49</v>
      </c>
      <c r="N121" s="1">
        <v>40166</v>
      </c>
      <c r="O121" t="s">
        <v>885</v>
      </c>
      <c r="P121">
        <v>19.716666</v>
      </c>
      <c r="Q121">
        <v>-156.066666</v>
      </c>
      <c r="R121" t="s">
        <v>37</v>
      </c>
      <c r="S121" t="s">
        <v>29</v>
      </c>
      <c r="U121" t="s">
        <v>255</v>
      </c>
      <c r="V121" t="b">
        <v>1</v>
      </c>
      <c r="X121">
        <v>30</v>
      </c>
      <c r="Y121" t="s">
        <v>63</v>
      </c>
      <c r="AC121" t="s">
        <v>226</v>
      </c>
      <c r="AD121" t="s">
        <v>500</v>
      </c>
      <c r="AE121" t="s">
        <v>124</v>
      </c>
      <c r="AF121">
        <v>1</v>
      </c>
      <c r="AH121">
        <v>4</v>
      </c>
    </row>
    <row r="122" spans="1:34" x14ac:dyDescent="0.2">
      <c r="A122">
        <v>132661</v>
      </c>
      <c r="B122" t="s">
        <v>837</v>
      </c>
      <c r="C122">
        <v>132661</v>
      </c>
      <c r="D122">
        <v>1</v>
      </c>
      <c r="E122" t="s">
        <v>63</v>
      </c>
      <c r="F122" t="s">
        <v>29</v>
      </c>
      <c r="G122" t="s">
        <v>836</v>
      </c>
      <c r="H122" t="s">
        <v>55</v>
      </c>
      <c r="I122" t="s">
        <v>148</v>
      </c>
      <c r="J122" t="s">
        <v>149</v>
      </c>
      <c r="K122" t="s">
        <v>34</v>
      </c>
      <c r="L122" t="s">
        <v>48</v>
      </c>
      <c r="M122" t="s">
        <v>49</v>
      </c>
      <c r="N122" s="1">
        <v>40780</v>
      </c>
      <c r="O122" t="s">
        <v>885</v>
      </c>
      <c r="P122">
        <v>19.45</v>
      </c>
      <c r="Q122">
        <v>-155.94999999999999</v>
      </c>
      <c r="R122" t="s">
        <v>37</v>
      </c>
      <c r="S122" t="s">
        <v>112</v>
      </c>
      <c r="T122" t="s">
        <v>837</v>
      </c>
      <c r="U122" t="s">
        <v>255</v>
      </c>
      <c r="V122" t="b">
        <v>1</v>
      </c>
      <c r="X122">
        <v>35</v>
      </c>
      <c r="Y122" t="s">
        <v>63</v>
      </c>
      <c r="AC122" t="s">
        <v>309</v>
      </c>
      <c r="AE122" t="s">
        <v>117</v>
      </c>
      <c r="AF122">
        <v>3</v>
      </c>
      <c r="AH122">
        <v>1</v>
      </c>
    </row>
    <row r="123" spans="1:34" x14ac:dyDescent="0.2">
      <c r="A123">
        <v>33904</v>
      </c>
      <c r="B123" t="s">
        <v>1231</v>
      </c>
      <c r="C123">
        <v>33904</v>
      </c>
      <c r="D123">
        <v>1</v>
      </c>
      <c r="E123" t="s">
        <v>63</v>
      </c>
      <c r="F123" t="s">
        <v>43</v>
      </c>
      <c r="G123" t="s">
        <v>295</v>
      </c>
      <c r="H123" t="s">
        <v>55</v>
      </c>
      <c r="I123" t="s">
        <v>148</v>
      </c>
      <c r="J123" t="s">
        <v>149</v>
      </c>
      <c r="K123" t="s">
        <v>85</v>
      </c>
      <c r="L123" t="s">
        <v>48</v>
      </c>
      <c r="M123" t="s">
        <v>49</v>
      </c>
      <c r="N123" s="1">
        <v>37767</v>
      </c>
      <c r="O123" t="s">
        <v>885</v>
      </c>
      <c r="P123">
        <v>21.25</v>
      </c>
      <c r="Q123">
        <v>-158.11666600000001</v>
      </c>
      <c r="R123" t="s">
        <v>37</v>
      </c>
      <c r="S123" t="s">
        <v>43</v>
      </c>
      <c r="U123" t="s">
        <v>39</v>
      </c>
      <c r="V123" t="b">
        <v>1</v>
      </c>
      <c r="X123">
        <v>45</v>
      </c>
      <c r="Y123" t="s">
        <v>63</v>
      </c>
      <c r="AC123" t="s">
        <v>296</v>
      </c>
      <c r="AE123" t="s">
        <v>187</v>
      </c>
      <c r="AF123">
        <v>3</v>
      </c>
      <c r="AH123">
        <v>3</v>
      </c>
    </row>
    <row r="124" spans="1:34" x14ac:dyDescent="0.2">
      <c r="A124">
        <v>30073</v>
      </c>
      <c r="B124" t="s">
        <v>1219</v>
      </c>
      <c r="C124">
        <v>30073</v>
      </c>
      <c r="D124">
        <v>1</v>
      </c>
      <c r="E124" t="s">
        <v>63</v>
      </c>
      <c r="F124" t="s">
        <v>43</v>
      </c>
      <c r="G124" t="s">
        <v>258</v>
      </c>
      <c r="H124" t="s">
        <v>55</v>
      </c>
      <c r="I124" t="s">
        <v>148</v>
      </c>
      <c r="J124" t="s">
        <v>149</v>
      </c>
      <c r="K124" t="s">
        <v>85</v>
      </c>
      <c r="L124" t="s">
        <v>48</v>
      </c>
      <c r="M124" t="s">
        <v>49</v>
      </c>
      <c r="N124" s="1">
        <v>37529</v>
      </c>
      <c r="O124" t="s">
        <v>885</v>
      </c>
      <c r="P124">
        <v>19.55</v>
      </c>
      <c r="Q124">
        <v>-155.966666</v>
      </c>
      <c r="R124" t="s">
        <v>37</v>
      </c>
      <c r="S124" t="s">
        <v>43</v>
      </c>
      <c r="U124" t="s">
        <v>255</v>
      </c>
      <c r="V124" t="b">
        <v>1</v>
      </c>
      <c r="X124">
        <v>20</v>
      </c>
      <c r="Y124" t="s">
        <v>63</v>
      </c>
      <c r="AC124" t="s">
        <v>259</v>
      </c>
      <c r="AD124" t="s">
        <v>260</v>
      </c>
      <c r="AE124" t="s">
        <v>117</v>
      </c>
      <c r="AF124">
        <v>0</v>
      </c>
      <c r="AH124">
        <v>2</v>
      </c>
    </row>
    <row r="125" spans="1:34" x14ac:dyDescent="0.2">
      <c r="A125">
        <v>75660</v>
      </c>
      <c r="B125" t="s">
        <v>1248</v>
      </c>
      <c r="C125">
        <v>75660</v>
      </c>
      <c r="D125">
        <v>1</v>
      </c>
      <c r="E125" t="s">
        <v>63</v>
      </c>
      <c r="F125" t="s">
        <v>43</v>
      </c>
      <c r="G125" t="s">
        <v>470</v>
      </c>
      <c r="H125" t="s">
        <v>55</v>
      </c>
      <c r="I125" t="s">
        <v>148</v>
      </c>
      <c r="J125" t="s">
        <v>149</v>
      </c>
      <c r="K125" t="s">
        <v>47</v>
      </c>
      <c r="L125" t="s">
        <v>48</v>
      </c>
      <c r="M125" t="s">
        <v>49</v>
      </c>
      <c r="N125" s="1">
        <v>39645</v>
      </c>
      <c r="O125" t="s">
        <v>885</v>
      </c>
      <c r="P125">
        <v>19.533332999999999</v>
      </c>
      <c r="Q125">
        <v>-155.98333299999999</v>
      </c>
      <c r="R125" t="s">
        <v>37</v>
      </c>
      <c r="S125" t="s">
        <v>43</v>
      </c>
      <c r="U125" t="s">
        <v>255</v>
      </c>
      <c r="V125" t="b">
        <v>1</v>
      </c>
      <c r="X125">
        <v>27</v>
      </c>
      <c r="Y125" t="s">
        <v>63</v>
      </c>
      <c r="AC125" t="s">
        <v>62</v>
      </c>
      <c r="AE125" t="s">
        <v>124</v>
      </c>
      <c r="AF125">
        <v>3</v>
      </c>
      <c r="AH125">
        <v>1</v>
      </c>
    </row>
    <row r="126" spans="1:34" x14ac:dyDescent="0.2">
      <c r="A126">
        <v>45928</v>
      </c>
      <c r="B126" t="s">
        <v>1239</v>
      </c>
      <c r="C126">
        <v>45928</v>
      </c>
      <c r="D126">
        <v>1</v>
      </c>
      <c r="E126" t="s">
        <v>63</v>
      </c>
      <c r="F126" t="s">
        <v>29</v>
      </c>
      <c r="G126" t="s">
        <v>362</v>
      </c>
      <c r="H126" t="s">
        <v>55</v>
      </c>
      <c r="I126" t="s">
        <v>148</v>
      </c>
      <c r="J126" t="s">
        <v>149</v>
      </c>
      <c r="K126" t="s">
        <v>85</v>
      </c>
      <c r="L126" t="s">
        <v>48</v>
      </c>
      <c r="M126" t="s">
        <v>49</v>
      </c>
      <c r="N126" s="1">
        <v>38243</v>
      </c>
      <c r="O126" t="s">
        <v>885</v>
      </c>
      <c r="P126">
        <v>19.883333</v>
      </c>
      <c r="Q126">
        <v>-156.16666599999999</v>
      </c>
      <c r="R126" t="s">
        <v>37</v>
      </c>
      <c r="S126" t="s">
        <v>29</v>
      </c>
      <c r="T126" t="s">
        <v>363</v>
      </c>
      <c r="U126" t="s">
        <v>255</v>
      </c>
      <c r="V126" t="b">
        <v>1</v>
      </c>
      <c r="X126">
        <v>22</v>
      </c>
      <c r="Y126" t="s">
        <v>63</v>
      </c>
      <c r="AC126" t="s">
        <v>62</v>
      </c>
      <c r="AD126" t="s">
        <v>364</v>
      </c>
      <c r="AE126" t="s">
        <v>124</v>
      </c>
      <c r="AF126">
        <v>3</v>
      </c>
      <c r="AH126">
        <v>3</v>
      </c>
    </row>
    <row r="127" spans="1:34" x14ac:dyDescent="0.2">
      <c r="A127">
        <v>91274</v>
      </c>
      <c r="B127" t="s">
        <v>1261</v>
      </c>
      <c r="C127">
        <v>91274</v>
      </c>
      <c r="D127">
        <v>1</v>
      </c>
      <c r="E127" t="s">
        <v>63</v>
      </c>
      <c r="F127" t="s">
        <v>29</v>
      </c>
      <c r="G127" t="s">
        <v>501</v>
      </c>
      <c r="H127" t="s">
        <v>55</v>
      </c>
      <c r="I127" t="s">
        <v>148</v>
      </c>
      <c r="J127" t="s">
        <v>149</v>
      </c>
      <c r="K127" t="s">
        <v>34</v>
      </c>
      <c r="L127" t="s">
        <v>48</v>
      </c>
      <c r="M127" t="s">
        <v>49</v>
      </c>
      <c r="N127" s="1">
        <v>40157</v>
      </c>
      <c r="O127" t="s">
        <v>885</v>
      </c>
      <c r="P127">
        <v>19.733332999999998</v>
      </c>
      <c r="Q127">
        <v>-156.466666</v>
      </c>
      <c r="R127" t="s">
        <v>37</v>
      </c>
      <c r="S127" t="s">
        <v>29</v>
      </c>
      <c r="T127" t="s">
        <v>502</v>
      </c>
      <c r="U127" t="s">
        <v>503</v>
      </c>
      <c r="V127" t="b">
        <v>1</v>
      </c>
      <c r="X127">
        <v>52</v>
      </c>
      <c r="Y127" t="s">
        <v>63</v>
      </c>
      <c r="AC127" t="s">
        <v>62</v>
      </c>
      <c r="AE127" t="s">
        <v>124</v>
      </c>
      <c r="AF127">
        <v>3</v>
      </c>
      <c r="AH127">
        <v>3</v>
      </c>
    </row>
    <row r="128" spans="1:34" x14ac:dyDescent="0.2">
      <c r="A128">
        <v>30072</v>
      </c>
      <c r="B128" t="s">
        <v>819</v>
      </c>
      <c r="C128">
        <v>30072</v>
      </c>
      <c r="D128">
        <v>1</v>
      </c>
      <c r="E128" t="s">
        <v>63</v>
      </c>
      <c r="F128" t="s">
        <v>29</v>
      </c>
      <c r="G128" t="s">
        <v>254</v>
      </c>
      <c r="H128" t="s">
        <v>55</v>
      </c>
      <c r="I128" t="s">
        <v>148</v>
      </c>
      <c r="J128" t="s">
        <v>149</v>
      </c>
      <c r="K128" t="s">
        <v>85</v>
      </c>
      <c r="L128" t="s">
        <v>48</v>
      </c>
      <c r="M128" t="s">
        <v>49</v>
      </c>
      <c r="N128" s="1">
        <v>37529</v>
      </c>
      <c r="O128" t="s">
        <v>885</v>
      </c>
      <c r="P128">
        <v>19.55</v>
      </c>
      <c r="Q128">
        <v>-155.966666</v>
      </c>
      <c r="R128" t="s">
        <v>37</v>
      </c>
      <c r="S128" t="s">
        <v>29</v>
      </c>
      <c r="U128" t="s">
        <v>255</v>
      </c>
      <c r="V128" t="b">
        <v>1</v>
      </c>
      <c r="X128">
        <v>20</v>
      </c>
      <c r="Y128" t="s">
        <v>63</v>
      </c>
      <c r="AC128" t="s">
        <v>256</v>
      </c>
      <c r="AD128" t="s">
        <v>257</v>
      </c>
      <c r="AE128" t="s">
        <v>117</v>
      </c>
      <c r="AF128">
        <v>0</v>
      </c>
      <c r="AH128">
        <v>2</v>
      </c>
    </row>
    <row r="129" spans="1:34" x14ac:dyDescent="0.2">
      <c r="A129">
        <v>75665</v>
      </c>
      <c r="B129" t="s">
        <v>1251</v>
      </c>
      <c r="C129">
        <v>75665</v>
      </c>
      <c r="D129">
        <v>1</v>
      </c>
      <c r="E129" t="s">
        <v>63</v>
      </c>
      <c r="F129" t="s">
        <v>29</v>
      </c>
      <c r="G129" t="s">
        <v>475</v>
      </c>
      <c r="H129" t="s">
        <v>55</v>
      </c>
      <c r="I129" t="s">
        <v>148</v>
      </c>
      <c r="J129" t="s">
        <v>149</v>
      </c>
      <c r="K129" t="s">
        <v>47</v>
      </c>
      <c r="L129" t="s">
        <v>48</v>
      </c>
      <c r="M129" t="s">
        <v>49</v>
      </c>
      <c r="N129" s="1">
        <v>39645</v>
      </c>
      <c r="O129" t="s">
        <v>885</v>
      </c>
      <c r="P129">
        <v>19.8</v>
      </c>
      <c r="Q129">
        <v>-156.05000000000001</v>
      </c>
      <c r="R129" t="s">
        <v>37</v>
      </c>
      <c r="S129" t="s">
        <v>29</v>
      </c>
      <c r="U129" t="s">
        <v>255</v>
      </c>
      <c r="V129" t="b">
        <v>1</v>
      </c>
      <c r="X129">
        <v>27</v>
      </c>
      <c r="Y129" t="s">
        <v>63</v>
      </c>
      <c r="AC129" t="s">
        <v>42</v>
      </c>
      <c r="AD129" t="s">
        <v>476</v>
      </c>
      <c r="AE129" t="s">
        <v>124</v>
      </c>
      <c r="AF129">
        <v>1</v>
      </c>
      <c r="AH129">
        <v>1</v>
      </c>
    </row>
    <row r="130" spans="1:34" x14ac:dyDescent="0.2">
      <c r="A130">
        <v>75676</v>
      </c>
      <c r="B130" t="s">
        <v>1252</v>
      </c>
      <c r="C130">
        <v>75676</v>
      </c>
      <c r="D130">
        <v>1</v>
      </c>
      <c r="E130" t="s">
        <v>63</v>
      </c>
      <c r="F130" t="s">
        <v>29</v>
      </c>
      <c r="G130" t="s">
        <v>478</v>
      </c>
      <c r="H130" t="s">
        <v>55</v>
      </c>
      <c r="I130" t="s">
        <v>148</v>
      </c>
      <c r="J130" t="s">
        <v>149</v>
      </c>
      <c r="K130" t="s">
        <v>47</v>
      </c>
      <c r="L130" t="s">
        <v>48</v>
      </c>
      <c r="M130" t="s">
        <v>49</v>
      </c>
      <c r="N130" s="1">
        <v>39655</v>
      </c>
      <c r="O130" t="s">
        <v>885</v>
      </c>
      <c r="P130">
        <v>19.75</v>
      </c>
      <c r="Q130">
        <v>-156.1</v>
      </c>
      <c r="R130" t="s">
        <v>37</v>
      </c>
      <c r="S130" t="s">
        <v>29</v>
      </c>
      <c r="U130" t="s">
        <v>255</v>
      </c>
      <c r="V130" t="b">
        <v>1</v>
      </c>
      <c r="X130">
        <v>28</v>
      </c>
      <c r="Y130" t="s">
        <v>63</v>
      </c>
      <c r="AC130" t="s">
        <v>42</v>
      </c>
      <c r="AD130" t="s">
        <v>479</v>
      </c>
      <c r="AE130" t="s">
        <v>124</v>
      </c>
      <c r="AF130">
        <v>1</v>
      </c>
      <c r="AH130">
        <v>1</v>
      </c>
    </row>
    <row r="131" spans="1:34" x14ac:dyDescent="0.2">
      <c r="A131">
        <v>75678</v>
      </c>
      <c r="B131" t="s">
        <v>1254</v>
      </c>
      <c r="C131">
        <v>75678</v>
      </c>
      <c r="D131">
        <v>1</v>
      </c>
      <c r="E131" t="s">
        <v>63</v>
      </c>
      <c r="F131" t="s">
        <v>29</v>
      </c>
      <c r="G131" t="s">
        <v>482</v>
      </c>
      <c r="H131" t="s">
        <v>55</v>
      </c>
      <c r="I131" t="s">
        <v>148</v>
      </c>
      <c r="J131" t="s">
        <v>149</v>
      </c>
      <c r="K131" t="s">
        <v>47</v>
      </c>
      <c r="L131" t="s">
        <v>48</v>
      </c>
      <c r="M131" t="s">
        <v>49</v>
      </c>
      <c r="N131" s="1">
        <v>39655</v>
      </c>
      <c r="O131" t="s">
        <v>885</v>
      </c>
      <c r="P131">
        <v>19.583333</v>
      </c>
      <c r="Q131">
        <v>-156</v>
      </c>
      <c r="R131" t="s">
        <v>37</v>
      </c>
      <c r="S131" t="s">
        <v>29</v>
      </c>
      <c r="U131" t="s">
        <v>255</v>
      </c>
      <c r="V131" t="b">
        <v>1</v>
      </c>
      <c r="X131">
        <v>28</v>
      </c>
      <c r="Y131" t="s">
        <v>63</v>
      </c>
      <c r="AC131" t="s">
        <v>42</v>
      </c>
      <c r="AD131" t="s">
        <v>483</v>
      </c>
      <c r="AE131" t="s">
        <v>124</v>
      </c>
      <c r="AF131">
        <v>1</v>
      </c>
      <c r="AH131">
        <v>1</v>
      </c>
    </row>
    <row r="132" spans="1:34" x14ac:dyDescent="0.2">
      <c r="A132">
        <v>175874</v>
      </c>
      <c r="B132" t="s">
        <v>924</v>
      </c>
      <c r="C132">
        <v>175874</v>
      </c>
      <c r="D132">
        <v>1</v>
      </c>
      <c r="E132" t="s">
        <v>63</v>
      </c>
      <c r="F132" t="s">
        <v>43</v>
      </c>
      <c r="G132" t="s">
        <v>923</v>
      </c>
      <c r="H132" t="s">
        <v>55</v>
      </c>
      <c r="I132" t="s">
        <v>148</v>
      </c>
      <c r="J132" t="s">
        <v>149</v>
      </c>
      <c r="K132" t="s">
        <v>47</v>
      </c>
      <c r="L132" t="s">
        <v>48</v>
      </c>
      <c r="M132" t="s">
        <v>49</v>
      </c>
      <c r="N132" s="1">
        <v>42662</v>
      </c>
      <c r="O132" t="s">
        <v>885</v>
      </c>
      <c r="P132">
        <v>21.497050000000002</v>
      </c>
      <c r="Q132">
        <v>-158.29404</v>
      </c>
      <c r="R132" t="s">
        <v>37</v>
      </c>
      <c r="S132" t="s">
        <v>43</v>
      </c>
      <c r="T132" t="s">
        <v>924</v>
      </c>
      <c r="U132" t="s">
        <v>39</v>
      </c>
      <c r="V132" t="b">
        <v>1</v>
      </c>
      <c r="X132" t="s">
        <v>63</v>
      </c>
      <c r="Y132" t="s">
        <v>63</v>
      </c>
      <c r="AC132" t="s">
        <v>42</v>
      </c>
      <c r="AD132" t="s">
        <v>925</v>
      </c>
      <c r="AE132" t="s">
        <v>124</v>
      </c>
      <c r="AF132">
        <v>2</v>
      </c>
      <c r="AH132">
        <v>1</v>
      </c>
    </row>
    <row r="133" spans="1:34" x14ac:dyDescent="0.2">
      <c r="A133">
        <v>186447</v>
      </c>
      <c r="B133" t="s">
        <v>1293</v>
      </c>
      <c r="C133">
        <v>186447</v>
      </c>
      <c r="D133">
        <v>1</v>
      </c>
      <c r="E133" t="s">
        <v>63</v>
      </c>
      <c r="F133" t="s">
        <v>29</v>
      </c>
      <c r="G133" t="s">
        <v>987</v>
      </c>
      <c r="H133" t="s">
        <v>55</v>
      </c>
      <c r="I133" t="s">
        <v>148</v>
      </c>
      <c r="J133" t="s">
        <v>149</v>
      </c>
      <c r="K133" t="s">
        <v>47</v>
      </c>
      <c r="L133" t="s">
        <v>48</v>
      </c>
      <c r="M133" t="s">
        <v>49</v>
      </c>
      <c r="N133" s="1">
        <v>43020</v>
      </c>
      <c r="O133" t="s">
        <v>885</v>
      </c>
      <c r="P133">
        <v>20.045860000000001</v>
      </c>
      <c r="Q133">
        <v>-156.00962000000001</v>
      </c>
      <c r="R133" t="s">
        <v>37</v>
      </c>
      <c r="S133" t="s">
        <v>29</v>
      </c>
      <c r="T133" t="s">
        <v>988</v>
      </c>
      <c r="U133" t="s">
        <v>885</v>
      </c>
      <c r="V133" t="b">
        <v>1</v>
      </c>
      <c r="X133" t="s">
        <v>63</v>
      </c>
      <c r="Y133" t="s">
        <v>63</v>
      </c>
      <c r="AC133" t="s">
        <v>42</v>
      </c>
      <c r="AE133" t="s">
        <v>951</v>
      </c>
      <c r="AF133">
        <v>2</v>
      </c>
      <c r="AH133">
        <v>2</v>
      </c>
    </row>
    <row r="134" spans="1:34" x14ac:dyDescent="0.2">
      <c r="A134">
        <v>33892</v>
      </c>
      <c r="B134" t="s">
        <v>1227</v>
      </c>
      <c r="C134">
        <v>33892</v>
      </c>
      <c r="D134">
        <v>1</v>
      </c>
      <c r="E134" t="s">
        <v>63</v>
      </c>
      <c r="F134" t="s">
        <v>29</v>
      </c>
      <c r="G134" t="s">
        <v>281</v>
      </c>
      <c r="H134" t="s">
        <v>55</v>
      </c>
      <c r="I134" t="s">
        <v>148</v>
      </c>
      <c r="J134" t="s">
        <v>149</v>
      </c>
      <c r="K134" t="s">
        <v>85</v>
      </c>
      <c r="L134" t="s">
        <v>48</v>
      </c>
      <c r="M134" t="s">
        <v>49</v>
      </c>
      <c r="N134" s="1">
        <v>37767</v>
      </c>
      <c r="O134" t="s">
        <v>885</v>
      </c>
      <c r="P134">
        <v>21.216666</v>
      </c>
      <c r="Q134">
        <v>-158.066666</v>
      </c>
      <c r="R134" t="s">
        <v>37</v>
      </c>
      <c r="S134" t="s">
        <v>29</v>
      </c>
      <c r="U134" t="s">
        <v>39</v>
      </c>
      <c r="V134" t="b">
        <v>1</v>
      </c>
      <c r="X134">
        <v>45</v>
      </c>
      <c r="Y134" t="s">
        <v>63</v>
      </c>
      <c r="AC134" t="s">
        <v>42</v>
      </c>
      <c r="AE134" t="s">
        <v>124</v>
      </c>
      <c r="AF134">
        <v>3</v>
      </c>
      <c r="AH134">
        <v>3</v>
      </c>
    </row>
    <row r="135" spans="1:34" x14ac:dyDescent="0.2">
      <c r="A135">
        <v>33898</v>
      </c>
      <c r="B135" t="s">
        <v>1229</v>
      </c>
      <c r="C135">
        <v>33898</v>
      </c>
      <c r="D135">
        <v>1</v>
      </c>
      <c r="E135" t="s">
        <v>63</v>
      </c>
      <c r="F135" t="s">
        <v>43</v>
      </c>
      <c r="G135" t="s">
        <v>290</v>
      </c>
      <c r="H135" t="s">
        <v>55</v>
      </c>
      <c r="I135" t="s">
        <v>148</v>
      </c>
      <c r="J135" t="s">
        <v>149</v>
      </c>
      <c r="K135" t="s">
        <v>85</v>
      </c>
      <c r="L135" t="s">
        <v>48</v>
      </c>
      <c r="M135" t="s">
        <v>49</v>
      </c>
      <c r="N135" s="1">
        <v>37767</v>
      </c>
      <c r="O135" t="s">
        <v>885</v>
      </c>
      <c r="P135">
        <v>21.183333000000001</v>
      </c>
      <c r="Q135">
        <v>-157.98333299999999</v>
      </c>
      <c r="R135" t="s">
        <v>37</v>
      </c>
      <c r="S135" t="s">
        <v>43</v>
      </c>
      <c r="U135" t="s">
        <v>39</v>
      </c>
      <c r="V135" t="b">
        <v>1</v>
      </c>
      <c r="X135">
        <v>45</v>
      </c>
      <c r="Y135" t="s">
        <v>63</v>
      </c>
      <c r="AC135" t="s">
        <v>42</v>
      </c>
      <c r="AD135" t="s">
        <v>291</v>
      </c>
      <c r="AE135" t="s">
        <v>124</v>
      </c>
      <c r="AF135">
        <v>1</v>
      </c>
      <c r="AH135">
        <v>3</v>
      </c>
    </row>
    <row r="136" spans="1:34" x14ac:dyDescent="0.2">
      <c r="A136">
        <v>33899</v>
      </c>
      <c r="B136" t="s">
        <v>1133</v>
      </c>
      <c r="C136">
        <v>33899</v>
      </c>
      <c r="D136">
        <v>1</v>
      </c>
      <c r="E136" t="s">
        <v>63</v>
      </c>
      <c r="F136" t="s">
        <v>29</v>
      </c>
      <c r="G136" t="s">
        <v>292</v>
      </c>
      <c r="H136" t="s">
        <v>55</v>
      </c>
      <c r="I136" t="s">
        <v>148</v>
      </c>
      <c r="J136" t="s">
        <v>149</v>
      </c>
      <c r="K136" t="s">
        <v>85</v>
      </c>
      <c r="L136" t="s">
        <v>48</v>
      </c>
      <c r="M136" t="s">
        <v>49</v>
      </c>
      <c r="N136" s="1">
        <v>37767</v>
      </c>
      <c r="O136" t="s">
        <v>885</v>
      </c>
      <c r="P136">
        <v>21.183333000000001</v>
      </c>
      <c r="Q136">
        <v>-157.966666</v>
      </c>
      <c r="R136" t="s">
        <v>37</v>
      </c>
      <c r="S136" t="s">
        <v>29</v>
      </c>
      <c r="U136" t="s">
        <v>39</v>
      </c>
      <c r="V136" t="b">
        <v>1</v>
      </c>
      <c r="X136">
        <v>45</v>
      </c>
      <c r="Y136" t="s">
        <v>63</v>
      </c>
      <c r="AC136" t="s">
        <v>42</v>
      </c>
      <c r="AE136" t="s">
        <v>124</v>
      </c>
      <c r="AF136">
        <v>3</v>
      </c>
      <c r="AH136">
        <v>3</v>
      </c>
    </row>
    <row r="137" spans="1:34" x14ac:dyDescent="0.2">
      <c r="A137">
        <v>33903</v>
      </c>
      <c r="B137" t="s">
        <v>1141</v>
      </c>
      <c r="C137">
        <v>33903</v>
      </c>
      <c r="D137">
        <v>1</v>
      </c>
      <c r="E137" t="s">
        <v>63</v>
      </c>
      <c r="F137" t="s">
        <v>29</v>
      </c>
      <c r="G137" t="s">
        <v>294</v>
      </c>
      <c r="H137" t="s">
        <v>55</v>
      </c>
      <c r="I137" t="s">
        <v>148</v>
      </c>
      <c r="J137" t="s">
        <v>149</v>
      </c>
      <c r="K137" t="s">
        <v>85</v>
      </c>
      <c r="L137" t="s">
        <v>48</v>
      </c>
      <c r="M137" t="s">
        <v>49</v>
      </c>
      <c r="N137" s="1">
        <v>37767</v>
      </c>
      <c r="O137" t="s">
        <v>885</v>
      </c>
      <c r="P137">
        <v>21.3</v>
      </c>
      <c r="Q137">
        <v>-158.183333</v>
      </c>
      <c r="R137" t="s">
        <v>37</v>
      </c>
      <c r="S137" t="s">
        <v>29</v>
      </c>
      <c r="U137" t="s">
        <v>39</v>
      </c>
      <c r="V137" t="b">
        <v>1</v>
      </c>
      <c r="X137">
        <v>45</v>
      </c>
      <c r="Y137" t="s">
        <v>63</v>
      </c>
      <c r="AC137" t="s">
        <v>42</v>
      </c>
      <c r="AE137" t="s">
        <v>124</v>
      </c>
      <c r="AF137">
        <v>3</v>
      </c>
      <c r="AH137">
        <v>3</v>
      </c>
    </row>
    <row r="138" spans="1:34" x14ac:dyDescent="0.2">
      <c r="A138">
        <v>27454</v>
      </c>
      <c r="B138" t="s">
        <v>63</v>
      </c>
      <c r="C138">
        <v>27454</v>
      </c>
      <c r="D138">
        <v>1</v>
      </c>
      <c r="E138" t="s">
        <v>63</v>
      </c>
      <c r="F138" t="s">
        <v>29</v>
      </c>
      <c r="G138" t="s">
        <v>237</v>
      </c>
      <c r="H138" t="s">
        <v>55</v>
      </c>
      <c r="I138" t="s">
        <v>148</v>
      </c>
      <c r="J138" t="s">
        <v>149</v>
      </c>
      <c r="K138" t="s">
        <v>85</v>
      </c>
      <c r="L138" t="s">
        <v>48</v>
      </c>
      <c r="M138" t="s">
        <v>49</v>
      </c>
      <c r="N138" s="1">
        <v>37377</v>
      </c>
      <c r="O138" t="s">
        <v>885</v>
      </c>
      <c r="P138">
        <v>21.333333</v>
      </c>
      <c r="Q138">
        <v>-158.15</v>
      </c>
      <c r="R138" t="s">
        <v>37</v>
      </c>
      <c r="S138" t="s">
        <v>29</v>
      </c>
      <c r="U138" t="s">
        <v>39</v>
      </c>
      <c r="V138" t="b">
        <v>1</v>
      </c>
      <c r="X138">
        <v>44</v>
      </c>
      <c r="Y138" t="s">
        <v>63</v>
      </c>
      <c r="AC138" t="s">
        <v>238</v>
      </c>
      <c r="AE138" t="s">
        <v>239</v>
      </c>
      <c r="AF138">
        <v>2</v>
      </c>
      <c r="AH138" t="s">
        <v>63</v>
      </c>
    </row>
    <row r="139" spans="1:34" x14ac:dyDescent="0.2">
      <c r="A139">
        <v>33909</v>
      </c>
      <c r="B139" t="s">
        <v>1236</v>
      </c>
      <c r="C139">
        <v>33909</v>
      </c>
      <c r="D139">
        <v>1</v>
      </c>
      <c r="E139" t="s">
        <v>63</v>
      </c>
      <c r="F139" t="s">
        <v>43</v>
      </c>
      <c r="G139" t="s">
        <v>301</v>
      </c>
      <c r="H139" t="s">
        <v>55</v>
      </c>
      <c r="I139" t="s">
        <v>148</v>
      </c>
      <c r="J139" t="s">
        <v>149</v>
      </c>
      <c r="K139" t="s">
        <v>85</v>
      </c>
      <c r="L139" t="s">
        <v>48</v>
      </c>
      <c r="M139" t="s">
        <v>49</v>
      </c>
      <c r="N139" s="1">
        <v>37767</v>
      </c>
      <c r="O139" t="s">
        <v>885</v>
      </c>
      <c r="P139">
        <v>21.183333000000001</v>
      </c>
      <c r="Q139">
        <v>-157.966666</v>
      </c>
      <c r="R139" t="s">
        <v>37</v>
      </c>
      <c r="S139" t="s">
        <v>43</v>
      </c>
      <c r="T139" t="s">
        <v>278</v>
      </c>
      <c r="U139" t="s">
        <v>39</v>
      </c>
      <c r="V139" t="b">
        <v>1</v>
      </c>
      <c r="X139">
        <v>45</v>
      </c>
      <c r="Y139" t="s">
        <v>63</v>
      </c>
      <c r="AC139" t="s">
        <v>238</v>
      </c>
      <c r="AE139" t="s">
        <v>187</v>
      </c>
      <c r="AF139">
        <v>3</v>
      </c>
      <c r="AH139" t="s">
        <v>63</v>
      </c>
    </row>
    <row r="140" spans="1:34" x14ac:dyDescent="0.2">
      <c r="A140">
        <v>186448</v>
      </c>
      <c r="B140" t="s">
        <v>1294</v>
      </c>
      <c r="C140">
        <v>186448</v>
      </c>
      <c r="D140">
        <v>1</v>
      </c>
      <c r="E140" t="s">
        <v>63</v>
      </c>
      <c r="F140" t="s">
        <v>43</v>
      </c>
      <c r="G140" t="s">
        <v>989</v>
      </c>
      <c r="H140" t="s">
        <v>55</v>
      </c>
      <c r="I140" t="s">
        <v>148</v>
      </c>
      <c r="J140" t="s">
        <v>149</v>
      </c>
      <c r="K140" t="s">
        <v>47</v>
      </c>
      <c r="L140" t="s">
        <v>48</v>
      </c>
      <c r="M140" t="s">
        <v>49</v>
      </c>
      <c r="N140" s="1">
        <v>43020</v>
      </c>
      <c r="O140" t="s">
        <v>885</v>
      </c>
      <c r="P140">
        <v>20.095659999999999</v>
      </c>
      <c r="Q140">
        <v>-156.00729000000001</v>
      </c>
      <c r="R140" t="s">
        <v>37</v>
      </c>
      <c r="S140" t="s">
        <v>43</v>
      </c>
      <c r="T140" t="s">
        <v>990</v>
      </c>
      <c r="U140" t="s">
        <v>885</v>
      </c>
      <c r="V140" t="b">
        <v>1</v>
      </c>
      <c r="X140" t="s">
        <v>63</v>
      </c>
      <c r="Y140" t="s">
        <v>63</v>
      </c>
      <c r="AC140" t="s">
        <v>135</v>
      </c>
      <c r="AE140" t="s">
        <v>951</v>
      </c>
      <c r="AF140">
        <v>2</v>
      </c>
      <c r="AH140">
        <v>2</v>
      </c>
    </row>
    <row r="141" spans="1:34" x14ac:dyDescent="0.2">
      <c r="A141">
        <v>186449</v>
      </c>
      <c r="B141" t="s">
        <v>1295</v>
      </c>
      <c r="C141">
        <v>186449</v>
      </c>
      <c r="D141">
        <v>1</v>
      </c>
      <c r="E141" t="s">
        <v>63</v>
      </c>
      <c r="F141" t="s">
        <v>29</v>
      </c>
      <c r="G141" t="s">
        <v>991</v>
      </c>
      <c r="H141" t="s">
        <v>55</v>
      </c>
      <c r="I141" t="s">
        <v>148</v>
      </c>
      <c r="J141" t="s">
        <v>149</v>
      </c>
      <c r="K141" t="s">
        <v>47</v>
      </c>
      <c r="L141" t="s">
        <v>48</v>
      </c>
      <c r="M141" t="s">
        <v>49</v>
      </c>
      <c r="N141" s="1">
        <v>43020</v>
      </c>
      <c r="O141" t="s">
        <v>885</v>
      </c>
      <c r="P141">
        <v>20.173200000000001</v>
      </c>
      <c r="Q141">
        <v>-155.98187999999999</v>
      </c>
      <c r="R141" t="s">
        <v>37</v>
      </c>
      <c r="S141" t="s">
        <v>29</v>
      </c>
      <c r="T141" t="s">
        <v>990</v>
      </c>
      <c r="U141" t="s">
        <v>885</v>
      </c>
      <c r="V141" t="b">
        <v>1</v>
      </c>
      <c r="X141" t="s">
        <v>63</v>
      </c>
      <c r="Y141" t="s">
        <v>63</v>
      </c>
      <c r="AC141" t="s">
        <v>135</v>
      </c>
      <c r="AE141" t="s">
        <v>951</v>
      </c>
      <c r="AF141">
        <v>3</v>
      </c>
      <c r="AH141">
        <v>2</v>
      </c>
    </row>
    <row r="142" spans="1:34" x14ac:dyDescent="0.2">
      <c r="A142">
        <v>33902</v>
      </c>
      <c r="B142" t="s">
        <v>1230</v>
      </c>
      <c r="C142">
        <v>33902</v>
      </c>
      <c r="D142">
        <v>1</v>
      </c>
      <c r="E142" t="s">
        <v>63</v>
      </c>
      <c r="F142" t="s">
        <v>29</v>
      </c>
      <c r="G142" t="s">
        <v>293</v>
      </c>
      <c r="H142" t="s">
        <v>55</v>
      </c>
      <c r="I142" t="s">
        <v>148</v>
      </c>
      <c r="J142" t="s">
        <v>149</v>
      </c>
      <c r="K142" t="s">
        <v>85</v>
      </c>
      <c r="L142" t="s">
        <v>48</v>
      </c>
      <c r="M142" t="s">
        <v>49</v>
      </c>
      <c r="N142" s="1">
        <v>37767</v>
      </c>
      <c r="O142" t="s">
        <v>885</v>
      </c>
      <c r="P142">
        <v>21.316666000000001</v>
      </c>
      <c r="Q142">
        <v>-158.19999999999999</v>
      </c>
      <c r="R142" t="s">
        <v>37</v>
      </c>
      <c r="S142" t="s">
        <v>29</v>
      </c>
      <c r="U142" t="s">
        <v>39</v>
      </c>
      <c r="V142" t="b">
        <v>1</v>
      </c>
      <c r="X142">
        <v>45</v>
      </c>
      <c r="Y142" t="s">
        <v>63</v>
      </c>
      <c r="AC142" t="s">
        <v>135</v>
      </c>
      <c r="AE142" t="s">
        <v>232</v>
      </c>
      <c r="AF142">
        <v>3</v>
      </c>
      <c r="AH142">
        <v>3</v>
      </c>
    </row>
    <row r="143" spans="1:34" x14ac:dyDescent="0.2">
      <c r="A143">
        <v>33905</v>
      </c>
      <c r="B143" t="s">
        <v>1232</v>
      </c>
      <c r="C143">
        <v>33905</v>
      </c>
      <c r="D143">
        <v>1</v>
      </c>
      <c r="E143" t="s">
        <v>63</v>
      </c>
      <c r="F143" t="s">
        <v>43</v>
      </c>
      <c r="G143" t="s">
        <v>297</v>
      </c>
      <c r="H143" t="s">
        <v>55</v>
      </c>
      <c r="I143" t="s">
        <v>148</v>
      </c>
      <c r="J143" t="s">
        <v>149</v>
      </c>
      <c r="K143" t="s">
        <v>85</v>
      </c>
      <c r="L143" t="s">
        <v>48</v>
      </c>
      <c r="M143" t="s">
        <v>49</v>
      </c>
      <c r="N143" s="1">
        <v>37767</v>
      </c>
      <c r="O143" t="s">
        <v>885</v>
      </c>
      <c r="P143">
        <v>21.216666</v>
      </c>
      <c r="Q143">
        <v>-158.08333300000001</v>
      </c>
      <c r="R143" t="s">
        <v>37</v>
      </c>
      <c r="S143" t="s">
        <v>43</v>
      </c>
      <c r="U143" t="s">
        <v>39</v>
      </c>
      <c r="V143" t="b">
        <v>1</v>
      </c>
      <c r="X143">
        <v>45</v>
      </c>
      <c r="Y143" t="s">
        <v>63</v>
      </c>
      <c r="AC143" t="s">
        <v>135</v>
      </c>
      <c r="AE143" t="s">
        <v>232</v>
      </c>
      <c r="AF143">
        <v>3</v>
      </c>
      <c r="AH143">
        <v>3</v>
      </c>
    </row>
    <row r="144" spans="1:34" x14ac:dyDescent="0.2">
      <c r="A144">
        <v>45932</v>
      </c>
      <c r="B144" t="s">
        <v>1240</v>
      </c>
      <c r="C144">
        <v>45932</v>
      </c>
      <c r="D144">
        <v>1</v>
      </c>
      <c r="E144" t="s">
        <v>63</v>
      </c>
      <c r="F144" t="s">
        <v>43</v>
      </c>
      <c r="G144" t="s">
        <v>370</v>
      </c>
      <c r="H144" t="s">
        <v>55</v>
      </c>
      <c r="I144" t="s">
        <v>148</v>
      </c>
      <c r="J144" t="s">
        <v>149</v>
      </c>
      <c r="K144" t="s">
        <v>85</v>
      </c>
      <c r="L144" t="s">
        <v>48</v>
      </c>
      <c r="M144" t="s">
        <v>49</v>
      </c>
      <c r="N144" s="1">
        <v>38243</v>
      </c>
      <c r="O144" t="s">
        <v>885</v>
      </c>
      <c r="P144">
        <v>19.966666</v>
      </c>
      <c r="Q144">
        <v>-156.16666599999999</v>
      </c>
      <c r="R144" t="s">
        <v>37</v>
      </c>
      <c r="S144" t="s">
        <v>43</v>
      </c>
      <c r="T144" t="s">
        <v>371</v>
      </c>
      <c r="U144" t="s">
        <v>255</v>
      </c>
      <c r="V144" t="b">
        <v>1</v>
      </c>
      <c r="X144">
        <v>22</v>
      </c>
      <c r="Y144" t="s">
        <v>63</v>
      </c>
      <c r="AC144" t="s">
        <v>135</v>
      </c>
      <c r="AE144" t="s">
        <v>124</v>
      </c>
      <c r="AF144">
        <v>2</v>
      </c>
      <c r="AH144">
        <v>3</v>
      </c>
    </row>
    <row r="145" spans="1:34" x14ac:dyDescent="0.2">
      <c r="A145">
        <v>33886</v>
      </c>
      <c r="B145" t="s">
        <v>1223</v>
      </c>
      <c r="C145">
        <v>33886</v>
      </c>
      <c r="D145">
        <v>1</v>
      </c>
      <c r="E145" t="s">
        <v>63</v>
      </c>
      <c r="F145" t="s">
        <v>43</v>
      </c>
      <c r="G145" t="s">
        <v>272</v>
      </c>
      <c r="H145" t="s">
        <v>55</v>
      </c>
      <c r="I145" t="s">
        <v>148</v>
      </c>
      <c r="J145" t="s">
        <v>149</v>
      </c>
      <c r="K145" t="s">
        <v>85</v>
      </c>
      <c r="L145" t="s">
        <v>48</v>
      </c>
      <c r="M145" t="s">
        <v>49</v>
      </c>
      <c r="N145" s="1">
        <v>37767</v>
      </c>
      <c r="O145" t="s">
        <v>885</v>
      </c>
      <c r="P145">
        <v>21.3</v>
      </c>
      <c r="Q145">
        <v>-158.183333</v>
      </c>
      <c r="R145" t="s">
        <v>37</v>
      </c>
      <c r="S145" t="s">
        <v>43</v>
      </c>
      <c r="U145" t="s">
        <v>39</v>
      </c>
      <c r="V145" t="b">
        <v>1</v>
      </c>
      <c r="X145">
        <v>45</v>
      </c>
      <c r="Y145" t="s">
        <v>63</v>
      </c>
      <c r="AC145" t="s">
        <v>201</v>
      </c>
      <c r="AE145" t="s">
        <v>187</v>
      </c>
      <c r="AF145">
        <v>3</v>
      </c>
      <c r="AH145">
        <v>3</v>
      </c>
    </row>
    <row r="146" spans="1:34" x14ac:dyDescent="0.2">
      <c r="A146">
        <v>33895</v>
      </c>
      <c r="B146" t="s">
        <v>1228</v>
      </c>
      <c r="C146">
        <v>33895</v>
      </c>
      <c r="D146">
        <v>1</v>
      </c>
      <c r="E146" t="s">
        <v>63</v>
      </c>
      <c r="F146" t="s">
        <v>29</v>
      </c>
      <c r="G146" t="s">
        <v>286</v>
      </c>
      <c r="H146" t="s">
        <v>55</v>
      </c>
      <c r="I146" t="s">
        <v>148</v>
      </c>
      <c r="J146" t="s">
        <v>149</v>
      </c>
      <c r="K146" t="s">
        <v>85</v>
      </c>
      <c r="L146" t="s">
        <v>48</v>
      </c>
      <c r="M146" t="s">
        <v>49</v>
      </c>
      <c r="N146" s="1">
        <v>37767</v>
      </c>
      <c r="O146" t="s">
        <v>885</v>
      </c>
      <c r="P146">
        <v>21.033332999999999</v>
      </c>
      <c r="Q146">
        <v>-158</v>
      </c>
      <c r="R146" t="s">
        <v>37</v>
      </c>
      <c r="S146" t="s">
        <v>29</v>
      </c>
      <c r="T146" t="s">
        <v>287</v>
      </c>
      <c r="U146" t="s">
        <v>39</v>
      </c>
      <c r="V146" t="b">
        <v>1</v>
      </c>
      <c r="X146">
        <v>45</v>
      </c>
      <c r="Y146" t="s">
        <v>63</v>
      </c>
      <c r="AC146" t="s">
        <v>288</v>
      </c>
      <c r="AE146" t="s">
        <v>289</v>
      </c>
      <c r="AF146">
        <v>3</v>
      </c>
      <c r="AH146">
        <v>3</v>
      </c>
    </row>
    <row r="147" spans="1:34" x14ac:dyDescent="0.2">
      <c r="A147">
        <v>186449</v>
      </c>
      <c r="B147" t="s">
        <v>1295</v>
      </c>
      <c r="C147">
        <v>214698</v>
      </c>
      <c r="D147">
        <v>1</v>
      </c>
      <c r="E147" t="s">
        <v>63</v>
      </c>
      <c r="F147" t="s">
        <v>29</v>
      </c>
      <c r="G147" t="s">
        <v>1158</v>
      </c>
      <c r="H147" t="s">
        <v>55</v>
      </c>
      <c r="I147" t="s">
        <v>148</v>
      </c>
      <c r="J147" t="s">
        <v>149</v>
      </c>
      <c r="K147" t="s">
        <v>676</v>
      </c>
      <c r="L147" t="s">
        <v>48</v>
      </c>
      <c r="M147" t="s">
        <v>49</v>
      </c>
      <c r="N147" s="1">
        <v>44969</v>
      </c>
      <c r="O147" t="s">
        <v>885</v>
      </c>
      <c r="P147">
        <v>19.92773</v>
      </c>
      <c r="Q147">
        <v>-156.20717999999999</v>
      </c>
      <c r="R147" t="s">
        <v>37</v>
      </c>
      <c r="S147" t="s">
        <v>29</v>
      </c>
      <c r="T147" t="s">
        <v>1159</v>
      </c>
      <c r="U147" t="s">
        <v>255</v>
      </c>
      <c r="V147" t="s">
        <v>63</v>
      </c>
      <c r="W147" t="s">
        <v>1160</v>
      </c>
      <c r="X147" t="s">
        <v>63</v>
      </c>
      <c r="Y147" t="s">
        <v>63</v>
      </c>
      <c r="AF147">
        <v>3</v>
      </c>
      <c r="AH147">
        <v>2</v>
      </c>
    </row>
    <row r="148" spans="1:34" x14ac:dyDescent="0.2">
      <c r="A148">
        <v>132642</v>
      </c>
      <c r="B148" t="s">
        <v>829</v>
      </c>
      <c r="C148">
        <v>214700</v>
      </c>
      <c r="D148">
        <v>1</v>
      </c>
      <c r="E148" t="s">
        <v>63</v>
      </c>
      <c r="F148" t="s">
        <v>29</v>
      </c>
      <c r="G148" t="s">
        <v>1163</v>
      </c>
      <c r="H148" t="s">
        <v>55</v>
      </c>
      <c r="I148" t="s">
        <v>148</v>
      </c>
      <c r="J148" t="s">
        <v>149</v>
      </c>
      <c r="K148" t="s">
        <v>676</v>
      </c>
      <c r="L148" t="s">
        <v>48</v>
      </c>
      <c r="M148" t="s">
        <v>49</v>
      </c>
      <c r="N148" s="1">
        <v>44878</v>
      </c>
      <c r="O148" t="s">
        <v>885</v>
      </c>
      <c r="P148">
        <v>19.653479999999998</v>
      </c>
      <c r="Q148">
        <v>-156.05887999999999</v>
      </c>
      <c r="R148" t="s">
        <v>37</v>
      </c>
      <c r="S148" t="s">
        <v>112</v>
      </c>
      <c r="U148" t="s">
        <v>255</v>
      </c>
      <c r="V148" t="s">
        <v>63</v>
      </c>
      <c r="W148" t="s">
        <v>1164</v>
      </c>
      <c r="X148" t="s">
        <v>63</v>
      </c>
      <c r="Y148" t="s">
        <v>63</v>
      </c>
      <c r="AF148">
        <v>3</v>
      </c>
      <c r="AH148">
        <v>2</v>
      </c>
    </row>
    <row r="149" spans="1:34" x14ac:dyDescent="0.2">
      <c r="A149">
        <v>45928</v>
      </c>
      <c r="B149" t="s">
        <v>1239</v>
      </c>
      <c r="C149">
        <v>175250</v>
      </c>
      <c r="D149">
        <v>1</v>
      </c>
      <c r="E149" t="s">
        <v>63</v>
      </c>
      <c r="F149" t="s">
        <v>29</v>
      </c>
      <c r="G149" t="s">
        <v>908</v>
      </c>
      <c r="H149" t="s">
        <v>55</v>
      </c>
      <c r="I149" t="s">
        <v>526</v>
      </c>
      <c r="J149" t="s">
        <v>527</v>
      </c>
      <c r="K149" t="s">
        <v>47</v>
      </c>
      <c r="L149" t="s">
        <v>48</v>
      </c>
      <c r="M149" t="s">
        <v>49</v>
      </c>
      <c r="N149" s="1">
        <v>42555</v>
      </c>
      <c r="O149" t="s">
        <v>885</v>
      </c>
      <c r="P149">
        <v>21.619150000000001</v>
      </c>
      <c r="Q149">
        <v>-158.29961</v>
      </c>
      <c r="R149" t="s">
        <v>37</v>
      </c>
      <c r="S149" t="s">
        <v>112</v>
      </c>
      <c r="T149" t="s">
        <v>909</v>
      </c>
      <c r="U149" t="s">
        <v>39</v>
      </c>
      <c r="V149" t="s">
        <v>63</v>
      </c>
      <c r="X149" t="s">
        <v>63</v>
      </c>
      <c r="Y149" t="s">
        <v>63</v>
      </c>
      <c r="AF149">
        <v>3</v>
      </c>
      <c r="AH149">
        <v>3</v>
      </c>
    </row>
    <row r="150" spans="1:34" x14ac:dyDescent="0.2">
      <c r="A150">
        <v>175251</v>
      </c>
      <c r="B150" t="s">
        <v>1143</v>
      </c>
      <c r="C150">
        <v>175251</v>
      </c>
      <c r="D150">
        <v>1</v>
      </c>
      <c r="E150" t="s">
        <v>63</v>
      </c>
      <c r="F150" t="s">
        <v>43</v>
      </c>
      <c r="G150" t="s">
        <v>910</v>
      </c>
      <c r="H150" t="s">
        <v>55</v>
      </c>
      <c r="I150" t="s">
        <v>526</v>
      </c>
      <c r="J150" t="s">
        <v>527</v>
      </c>
      <c r="K150" t="s">
        <v>47</v>
      </c>
      <c r="L150" t="s">
        <v>48</v>
      </c>
      <c r="M150" t="s">
        <v>49</v>
      </c>
      <c r="N150" s="1">
        <v>42555</v>
      </c>
      <c r="O150" t="s">
        <v>885</v>
      </c>
      <c r="P150">
        <v>21.620809999999999</v>
      </c>
      <c r="Q150">
        <v>-158.29669000000001</v>
      </c>
      <c r="R150" t="s">
        <v>37</v>
      </c>
      <c r="S150" t="s">
        <v>112</v>
      </c>
      <c r="T150" t="s">
        <v>911</v>
      </c>
      <c r="U150" t="s">
        <v>39</v>
      </c>
      <c r="V150" t="s">
        <v>63</v>
      </c>
      <c r="X150" t="s">
        <v>63</v>
      </c>
      <c r="Y150" t="s">
        <v>63</v>
      </c>
      <c r="AF150">
        <v>3</v>
      </c>
      <c r="AH150">
        <v>3</v>
      </c>
    </row>
    <row r="151" spans="1:34" x14ac:dyDescent="0.2">
      <c r="A151">
        <v>33895</v>
      </c>
      <c r="B151" t="s">
        <v>1228</v>
      </c>
      <c r="C151">
        <v>175252</v>
      </c>
      <c r="D151">
        <v>1</v>
      </c>
      <c r="E151" t="s">
        <v>63</v>
      </c>
      <c r="F151" t="s">
        <v>29</v>
      </c>
      <c r="G151" t="s">
        <v>912</v>
      </c>
      <c r="H151" t="s">
        <v>55</v>
      </c>
      <c r="I151" t="s">
        <v>526</v>
      </c>
      <c r="J151" t="s">
        <v>527</v>
      </c>
      <c r="K151" t="s">
        <v>47</v>
      </c>
      <c r="L151" t="s">
        <v>48</v>
      </c>
      <c r="M151" t="s">
        <v>49</v>
      </c>
      <c r="N151" s="1">
        <v>42555</v>
      </c>
      <c r="O151" t="s">
        <v>885</v>
      </c>
      <c r="P151">
        <v>21.62032</v>
      </c>
      <c r="Q151">
        <v>-158.29338999999999</v>
      </c>
      <c r="R151" t="s">
        <v>37</v>
      </c>
      <c r="S151" t="s">
        <v>112</v>
      </c>
      <c r="T151" t="s">
        <v>913</v>
      </c>
      <c r="U151" t="s">
        <v>39</v>
      </c>
      <c r="V151" t="s">
        <v>63</v>
      </c>
      <c r="X151" t="s">
        <v>63</v>
      </c>
      <c r="Y151" t="s">
        <v>63</v>
      </c>
      <c r="AF151">
        <v>3</v>
      </c>
      <c r="AH151">
        <v>3</v>
      </c>
    </row>
    <row r="152" spans="1:34" x14ac:dyDescent="0.2">
      <c r="A152">
        <v>190866</v>
      </c>
      <c r="B152" t="s">
        <v>1014</v>
      </c>
      <c r="C152">
        <v>202049</v>
      </c>
      <c r="D152">
        <v>1</v>
      </c>
      <c r="E152" t="s">
        <v>63</v>
      </c>
      <c r="F152" t="s">
        <v>29</v>
      </c>
      <c r="G152" t="s">
        <v>1066</v>
      </c>
      <c r="H152" t="s">
        <v>55</v>
      </c>
      <c r="I152" t="s">
        <v>148</v>
      </c>
      <c r="J152" t="s">
        <v>149</v>
      </c>
      <c r="K152" t="s">
        <v>47</v>
      </c>
      <c r="L152" t="s">
        <v>48</v>
      </c>
      <c r="M152" t="s">
        <v>49</v>
      </c>
      <c r="N152" s="1">
        <v>43776</v>
      </c>
      <c r="O152" t="s">
        <v>885</v>
      </c>
      <c r="P152">
        <v>19.450690000000002</v>
      </c>
      <c r="Q152">
        <v>-156.00755000000001</v>
      </c>
      <c r="R152" t="s">
        <v>37</v>
      </c>
      <c r="S152" t="s">
        <v>112</v>
      </c>
      <c r="T152" t="s">
        <v>1067</v>
      </c>
      <c r="U152" t="s">
        <v>255</v>
      </c>
      <c r="V152" t="s">
        <v>63</v>
      </c>
      <c r="W152" t="s">
        <v>1067</v>
      </c>
      <c r="X152" t="s">
        <v>63</v>
      </c>
      <c r="Y152" t="s">
        <v>63</v>
      </c>
      <c r="AF152">
        <v>3</v>
      </c>
      <c r="AH152">
        <v>3</v>
      </c>
    </row>
    <row r="153" spans="1:34" x14ac:dyDescent="0.2">
      <c r="A153">
        <v>33895</v>
      </c>
      <c r="B153" t="s">
        <v>1228</v>
      </c>
      <c r="C153">
        <v>202051</v>
      </c>
      <c r="D153">
        <v>1</v>
      </c>
      <c r="E153" t="s">
        <v>63</v>
      </c>
      <c r="F153" t="s">
        <v>29</v>
      </c>
      <c r="G153" t="s">
        <v>1070</v>
      </c>
      <c r="H153" t="s">
        <v>55</v>
      </c>
      <c r="I153" t="s">
        <v>148</v>
      </c>
      <c r="J153" t="s">
        <v>149</v>
      </c>
      <c r="K153" t="s">
        <v>47</v>
      </c>
      <c r="L153" t="s">
        <v>48</v>
      </c>
      <c r="M153" t="s">
        <v>49</v>
      </c>
      <c r="N153" s="1">
        <v>43776</v>
      </c>
      <c r="O153" t="s">
        <v>885</v>
      </c>
      <c r="P153">
        <v>19.60501</v>
      </c>
      <c r="Q153">
        <v>-156.04657</v>
      </c>
      <c r="R153" t="s">
        <v>37</v>
      </c>
      <c r="S153" t="s">
        <v>112</v>
      </c>
      <c r="T153" t="s">
        <v>1071</v>
      </c>
      <c r="U153" t="s">
        <v>255</v>
      </c>
      <c r="V153" t="s">
        <v>63</v>
      </c>
      <c r="W153" t="s">
        <v>1071</v>
      </c>
      <c r="X153" t="s">
        <v>63</v>
      </c>
      <c r="Y153" t="s">
        <v>63</v>
      </c>
      <c r="AF153">
        <v>3</v>
      </c>
      <c r="AH153">
        <v>3</v>
      </c>
    </row>
    <row r="154" spans="1:34" x14ac:dyDescent="0.2">
      <c r="A154">
        <v>33899</v>
      </c>
      <c r="B154" t="s">
        <v>1133</v>
      </c>
      <c r="C154">
        <v>211013</v>
      </c>
      <c r="D154">
        <v>1</v>
      </c>
      <c r="E154" t="s">
        <v>63</v>
      </c>
      <c r="F154" t="s">
        <v>29</v>
      </c>
      <c r="G154" t="s">
        <v>1132</v>
      </c>
      <c r="H154" t="s">
        <v>55</v>
      </c>
      <c r="I154" t="s">
        <v>148</v>
      </c>
      <c r="J154" t="s">
        <v>149</v>
      </c>
      <c r="K154" t="s">
        <v>676</v>
      </c>
      <c r="L154" t="s">
        <v>48</v>
      </c>
      <c r="M154" t="s">
        <v>49</v>
      </c>
      <c r="N154" s="1">
        <v>44469</v>
      </c>
      <c r="O154" t="s">
        <v>885</v>
      </c>
      <c r="P154">
        <v>19.676380000000002</v>
      </c>
      <c r="Q154">
        <v>-156.05734000000001</v>
      </c>
      <c r="R154" t="s">
        <v>37</v>
      </c>
      <c r="S154" t="s">
        <v>112</v>
      </c>
      <c r="U154" t="s">
        <v>255</v>
      </c>
      <c r="V154" t="s">
        <v>63</v>
      </c>
      <c r="W154" t="s">
        <v>1133</v>
      </c>
      <c r="X154" t="s">
        <v>63</v>
      </c>
      <c r="Y154" t="s">
        <v>63</v>
      </c>
      <c r="AF154">
        <v>3</v>
      </c>
      <c r="AH154">
        <v>3</v>
      </c>
    </row>
    <row r="155" spans="1:34" x14ac:dyDescent="0.2">
      <c r="A155">
        <v>175867</v>
      </c>
      <c r="B155" t="s">
        <v>1139</v>
      </c>
      <c r="C155">
        <v>211016</v>
      </c>
      <c r="D155">
        <v>1</v>
      </c>
      <c r="E155" t="s">
        <v>63</v>
      </c>
      <c r="F155" t="s">
        <v>29</v>
      </c>
      <c r="G155" t="s">
        <v>1138</v>
      </c>
      <c r="H155" t="s">
        <v>55</v>
      </c>
      <c r="I155" t="s">
        <v>148</v>
      </c>
      <c r="J155" t="s">
        <v>149</v>
      </c>
      <c r="K155" t="s">
        <v>676</v>
      </c>
      <c r="L155" t="s">
        <v>48</v>
      </c>
      <c r="M155" t="s">
        <v>49</v>
      </c>
      <c r="N155" s="1">
        <v>44484</v>
      </c>
      <c r="O155" t="s">
        <v>885</v>
      </c>
      <c r="P155">
        <v>19.355540000000001</v>
      </c>
      <c r="Q155">
        <v>-156.06647000000001</v>
      </c>
      <c r="R155" t="s">
        <v>37</v>
      </c>
      <c r="S155" t="s">
        <v>112</v>
      </c>
      <c r="U155" t="s">
        <v>255</v>
      </c>
      <c r="V155" t="s">
        <v>63</v>
      </c>
      <c r="W155" t="s">
        <v>1139</v>
      </c>
      <c r="X155" t="s">
        <v>63</v>
      </c>
      <c r="Y155" t="s">
        <v>63</v>
      </c>
      <c r="AF155">
        <v>3</v>
      </c>
      <c r="AH155">
        <v>3</v>
      </c>
    </row>
    <row r="156" spans="1:34" x14ac:dyDescent="0.2">
      <c r="A156">
        <v>33903</v>
      </c>
      <c r="B156" t="s">
        <v>1141</v>
      </c>
      <c r="C156">
        <v>211017</v>
      </c>
      <c r="D156">
        <v>1</v>
      </c>
      <c r="E156" t="s">
        <v>63</v>
      </c>
      <c r="F156" t="s">
        <v>29</v>
      </c>
      <c r="G156" t="s">
        <v>1140</v>
      </c>
      <c r="H156" t="s">
        <v>55</v>
      </c>
      <c r="I156" t="s">
        <v>148</v>
      </c>
      <c r="J156" t="s">
        <v>149</v>
      </c>
      <c r="K156" t="s">
        <v>676</v>
      </c>
      <c r="L156" t="s">
        <v>48</v>
      </c>
      <c r="M156" t="s">
        <v>49</v>
      </c>
      <c r="N156" s="1">
        <v>44491</v>
      </c>
      <c r="O156" t="s">
        <v>885</v>
      </c>
      <c r="P156">
        <v>19.622330000000002</v>
      </c>
      <c r="Q156">
        <v>-156.04381000000001</v>
      </c>
      <c r="R156" t="s">
        <v>37</v>
      </c>
      <c r="S156" t="s">
        <v>112</v>
      </c>
      <c r="U156" t="s">
        <v>255</v>
      </c>
      <c r="V156" t="s">
        <v>63</v>
      </c>
      <c r="W156" t="s">
        <v>1141</v>
      </c>
      <c r="X156" t="s">
        <v>63</v>
      </c>
      <c r="Y156" t="s">
        <v>63</v>
      </c>
      <c r="AF156">
        <v>3</v>
      </c>
      <c r="AH156">
        <v>3</v>
      </c>
    </row>
    <row r="157" spans="1:34" x14ac:dyDescent="0.2">
      <c r="A157">
        <v>175251</v>
      </c>
      <c r="B157" t="s">
        <v>1143</v>
      </c>
      <c r="C157">
        <v>211019</v>
      </c>
      <c r="D157">
        <v>1</v>
      </c>
      <c r="E157" t="s">
        <v>63</v>
      </c>
      <c r="F157" t="s">
        <v>43</v>
      </c>
      <c r="G157" t="s">
        <v>1144</v>
      </c>
      <c r="H157" t="s">
        <v>55</v>
      </c>
      <c r="I157" t="s">
        <v>148</v>
      </c>
      <c r="J157" t="s">
        <v>149</v>
      </c>
      <c r="K157" t="s">
        <v>676</v>
      </c>
      <c r="L157" t="s">
        <v>48</v>
      </c>
      <c r="M157" t="s">
        <v>49</v>
      </c>
      <c r="N157" s="1">
        <v>44491</v>
      </c>
      <c r="O157" t="s">
        <v>885</v>
      </c>
      <c r="P157">
        <v>19.644839999999999</v>
      </c>
      <c r="Q157">
        <v>-156.05610999999999</v>
      </c>
      <c r="R157" t="s">
        <v>37</v>
      </c>
      <c r="S157" t="s">
        <v>112</v>
      </c>
      <c r="U157" t="s">
        <v>255</v>
      </c>
      <c r="V157" t="s">
        <v>63</v>
      </c>
      <c r="W157" t="s">
        <v>1143</v>
      </c>
      <c r="X157" t="s">
        <v>63</v>
      </c>
      <c r="Y157" t="s">
        <v>63</v>
      </c>
      <c r="AF157">
        <v>3</v>
      </c>
      <c r="AH157">
        <v>3</v>
      </c>
    </row>
    <row r="158" spans="1:34" x14ac:dyDescent="0.2">
      <c r="A158">
        <v>18954</v>
      </c>
      <c r="B158" t="s">
        <v>1212</v>
      </c>
      <c r="C158">
        <v>214697</v>
      </c>
      <c r="D158">
        <v>1</v>
      </c>
      <c r="E158" t="s">
        <v>63</v>
      </c>
      <c r="F158" t="s">
        <v>43</v>
      </c>
      <c r="G158" t="s">
        <v>1155</v>
      </c>
      <c r="H158" t="s">
        <v>55</v>
      </c>
      <c r="I158" t="s">
        <v>148</v>
      </c>
      <c r="J158" t="s">
        <v>149</v>
      </c>
      <c r="K158" t="s">
        <v>676</v>
      </c>
      <c r="L158" t="s">
        <v>48</v>
      </c>
      <c r="M158" t="s">
        <v>49</v>
      </c>
      <c r="N158" s="1">
        <v>44967</v>
      </c>
      <c r="O158" t="s">
        <v>885</v>
      </c>
      <c r="P158">
        <v>19.477460000000001</v>
      </c>
      <c r="Q158">
        <v>-155.99196000000001</v>
      </c>
      <c r="R158" t="s">
        <v>37</v>
      </c>
      <c r="S158" t="s">
        <v>43</v>
      </c>
      <c r="T158" t="s">
        <v>1156</v>
      </c>
      <c r="U158" t="s">
        <v>255</v>
      </c>
      <c r="V158" t="s">
        <v>63</v>
      </c>
      <c r="W158" t="s">
        <v>1157</v>
      </c>
      <c r="X158" t="s">
        <v>63</v>
      </c>
      <c r="Y158" t="s">
        <v>63</v>
      </c>
      <c r="AF158">
        <v>3</v>
      </c>
      <c r="AH158">
        <v>4</v>
      </c>
    </row>
    <row r="159" spans="1:34" x14ac:dyDescent="0.2">
      <c r="A159">
        <v>216889</v>
      </c>
      <c r="B159" t="s">
        <v>63</v>
      </c>
      <c r="C159">
        <v>216889</v>
      </c>
      <c r="D159">
        <v>1</v>
      </c>
      <c r="E159" t="s">
        <v>63</v>
      </c>
      <c r="F159" t="s">
        <v>29</v>
      </c>
      <c r="G159" t="s">
        <v>1165</v>
      </c>
      <c r="H159" t="s">
        <v>55</v>
      </c>
      <c r="I159" t="s">
        <v>148</v>
      </c>
      <c r="J159" t="s">
        <v>149</v>
      </c>
      <c r="K159" t="s">
        <v>34</v>
      </c>
      <c r="L159" t="s">
        <v>48</v>
      </c>
      <c r="M159" t="s">
        <v>49</v>
      </c>
      <c r="N159" s="1">
        <v>45109</v>
      </c>
      <c r="O159" t="s">
        <v>885</v>
      </c>
      <c r="P159">
        <v>19.624230000000001</v>
      </c>
      <c r="Q159">
        <v>-156.02699999999999</v>
      </c>
      <c r="R159" t="s">
        <v>37</v>
      </c>
      <c r="S159" t="s">
        <v>112</v>
      </c>
      <c r="U159" t="s">
        <v>255</v>
      </c>
      <c r="V159" t="s">
        <v>63</v>
      </c>
      <c r="X159" t="s">
        <v>63</v>
      </c>
      <c r="Y159" t="s">
        <v>63</v>
      </c>
      <c r="AF159">
        <v>3</v>
      </c>
      <c r="AH159" t="s">
        <v>63</v>
      </c>
    </row>
    <row r="160" spans="1:34" x14ac:dyDescent="0.2">
      <c r="A160">
        <v>18945</v>
      </c>
      <c r="B160" t="s">
        <v>1210</v>
      </c>
      <c r="C160">
        <v>18945</v>
      </c>
      <c r="D160">
        <v>2</v>
      </c>
      <c r="E160" t="s">
        <v>63</v>
      </c>
      <c r="F160" t="s">
        <v>29</v>
      </c>
      <c r="G160" t="s">
        <v>218</v>
      </c>
      <c r="H160" t="s">
        <v>55</v>
      </c>
      <c r="I160" t="s">
        <v>148</v>
      </c>
      <c r="J160" t="s">
        <v>149</v>
      </c>
      <c r="K160" t="s">
        <v>47</v>
      </c>
      <c r="L160" t="s">
        <v>48</v>
      </c>
      <c r="M160" t="s">
        <v>49</v>
      </c>
      <c r="N160" s="1">
        <v>36869</v>
      </c>
      <c r="O160" t="s">
        <v>885</v>
      </c>
      <c r="P160">
        <v>20.733332999999998</v>
      </c>
      <c r="Q160">
        <v>-156.86666600000001</v>
      </c>
      <c r="R160" t="s">
        <v>37</v>
      </c>
      <c r="S160" t="s">
        <v>29</v>
      </c>
      <c r="U160" t="s">
        <v>214</v>
      </c>
      <c r="V160" t="b">
        <v>1</v>
      </c>
      <c r="X160">
        <v>39</v>
      </c>
      <c r="Y160" t="s">
        <v>63</v>
      </c>
      <c r="AC160">
        <v>2</v>
      </c>
      <c r="AF160" t="s">
        <v>219</v>
      </c>
      <c r="AH160">
        <v>1</v>
      </c>
    </row>
    <row r="161" spans="1:34" x14ac:dyDescent="0.2">
      <c r="A161">
        <v>75662</v>
      </c>
      <c r="B161" t="s">
        <v>839</v>
      </c>
      <c r="C161">
        <v>75662</v>
      </c>
      <c r="D161">
        <v>2</v>
      </c>
      <c r="E161" t="s">
        <v>63</v>
      </c>
      <c r="F161" t="s">
        <v>29</v>
      </c>
      <c r="G161" t="s">
        <v>472</v>
      </c>
      <c r="H161" t="s">
        <v>55</v>
      </c>
      <c r="I161" t="s">
        <v>148</v>
      </c>
      <c r="J161" t="s">
        <v>149</v>
      </c>
      <c r="K161" t="s">
        <v>47</v>
      </c>
      <c r="L161" t="s">
        <v>48</v>
      </c>
      <c r="M161" t="s">
        <v>49</v>
      </c>
      <c r="N161" s="1">
        <v>39645</v>
      </c>
      <c r="O161" t="s">
        <v>885</v>
      </c>
      <c r="P161">
        <v>19.633333</v>
      </c>
      <c r="Q161">
        <v>-156.033333</v>
      </c>
      <c r="R161" t="s">
        <v>37</v>
      </c>
      <c r="S161" t="s">
        <v>29</v>
      </c>
      <c r="U161" t="s">
        <v>255</v>
      </c>
      <c r="V161" t="b">
        <v>1</v>
      </c>
      <c r="X161">
        <v>27</v>
      </c>
      <c r="Y161" t="s">
        <v>63</v>
      </c>
      <c r="AC161">
        <v>2</v>
      </c>
      <c r="AF161">
        <v>3</v>
      </c>
      <c r="AH161">
        <v>1</v>
      </c>
    </row>
    <row r="162" spans="1:34" x14ac:dyDescent="0.2">
      <c r="A162">
        <v>98738</v>
      </c>
      <c r="B162" t="s">
        <v>1273</v>
      </c>
      <c r="C162">
        <v>98738</v>
      </c>
      <c r="D162">
        <v>2</v>
      </c>
      <c r="E162" t="s">
        <v>63</v>
      </c>
      <c r="F162" t="s">
        <v>43</v>
      </c>
      <c r="G162" t="s">
        <v>565</v>
      </c>
      <c r="H162" t="s">
        <v>55</v>
      </c>
      <c r="I162" t="s">
        <v>148</v>
      </c>
      <c r="J162" t="s">
        <v>149</v>
      </c>
      <c r="K162" t="s">
        <v>34</v>
      </c>
      <c r="L162" t="s">
        <v>48</v>
      </c>
      <c r="M162" t="s">
        <v>49</v>
      </c>
      <c r="N162" s="1">
        <v>40401</v>
      </c>
      <c r="O162" t="s">
        <v>885</v>
      </c>
      <c r="P162">
        <v>19.716666</v>
      </c>
      <c r="Q162">
        <v>-156.066666</v>
      </c>
      <c r="R162" t="s">
        <v>37</v>
      </c>
      <c r="S162" t="s">
        <v>43</v>
      </c>
      <c r="U162" t="s">
        <v>255</v>
      </c>
      <c r="V162" t="b">
        <v>1</v>
      </c>
      <c r="X162">
        <v>32</v>
      </c>
      <c r="Y162" t="s">
        <v>63</v>
      </c>
      <c r="AC162">
        <v>2</v>
      </c>
      <c r="AF162">
        <v>3</v>
      </c>
      <c r="AH162">
        <v>1</v>
      </c>
    </row>
    <row r="163" spans="1:34" x14ac:dyDescent="0.2">
      <c r="A163">
        <v>98745</v>
      </c>
      <c r="B163" t="s">
        <v>1277</v>
      </c>
      <c r="C163">
        <v>98745</v>
      </c>
      <c r="D163">
        <v>2</v>
      </c>
      <c r="E163" t="s">
        <v>63</v>
      </c>
      <c r="F163" t="s">
        <v>43</v>
      </c>
      <c r="G163" t="s">
        <v>572</v>
      </c>
      <c r="H163" t="s">
        <v>55</v>
      </c>
      <c r="I163" t="s">
        <v>148</v>
      </c>
      <c r="J163" t="s">
        <v>149</v>
      </c>
      <c r="K163" t="s">
        <v>34</v>
      </c>
      <c r="L163" t="s">
        <v>48</v>
      </c>
      <c r="M163" t="s">
        <v>49</v>
      </c>
      <c r="N163" s="1">
        <v>40404</v>
      </c>
      <c r="O163" t="s">
        <v>885</v>
      </c>
      <c r="P163">
        <v>19.600000000000001</v>
      </c>
      <c r="Q163">
        <v>-156.033333</v>
      </c>
      <c r="R163" t="s">
        <v>37</v>
      </c>
      <c r="S163" t="s">
        <v>43</v>
      </c>
      <c r="U163" t="s">
        <v>255</v>
      </c>
      <c r="V163" t="b">
        <v>1</v>
      </c>
      <c r="X163">
        <v>33</v>
      </c>
      <c r="Y163" t="s">
        <v>63</v>
      </c>
      <c r="AC163">
        <v>2</v>
      </c>
      <c r="AF163">
        <v>3</v>
      </c>
      <c r="AH163">
        <v>2</v>
      </c>
    </row>
    <row r="164" spans="1:34" x14ac:dyDescent="0.2">
      <c r="A164">
        <v>98746</v>
      </c>
      <c r="B164" t="s">
        <v>1278</v>
      </c>
      <c r="C164">
        <v>98746</v>
      </c>
      <c r="D164">
        <v>2</v>
      </c>
      <c r="E164" t="s">
        <v>63</v>
      </c>
      <c r="F164" t="s">
        <v>43</v>
      </c>
      <c r="G164" t="s">
        <v>573</v>
      </c>
      <c r="H164" t="s">
        <v>55</v>
      </c>
      <c r="I164" t="s">
        <v>148</v>
      </c>
      <c r="J164" t="s">
        <v>149</v>
      </c>
      <c r="K164" t="s">
        <v>34</v>
      </c>
      <c r="L164" t="s">
        <v>48</v>
      </c>
      <c r="M164" t="s">
        <v>49</v>
      </c>
      <c r="N164" s="1">
        <v>40404</v>
      </c>
      <c r="O164" t="s">
        <v>885</v>
      </c>
      <c r="P164">
        <v>19.733332999999998</v>
      </c>
      <c r="Q164">
        <v>-156.066666</v>
      </c>
      <c r="R164" t="s">
        <v>37</v>
      </c>
      <c r="S164" t="s">
        <v>43</v>
      </c>
      <c r="U164" t="s">
        <v>255</v>
      </c>
      <c r="V164" t="b">
        <v>1</v>
      </c>
      <c r="X164">
        <v>33</v>
      </c>
      <c r="Y164" t="s">
        <v>63</v>
      </c>
      <c r="AC164">
        <v>2</v>
      </c>
      <c r="AF164">
        <v>3</v>
      </c>
      <c r="AH164">
        <v>2</v>
      </c>
    </row>
    <row r="165" spans="1:34" x14ac:dyDescent="0.2">
      <c r="A165">
        <v>75666</v>
      </c>
      <c r="B165" t="s">
        <v>833</v>
      </c>
      <c r="C165">
        <v>75666</v>
      </c>
      <c r="D165">
        <v>2</v>
      </c>
      <c r="E165" t="s">
        <v>63</v>
      </c>
      <c r="F165" t="s">
        <v>29</v>
      </c>
      <c r="G165" t="s">
        <v>477</v>
      </c>
      <c r="H165" t="s">
        <v>55</v>
      </c>
      <c r="I165" t="s">
        <v>148</v>
      </c>
      <c r="J165" t="s">
        <v>149</v>
      </c>
      <c r="K165" t="s">
        <v>47</v>
      </c>
      <c r="L165" t="s">
        <v>48</v>
      </c>
      <c r="M165" t="s">
        <v>49</v>
      </c>
      <c r="N165" s="1">
        <v>39645</v>
      </c>
      <c r="O165" t="s">
        <v>885</v>
      </c>
      <c r="P165">
        <v>19.816666000000001</v>
      </c>
      <c r="Q165">
        <v>-156.05000000000001</v>
      </c>
      <c r="R165" t="s">
        <v>37</v>
      </c>
      <c r="S165" t="s">
        <v>29</v>
      </c>
      <c r="U165" t="s">
        <v>255</v>
      </c>
      <c r="V165" t="b">
        <v>1</v>
      </c>
      <c r="X165">
        <v>27</v>
      </c>
      <c r="Y165" t="s">
        <v>63</v>
      </c>
      <c r="AC165">
        <v>3</v>
      </c>
      <c r="AF165">
        <v>3</v>
      </c>
      <c r="AH165">
        <v>1</v>
      </c>
    </row>
    <row r="166" spans="1:34" x14ac:dyDescent="0.2">
      <c r="A166">
        <v>98732</v>
      </c>
      <c r="B166" t="s">
        <v>1268</v>
      </c>
      <c r="C166">
        <v>98732</v>
      </c>
      <c r="D166">
        <v>2</v>
      </c>
      <c r="E166" t="s">
        <v>63</v>
      </c>
      <c r="F166" t="s">
        <v>29</v>
      </c>
      <c r="G166" t="s">
        <v>556</v>
      </c>
      <c r="H166" t="s">
        <v>55</v>
      </c>
      <c r="I166" t="s">
        <v>148</v>
      </c>
      <c r="J166" t="s">
        <v>149</v>
      </c>
      <c r="K166" t="s">
        <v>34</v>
      </c>
      <c r="L166" t="s">
        <v>48</v>
      </c>
      <c r="M166" t="s">
        <v>49</v>
      </c>
      <c r="N166" s="1">
        <v>40387</v>
      </c>
      <c r="O166" t="s">
        <v>885</v>
      </c>
      <c r="P166">
        <v>19.766666000000001</v>
      </c>
      <c r="Q166">
        <v>-156.08333300000001</v>
      </c>
      <c r="R166" t="s">
        <v>37</v>
      </c>
      <c r="S166" t="s">
        <v>29</v>
      </c>
      <c r="T166" t="s">
        <v>557</v>
      </c>
      <c r="U166" t="s">
        <v>255</v>
      </c>
      <c r="V166" t="b">
        <v>1</v>
      </c>
      <c r="X166">
        <v>31</v>
      </c>
      <c r="Y166" t="s">
        <v>63</v>
      </c>
      <c r="AC166">
        <v>3</v>
      </c>
      <c r="AF166">
        <v>3</v>
      </c>
      <c r="AH166">
        <v>1</v>
      </c>
    </row>
    <row r="167" spans="1:34" x14ac:dyDescent="0.2">
      <c r="A167">
        <v>98736</v>
      </c>
      <c r="B167" t="s">
        <v>1271</v>
      </c>
      <c r="C167">
        <v>98736</v>
      </c>
      <c r="D167">
        <v>2</v>
      </c>
      <c r="E167" t="s">
        <v>63</v>
      </c>
      <c r="F167" t="s">
        <v>29</v>
      </c>
      <c r="G167" t="s">
        <v>562</v>
      </c>
      <c r="H167" t="s">
        <v>55</v>
      </c>
      <c r="I167" t="s">
        <v>148</v>
      </c>
      <c r="J167" t="s">
        <v>149</v>
      </c>
      <c r="K167" t="s">
        <v>34</v>
      </c>
      <c r="L167" t="s">
        <v>48</v>
      </c>
      <c r="M167" t="s">
        <v>49</v>
      </c>
      <c r="N167" s="1">
        <v>40401</v>
      </c>
      <c r="O167" t="s">
        <v>885</v>
      </c>
      <c r="P167">
        <v>19.666665999999999</v>
      </c>
      <c r="Q167">
        <v>-156.05000000000001</v>
      </c>
      <c r="R167" t="s">
        <v>37</v>
      </c>
      <c r="S167" t="s">
        <v>29</v>
      </c>
      <c r="U167" t="s">
        <v>255</v>
      </c>
      <c r="V167" t="b">
        <v>1</v>
      </c>
      <c r="X167">
        <v>32</v>
      </c>
      <c r="Y167" t="s">
        <v>63</v>
      </c>
      <c r="AC167">
        <v>3</v>
      </c>
      <c r="AF167">
        <v>3</v>
      </c>
      <c r="AH167">
        <v>1</v>
      </c>
    </row>
    <row r="168" spans="1:34" x14ac:dyDescent="0.2">
      <c r="A168">
        <v>30078</v>
      </c>
      <c r="B168" t="s">
        <v>63</v>
      </c>
      <c r="C168">
        <v>30078</v>
      </c>
      <c r="D168">
        <v>2</v>
      </c>
      <c r="E168" t="s">
        <v>63</v>
      </c>
      <c r="F168" t="s">
        <v>43</v>
      </c>
      <c r="G168" t="s">
        <v>265</v>
      </c>
      <c r="H168" t="s">
        <v>55</v>
      </c>
      <c r="I168" t="s">
        <v>148</v>
      </c>
      <c r="J168" t="s">
        <v>149</v>
      </c>
      <c r="K168" t="s">
        <v>85</v>
      </c>
      <c r="L168" t="s">
        <v>48</v>
      </c>
      <c r="M168" t="s">
        <v>49</v>
      </c>
      <c r="N168" s="1">
        <v>37529</v>
      </c>
      <c r="O168" t="s">
        <v>885</v>
      </c>
      <c r="P168">
        <v>19.55</v>
      </c>
      <c r="Q168">
        <v>-155.966666</v>
      </c>
      <c r="R168" t="s">
        <v>37</v>
      </c>
      <c r="S168" t="s">
        <v>43</v>
      </c>
      <c r="U168" t="s">
        <v>255</v>
      </c>
      <c r="V168" t="b">
        <v>1</v>
      </c>
      <c r="X168">
        <v>20</v>
      </c>
      <c r="Y168" t="s">
        <v>1368</v>
      </c>
      <c r="AC168">
        <v>4</v>
      </c>
      <c r="AD168">
        <v>313</v>
      </c>
      <c r="AF168">
        <v>3</v>
      </c>
      <c r="AH168" t="s">
        <v>63</v>
      </c>
    </row>
    <row r="169" spans="1:34" x14ac:dyDescent="0.2">
      <c r="A169">
        <v>71017</v>
      </c>
      <c r="B169" t="s">
        <v>1247</v>
      </c>
      <c r="C169">
        <v>71017</v>
      </c>
      <c r="D169">
        <v>2</v>
      </c>
      <c r="E169" t="s">
        <v>63</v>
      </c>
      <c r="F169" t="s">
        <v>29</v>
      </c>
      <c r="G169" t="s">
        <v>448</v>
      </c>
      <c r="H169" t="s">
        <v>55</v>
      </c>
      <c r="I169" t="s">
        <v>148</v>
      </c>
      <c r="J169" t="s">
        <v>149</v>
      </c>
      <c r="K169" t="s">
        <v>47</v>
      </c>
      <c r="L169" t="s">
        <v>48</v>
      </c>
      <c r="M169" t="s">
        <v>49</v>
      </c>
      <c r="N169" s="1">
        <v>39309</v>
      </c>
      <c r="O169" t="s">
        <v>885</v>
      </c>
      <c r="P169">
        <v>19.816666000000001</v>
      </c>
      <c r="Q169">
        <v>-156.066666</v>
      </c>
      <c r="R169" t="s">
        <v>37</v>
      </c>
      <c r="S169" t="s">
        <v>29</v>
      </c>
      <c r="U169" t="s">
        <v>255</v>
      </c>
      <c r="V169" t="b">
        <v>1</v>
      </c>
      <c r="X169">
        <v>26</v>
      </c>
      <c r="Y169" t="s">
        <v>63</v>
      </c>
      <c r="AC169">
        <v>4</v>
      </c>
      <c r="AF169">
        <v>3</v>
      </c>
      <c r="AH169">
        <v>1</v>
      </c>
    </row>
    <row r="170" spans="1:34" x14ac:dyDescent="0.2">
      <c r="A170">
        <v>23318</v>
      </c>
      <c r="B170" t="s">
        <v>1215</v>
      </c>
      <c r="C170">
        <v>23318</v>
      </c>
      <c r="D170">
        <v>2</v>
      </c>
      <c r="E170" t="s">
        <v>63</v>
      </c>
      <c r="F170" t="s">
        <v>29</v>
      </c>
      <c r="G170" t="s">
        <v>227</v>
      </c>
      <c r="H170" t="s">
        <v>55</v>
      </c>
      <c r="I170" t="s">
        <v>148</v>
      </c>
      <c r="J170" t="s">
        <v>149</v>
      </c>
      <c r="K170" t="s">
        <v>85</v>
      </c>
      <c r="L170" t="s">
        <v>48</v>
      </c>
      <c r="M170" t="s">
        <v>49</v>
      </c>
      <c r="N170" s="1">
        <v>36950</v>
      </c>
      <c r="O170" t="s">
        <v>885</v>
      </c>
      <c r="P170">
        <v>20.75</v>
      </c>
      <c r="Q170">
        <v>-156.51666599999999</v>
      </c>
      <c r="R170" t="s">
        <v>37</v>
      </c>
      <c r="S170" t="s">
        <v>29</v>
      </c>
      <c r="U170" t="s">
        <v>214</v>
      </c>
      <c r="V170" t="b">
        <v>1</v>
      </c>
      <c r="X170">
        <v>41</v>
      </c>
      <c r="Y170" t="s">
        <v>63</v>
      </c>
      <c r="AC170" t="s">
        <v>228</v>
      </c>
      <c r="AE170" t="s">
        <v>229</v>
      </c>
      <c r="AF170" t="s">
        <v>217</v>
      </c>
      <c r="AH170">
        <v>1</v>
      </c>
    </row>
    <row r="171" spans="1:34" x14ac:dyDescent="0.2">
      <c r="A171">
        <v>75663</v>
      </c>
      <c r="B171" t="s">
        <v>1250</v>
      </c>
      <c r="C171">
        <v>75663</v>
      </c>
      <c r="D171">
        <v>2</v>
      </c>
      <c r="E171" t="s">
        <v>63</v>
      </c>
      <c r="F171" t="s">
        <v>43</v>
      </c>
      <c r="G171" t="s">
        <v>473</v>
      </c>
      <c r="H171" t="s">
        <v>55</v>
      </c>
      <c r="I171" t="s">
        <v>148</v>
      </c>
      <c r="J171" t="s">
        <v>149</v>
      </c>
      <c r="K171" t="s">
        <v>47</v>
      </c>
      <c r="L171" t="s">
        <v>48</v>
      </c>
      <c r="M171" t="s">
        <v>49</v>
      </c>
      <c r="N171" s="1">
        <v>39645</v>
      </c>
      <c r="O171" t="s">
        <v>885</v>
      </c>
      <c r="P171">
        <v>19.666665999999999</v>
      </c>
      <c r="Q171">
        <v>-156.033333</v>
      </c>
      <c r="R171" t="s">
        <v>37</v>
      </c>
      <c r="S171" t="s">
        <v>43</v>
      </c>
      <c r="U171" t="s">
        <v>255</v>
      </c>
      <c r="V171" t="b">
        <v>1</v>
      </c>
      <c r="X171">
        <v>27</v>
      </c>
      <c r="Y171" t="s">
        <v>63</v>
      </c>
      <c r="AC171" t="s">
        <v>217</v>
      </c>
      <c r="AE171" t="s">
        <v>124</v>
      </c>
      <c r="AF171">
        <v>3</v>
      </c>
      <c r="AH171">
        <v>1</v>
      </c>
    </row>
    <row r="172" spans="1:34" x14ac:dyDescent="0.2">
      <c r="A172">
        <v>49046</v>
      </c>
      <c r="B172" t="s">
        <v>1242</v>
      </c>
      <c r="C172">
        <v>49046</v>
      </c>
      <c r="D172">
        <v>2</v>
      </c>
      <c r="E172" t="s">
        <v>63</v>
      </c>
      <c r="F172" t="s">
        <v>29</v>
      </c>
      <c r="G172" t="s">
        <v>389</v>
      </c>
      <c r="H172" t="s">
        <v>55</v>
      </c>
      <c r="I172" t="s">
        <v>381</v>
      </c>
      <c r="J172" t="s">
        <v>57</v>
      </c>
      <c r="K172" t="s">
        <v>382</v>
      </c>
      <c r="L172" t="s">
        <v>35</v>
      </c>
      <c r="N172" s="1">
        <v>38571</v>
      </c>
      <c r="O172" t="s">
        <v>885</v>
      </c>
      <c r="P172">
        <v>19.149999999999999</v>
      </c>
      <c r="Q172">
        <v>-156.01666599999999</v>
      </c>
      <c r="R172" t="s">
        <v>37</v>
      </c>
      <c r="S172" t="s">
        <v>29</v>
      </c>
      <c r="T172" t="s">
        <v>383</v>
      </c>
      <c r="U172" t="s">
        <v>255</v>
      </c>
      <c r="V172" t="b">
        <v>1</v>
      </c>
      <c r="X172">
        <v>24</v>
      </c>
      <c r="Y172" t="s">
        <v>63</v>
      </c>
      <c r="AC172" t="s">
        <v>217</v>
      </c>
      <c r="AE172" t="s">
        <v>124</v>
      </c>
      <c r="AF172">
        <v>3</v>
      </c>
      <c r="AH172">
        <v>2</v>
      </c>
    </row>
    <row r="173" spans="1:34" x14ac:dyDescent="0.2">
      <c r="A173">
        <v>132636</v>
      </c>
      <c r="B173" t="s">
        <v>813</v>
      </c>
      <c r="C173">
        <v>132636</v>
      </c>
      <c r="D173">
        <v>2</v>
      </c>
      <c r="E173" t="s">
        <v>63</v>
      </c>
      <c r="F173" t="s">
        <v>43</v>
      </c>
      <c r="G173" t="s">
        <v>812</v>
      </c>
      <c r="H173" t="s">
        <v>55</v>
      </c>
      <c r="I173" t="s">
        <v>148</v>
      </c>
      <c r="J173" t="s">
        <v>149</v>
      </c>
      <c r="K173" t="s">
        <v>34</v>
      </c>
      <c r="L173" t="s">
        <v>48</v>
      </c>
      <c r="M173" t="s">
        <v>49</v>
      </c>
      <c r="N173" s="1">
        <v>40775</v>
      </c>
      <c r="O173" t="s">
        <v>885</v>
      </c>
      <c r="P173">
        <v>19.600000000000001</v>
      </c>
      <c r="Q173">
        <v>-156.033333</v>
      </c>
      <c r="R173" t="s">
        <v>37</v>
      </c>
      <c r="S173" t="s">
        <v>112</v>
      </c>
      <c r="T173" t="s">
        <v>813</v>
      </c>
      <c r="U173" t="s">
        <v>255</v>
      </c>
      <c r="V173" t="b">
        <v>1</v>
      </c>
      <c r="X173">
        <v>34</v>
      </c>
      <c r="Y173" t="s">
        <v>63</v>
      </c>
      <c r="AC173" t="s">
        <v>217</v>
      </c>
      <c r="AE173" t="s">
        <v>124</v>
      </c>
      <c r="AF173">
        <v>3</v>
      </c>
      <c r="AH173">
        <v>2</v>
      </c>
    </row>
    <row r="174" spans="1:34" x14ac:dyDescent="0.2">
      <c r="A174">
        <v>132660</v>
      </c>
      <c r="B174" t="s">
        <v>835</v>
      </c>
      <c r="C174">
        <v>132660</v>
      </c>
      <c r="D174">
        <v>2</v>
      </c>
      <c r="E174" t="s">
        <v>63</v>
      </c>
      <c r="F174" t="s">
        <v>43</v>
      </c>
      <c r="G174" t="s">
        <v>834</v>
      </c>
      <c r="H174" t="s">
        <v>55</v>
      </c>
      <c r="I174" t="s">
        <v>148</v>
      </c>
      <c r="J174" t="s">
        <v>149</v>
      </c>
      <c r="K174" t="s">
        <v>34</v>
      </c>
      <c r="L174" t="s">
        <v>48</v>
      </c>
      <c r="M174" t="s">
        <v>49</v>
      </c>
      <c r="N174" s="1">
        <v>40780</v>
      </c>
      <c r="O174" t="s">
        <v>885</v>
      </c>
      <c r="P174">
        <v>19.483332999999998</v>
      </c>
      <c r="Q174">
        <v>-155.98333299999999</v>
      </c>
      <c r="R174" t="s">
        <v>37</v>
      </c>
      <c r="S174" t="s">
        <v>112</v>
      </c>
      <c r="T174" t="s">
        <v>835</v>
      </c>
      <c r="U174" t="s">
        <v>255</v>
      </c>
      <c r="V174" t="b">
        <v>1</v>
      </c>
      <c r="X174">
        <v>35</v>
      </c>
      <c r="Y174" t="s">
        <v>63</v>
      </c>
      <c r="AC174" t="s">
        <v>275</v>
      </c>
      <c r="AE174" t="s">
        <v>117</v>
      </c>
      <c r="AF174">
        <v>3</v>
      </c>
      <c r="AH174">
        <v>1</v>
      </c>
    </row>
    <row r="175" spans="1:34" x14ac:dyDescent="0.2">
      <c r="A175">
        <v>132633</v>
      </c>
      <c r="B175" t="s">
        <v>807</v>
      </c>
      <c r="C175">
        <v>132633</v>
      </c>
      <c r="D175">
        <v>2</v>
      </c>
      <c r="E175" t="s">
        <v>63</v>
      </c>
      <c r="F175" t="s">
        <v>29</v>
      </c>
      <c r="G175" t="s">
        <v>806</v>
      </c>
      <c r="H175" t="s">
        <v>55</v>
      </c>
      <c r="I175" t="s">
        <v>148</v>
      </c>
      <c r="J175" t="s">
        <v>149</v>
      </c>
      <c r="K175" t="s">
        <v>34</v>
      </c>
      <c r="L175" t="s">
        <v>48</v>
      </c>
      <c r="M175" t="s">
        <v>49</v>
      </c>
      <c r="N175" s="1">
        <v>40775</v>
      </c>
      <c r="O175" t="s">
        <v>885</v>
      </c>
      <c r="P175">
        <v>19.716666</v>
      </c>
      <c r="Q175">
        <v>-156.066666</v>
      </c>
      <c r="R175" t="s">
        <v>37</v>
      </c>
      <c r="S175" t="s">
        <v>112</v>
      </c>
      <c r="T175" t="s">
        <v>807</v>
      </c>
      <c r="U175" t="s">
        <v>255</v>
      </c>
      <c r="V175" t="b">
        <v>1</v>
      </c>
      <c r="X175">
        <v>34</v>
      </c>
      <c r="Y175" t="s">
        <v>63</v>
      </c>
      <c r="AC175" t="s">
        <v>226</v>
      </c>
      <c r="AE175" t="s">
        <v>124</v>
      </c>
      <c r="AF175">
        <v>3</v>
      </c>
      <c r="AH175">
        <v>2</v>
      </c>
    </row>
    <row r="176" spans="1:34" x14ac:dyDescent="0.2">
      <c r="A176">
        <v>132640</v>
      </c>
      <c r="B176" t="s">
        <v>822</v>
      </c>
      <c r="C176">
        <v>132640</v>
      </c>
      <c r="D176">
        <v>2</v>
      </c>
      <c r="E176" t="s">
        <v>63</v>
      </c>
      <c r="F176" t="s">
        <v>29</v>
      </c>
      <c r="G176" t="s">
        <v>821</v>
      </c>
      <c r="H176" t="s">
        <v>55</v>
      </c>
      <c r="I176" t="s">
        <v>148</v>
      </c>
      <c r="J176" t="s">
        <v>149</v>
      </c>
      <c r="K176" t="s">
        <v>34</v>
      </c>
      <c r="L176" t="s">
        <v>48</v>
      </c>
      <c r="M176" t="s">
        <v>49</v>
      </c>
      <c r="N176" s="1">
        <v>40775</v>
      </c>
      <c r="O176" t="s">
        <v>885</v>
      </c>
      <c r="P176">
        <v>19.483332999999998</v>
      </c>
      <c r="Q176">
        <v>-155.966666</v>
      </c>
      <c r="R176" t="s">
        <v>37</v>
      </c>
      <c r="S176" t="s">
        <v>112</v>
      </c>
      <c r="T176" t="s">
        <v>822</v>
      </c>
      <c r="U176" t="s">
        <v>255</v>
      </c>
      <c r="V176" t="b">
        <v>1</v>
      </c>
      <c r="X176">
        <v>34</v>
      </c>
      <c r="Y176" t="s">
        <v>63</v>
      </c>
      <c r="AC176" t="s">
        <v>143</v>
      </c>
      <c r="AD176" t="s">
        <v>823</v>
      </c>
      <c r="AE176" t="s">
        <v>824</v>
      </c>
      <c r="AF176">
        <v>3</v>
      </c>
      <c r="AH176">
        <v>2</v>
      </c>
    </row>
    <row r="177" spans="1:34" x14ac:dyDescent="0.2">
      <c r="A177">
        <v>132634</v>
      </c>
      <c r="B177" t="s">
        <v>1281</v>
      </c>
      <c r="C177">
        <v>132634</v>
      </c>
      <c r="D177">
        <v>2</v>
      </c>
      <c r="E177" t="s">
        <v>63</v>
      </c>
      <c r="F177" t="s">
        <v>29</v>
      </c>
      <c r="G177" t="s">
        <v>808</v>
      </c>
      <c r="H177" t="s">
        <v>55</v>
      </c>
      <c r="I177" t="s">
        <v>148</v>
      </c>
      <c r="J177" t="s">
        <v>149</v>
      </c>
      <c r="K177" t="s">
        <v>34</v>
      </c>
      <c r="L177" t="s">
        <v>48</v>
      </c>
      <c r="M177" t="s">
        <v>49</v>
      </c>
      <c r="N177" s="1">
        <v>40775</v>
      </c>
      <c r="O177" t="s">
        <v>885</v>
      </c>
      <c r="P177">
        <v>19.666665999999999</v>
      </c>
      <c r="Q177">
        <v>-156.066666</v>
      </c>
      <c r="R177" t="s">
        <v>37</v>
      </c>
      <c r="S177" t="s">
        <v>29</v>
      </c>
      <c r="T177" t="s">
        <v>809</v>
      </c>
      <c r="U177" t="s">
        <v>255</v>
      </c>
      <c r="V177" t="b">
        <v>1</v>
      </c>
      <c r="W177" t="s">
        <v>1361</v>
      </c>
      <c r="X177">
        <v>34</v>
      </c>
      <c r="Y177" t="s">
        <v>1361</v>
      </c>
      <c r="AC177" t="s">
        <v>62</v>
      </c>
      <c r="AE177" t="s">
        <v>124</v>
      </c>
      <c r="AF177">
        <v>3</v>
      </c>
      <c r="AH177">
        <v>2</v>
      </c>
    </row>
    <row r="178" spans="1:34" x14ac:dyDescent="0.2">
      <c r="A178">
        <v>23320</v>
      </c>
      <c r="B178" t="s">
        <v>1216</v>
      </c>
      <c r="C178">
        <v>23320</v>
      </c>
      <c r="D178">
        <v>2</v>
      </c>
      <c r="E178" t="s">
        <v>63</v>
      </c>
      <c r="F178" t="s">
        <v>29</v>
      </c>
      <c r="G178" t="s">
        <v>231</v>
      </c>
      <c r="H178" t="s">
        <v>55</v>
      </c>
      <c r="I178" t="s">
        <v>148</v>
      </c>
      <c r="J178" t="s">
        <v>149</v>
      </c>
      <c r="K178" t="s">
        <v>85</v>
      </c>
      <c r="L178" t="s">
        <v>48</v>
      </c>
      <c r="M178" t="s">
        <v>49</v>
      </c>
      <c r="N178" s="1">
        <v>36950</v>
      </c>
      <c r="O178" t="s">
        <v>885</v>
      </c>
      <c r="P178">
        <v>20.75</v>
      </c>
      <c r="Q178">
        <v>-156.51666599999999</v>
      </c>
      <c r="R178" t="s">
        <v>37</v>
      </c>
      <c r="S178" t="s">
        <v>29</v>
      </c>
      <c r="U178" t="s">
        <v>214</v>
      </c>
      <c r="V178" t="b">
        <v>1</v>
      </c>
      <c r="X178">
        <v>41</v>
      </c>
      <c r="Y178" t="s">
        <v>63</v>
      </c>
      <c r="AC178" t="s">
        <v>201</v>
      </c>
      <c r="AE178" t="s">
        <v>232</v>
      </c>
      <c r="AF178" t="s">
        <v>217</v>
      </c>
      <c r="AH178">
        <v>1</v>
      </c>
    </row>
  </sheetData>
  <sortState xmlns:xlrd2="http://schemas.microsoft.com/office/spreadsheetml/2017/richdata2" ref="A2:AH178">
    <sortCondition ref="Z2:Z178"/>
    <sortCondition ref="D2:D178"/>
    <sortCondition ref="AC2:AC178"/>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15B6-89EA-0447-8EE2-542F22D79072}">
  <dimension ref="A1:C28"/>
  <sheetViews>
    <sheetView workbookViewId="0">
      <selection activeCell="C6" sqref="C6"/>
    </sheetView>
  </sheetViews>
  <sheetFormatPr baseColWidth="10" defaultRowHeight="16" x14ac:dyDescent="0.2"/>
  <sheetData>
    <row r="1" spans="1:3" x14ac:dyDescent="0.2">
      <c r="B1" t="s">
        <v>1322</v>
      </c>
      <c r="C1" t="s">
        <v>1323</v>
      </c>
    </row>
    <row r="2" spans="1:3" x14ac:dyDescent="0.2">
      <c r="A2" t="s">
        <v>885</v>
      </c>
      <c r="B2">
        <v>177</v>
      </c>
      <c r="C2">
        <v>11</v>
      </c>
    </row>
    <row r="3" spans="1:3" x14ac:dyDescent="0.2">
      <c r="A3" t="s">
        <v>333</v>
      </c>
      <c r="B3">
        <v>42</v>
      </c>
      <c r="C3">
        <v>6</v>
      </c>
    </row>
    <row r="4" spans="1:3" x14ac:dyDescent="0.2">
      <c r="A4" t="s">
        <v>1196</v>
      </c>
      <c r="B4">
        <v>134</v>
      </c>
      <c r="C4">
        <v>15</v>
      </c>
    </row>
    <row r="5" spans="1:3" x14ac:dyDescent="0.2">
      <c r="A5" t="s">
        <v>68</v>
      </c>
      <c r="B5">
        <v>38</v>
      </c>
      <c r="C5">
        <v>11</v>
      </c>
    </row>
    <row r="6" spans="1:3" x14ac:dyDescent="0.2">
      <c r="A6" t="s">
        <v>1197</v>
      </c>
      <c r="B6">
        <v>8</v>
      </c>
      <c r="C6">
        <v>4</v>
      </c>
    </row>
    <row r="7" spans="1:3" x14ac:dyDescent="0.2">
      <c r="A7" t="s">
        <v>1198</v>
      </c>
      <c r="B7">
        <v>24</v>
      </c>
      <c r="C7">
        <v>2</v>
      </c>
    </row>
    <row r="8" spans="1:3" x14ac:dyDescent="0.2">
      <c r="A8" t="s">
        <v>1199</v>
      </c>
      <c r="B8">
        <v>17</v>
      </c>
      <c r="C8">
        <v>9</v>
      </c>
    </row>
    <row r="9" spans="1:3" x14ac:dyDescent="0.2">
      <c r="A9" t="s">
        <v>59</v>
      </c>
      <c r="B9">
        <v>21</v>
      </c>
      <c r="C9">
        <v>7</v>
      </c>
    </row>
    <row r="10" spans="1:3" x14ac:dyDescent="0.2">
      <c r="A10" t="s">
        <v>1324</v>
      </c>
      <c r="B10">
        <v>83</v>
      </c>
    </row>
    <row r="12" spans="1:3" x14ac:dyDescent="0.2">
      <c r="A12" t="s">
        <v>1334</v>
      </c>
      <c r="B12">
        <f>SUM(B2:B10)</f>
        <v>544</v>
      </c>
      <c r="C12">
        <f>SUM(C2:C10)</f>
        <v>65</v>
      </c>
    </row>
    <row r="18" spans="1:2" x14ac:dyDescent="0.2">
      <c r="A18" t="s">
        <v>1335</v>
      </c>
      <c r="B18">
        <f>192/1.1</f>
        <v>174.54545454545453</v>
      </c>
    </row>
    <row r="20" spans="1:2" x14ac:dyDescent="0.2">
      <c r="A20" t="s">
        <v>1336</v>
      </c>
      <c r="B20">
        <f>C12</f>
        <v>65</v>
      </c>
    </row>
    <row r="21" spans="1:2" x14ac:dyDescent="0.2">
      <c r="A21" t="s">
        <v>1337</v>
      </c>
      <c r="B21">
        <v>33</v>
      </c>
    </row>
    <row r="22" spans="1:2" x14ac:dyDescent="0.2">
      <c r="A22" t="s">
        <v>1341</v>
      </c>
      <c r="B22">
        <v>22</v>
      </c>
    </row>
    <row r="23" spans="1:2" x14ac:dyDescent="0.2">
      <c r="A23" t="s">
        <v>1338</v>
      </c>
      <c r="B23">
        <v>22</v>
      </c>
    </row>
    <row r="24" spans="1:2" x14ac:dyDescent="0.2">
      <c r="A24" t="s">
        <v>1339</v>
      </c>
      <c r="B24">
        <v>10</v>
      </c>
    </row>
    <row r="25" spans="1:2" x14ac:dyDescent="0.2">
      <c r="A25" t="s">
        <v>1340</v>
      </c>
      <c r="B25">
        <v>21</v>
      </c>
    </row>
    <row r="28" spans="1:2" x14ac:dyDescent="0.2">
      <c r="A28" t="s">
        <v>1334</v>
      </c>
      <c r="B28">
        <f>SUM(B20:B26)</f>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B286-F879-D649-ACF7-5DE03609A7BB}">
  <dimension ref="A1:DG43"/>
  <sheetViews>
    <sheetView workbookViewId="0">
      <pane ySplit="1" topLeftCell="A2" activePane="bottomLeft" state="frozen"/>
      <selection pane="bottomLeft" activeCell="A16" sqref="A16:XFD17"/>
    </sheetView>
  </sheetViews>
  <sheetFormatPr baseColWidth="10" defaultRowHeight="16" x14ac:dyDescent="0.2"/>
  <cols>
    <col min="6" max="6" width="17.83203125" bestFit="1" customWidth="1"/>
    <col min="9" max="12" width="0" hidden="1" customWidth="1"/>
  </cols>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25</v>
      </c>
      <c r="AC1" t="s">
        <v>26</v>
      </c>
      <c r="AD1" t="s">
        <v>27</v>
      </c>
      <c r="AE1" t="s">
        <v>28</v>
      </c>
    </row>
    <row r="2" spans="1:111" x14ac:dyDescent="0.2">
      <c r="A2">
        <v>108129</v>
      </c>
      <c r="B2">
        <v>108129</v>
      </c>
      <c r="C2">
        <v>1</v>
      </c>
      <c r="E2" t="s">
        <v>29</v>
      </c>
      <c r="F2" t="s">
        <v>642</v>
      </c>
      <c r="G2" t="s">
        <v>55</v>
      </c>
      <c r="H2" t="s">
        <v>148</v>
      </c>
      <c r="I2" t="s">
        <v>149</v>
      </c>
      <c r="J2" t="s">
        <v>47</v>
      </c>
      <c r="K2" t="s">
        <v>48</v>
      </c>
      <c r="L2" t="s">
        <v>49</v>
      </c>
      <c r="M2" s="1">
        <v>41074</v>
      </c>
      <c r="N2" t="s">
        <v>1171</v>
      </c>
      <c r="O2">
        <v>22.216666</v>
      </c>
      <c r="P2">
        <v>-159.966666</v>
      </c>
      <c r="Q2" t="s">
        <v>37</v>
      </c>
      <c r="R2" t="s">
        <v>112</v>
      </c>
      <c r="S2" t="s">
        <v>643</v>
      </c>
      <c r="T2" t="s">
        <v>641</v>
      </c>
      <c r="U2" t="b">
        <v>1</v>
      </c>
      <c r="W2">
        <v>37</v>
      </c>
      <c r="Y2" t="str">
        <f t="shared" ref="Y2:Y20" si="0">_xlfn.CONCAT("NWHI-",Z2)</f>
        <v>NWHI-1</v>
      </c>
      <c r="Z2" s="2">
        <v>1</v>
      </c>
      <c r="AA2" s="2"/>
      <c r="AB2">
        <v>3</v>
      </c>
      <c r="AE2">
        <v>3</v>
      </c>
    </row>
    <row r="3" spans="1:111" x14ac:dyDescent="0.2">
      <c r="A3" s="2">
        <v>108131</v>
      </c>
      <c r="B3" s="2">
        <v>108131</v>
      </c>
      <c r="C3" s="2">
        <v>1</v>
      </c>
      <c r="D3" s="2"/>
      <c r="E3" s="2" t="s">
        <v>29</v>
      </c>
      <c r="F3" s="2" t="s">
        <v>645</v>
      </c>
      <c r="G3" s="2" t="s">
        <v>55</v>
      </c>
      <c r="H3" s="2" t="s">
        <v>148</v>
      </c>
      <c r="I3" s="2" t="s">
        <v>149</v>
      </c>
      <c r="J3" s="2" t="s">
        <v>47</v>
      </c>
      <c r="K3" s="2" t="s">
        <v>48</v>
      </c>
      <c r="L3" s="2" t="s">
        <v>49</v>
      </c>
      <c r="M3" s="3">
        <v>41074</v>
      </c>
      <c r="N3" s="2" t="s">
        <v>1171</v>
      </c>
      <c r="O3" s="2">
        <v>22.25</v>
      </c>
      <c r="P3" s="2">
        <v>-159.9</v>
      </c>
      <c r="Q3" s="2" t="s">
        <v>37</v>
      </c>
      <c r="R3" s="2" t="s">
        <v>112</v>
      </c>
      <c r="S3" s="2"/>
      <c r="T3" s="2" t="s">
        <v>641</v>
      </c>
      <c r="U3" s="2" t="b">
        <v>1</v>
      </c>
      <c r="V3" s="2"/>
      <c r="W3" s="2">
        <v>37</v>
      </c>
      <c r="X3" s="2"/>
      <c r="Y3" t="str">
        <f t="shared" si="0"/>
        <v>NWHI-1</v>
      </c>
      <c r="Z3" s="2">
        <v>1</v>
      </c>
      <c r="AA3" s="2">
        <v>1</v>
      </c>
      <c r="AB3" s="2">
        <v>3</v>
      </c>
      <c r="AC3" s="2"/>
      <c r="AD3" s="2"/>
      <c r="AE3" s="2">
        <v>3</v>
      </c>
    </row>
    <row r="4" spans="1:111" s="2" customFormat="1" x14ac:dyDescent="0.2">
      <c r="A4">
        <v>108132</v>
      </c>
      <c r="B4">
        <v>108132</v>
      </c>
      <c r="C4">
        <v>1</v>
      </c>
      <c r="D4"/>
      <c r="E4" t="s">
        <v>43</v>
      </c>
      <c r="F4" t="s">
        <v>646</v>
      </c>
      <c r="G4" t="s">
        <v>55</v>
      </c>
      <c r="H4" t="s">
        <v>148</v>
      </c>
      <c r="I4" t="s">
        <v>149</v>
      </c>
      <c r="J4" t="s">
        <v>47</v>
      </c>
      <c r="K4" t="s">
        <v>48</v>
      </c>
      <c r="L4" t="s">
        <v>49</v>
      </c>
      <c r="M4" s="1">
        <v>41074</v>
      </c>
      <c r="N4" t="s">
        <v>1171</v>
      </c>
      <c r="O4">
        <v>22.25</v>
      </c>
      <c r="P4">
        <v>-159.88333299999999</v>
      </c>
      <c r="Q4" t="s">
        <v>37</v>
      </c>
      <c r="R4" t="s">
        <v>112</v>
      </c>
      <c r="S4"/>
      <c r="T4" t="s">
        <v>641</v>
      </c>
      <c r="U4" t="b">
        <v>1</v>
      </c>
      <c r="V4"/>
      <c r="W4">
        <v>37</v>
      </c>
      <c r="X4"/>
      <c r="Y4" t="str">
        <f t="shared" si="0"/>
        <v>NWHI-1</v>
      </c>
      <c r="Z4" s="2">
        <v>1</v>
      </c>
      <c r="AA4" s="2">
        <v>2</v>
      </c>
      <c r="AB4">
        <v>3</v>
      </c>
      <c r="AC4"/>
      <c r="AD4"/>
      <c r="AE4">
        <v>3</v>
      </c>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row>
    <row r="5" spans="1:111" x14ac:dyDescent="0.2">
      <c r="A5">
        <v>108134</v>
      </c>
      <c r="B5">
        <v>108134</v>
      </c>
      <c r="C5">
        <v>1</v>
      </c>
      <c r="E5" t="s">
        <v>43</v>
      </c>
      <c r="F5" t="s">
        <v>648</v>
      </c>
      <c r="G5" t="s">
        <v>55</v>
      </c>
      <c r="H5" t="s">
        <v>148</v>
      </c>
      <c r="I5" t="s">
        <v>149</v>
      </c>
      <c r="J5" t="s">
        <v>47</v>
      </c>
      <c r="K5" t="s">
        <v>48</v>
      </c>
      <c r="L5" t="s">
        <v>49</v>
      </c>
      <c r="M5" s="1">
        <v>41074</v>
      </c>
      <c r="N5" t="s">
        <v>1171</v>
      </c>
      <c r="O5">
        <v>22.25</v>
      </c>
      <c r="P5">
        <v>-159.76666599999999</v>
      </c>
      <c r="Q5" t="s">
        <v>37</v>
      </c>
      <c r="R5" t="s">
        <v>112</v>
      </c>
      <c r="T5" t="s">
        <v>641</v>
      </c>
      <c r="U5" t="b">
        <v>1</v>
      </c>
      <c r="W5">
        <v>37</v>
      </c>
      <c r="Y5" t="str">
        <f t="shared" si="0"/>
        <v>NWHI-1</v>
      </c>
      <c r="Z5" s="2">
        <v>1</v>
      </c>
      <c r="AA5" s="2">
        <v>3</v>
      </c>
      <c r="AB5">
        <v>3</v>
      </c>
      <c r="AE5">
        <v>3</v>
      </c>
    </row>
    <row r="6" spans="1:111" s="2" customFormat="1" x14ac:dyDescent="0.2">
      <c r="A6">
        <v>108136</v>
      </c>
      <c r="B6">
        <v>108136</v>
      </c>
      <c r="C6">
        <v>1</v>
      </c>
      <c r="D6"/>
      <c r="E6" t="s">
        <v>43</v>
      </c>
      <c r="F6" t="s">
        <v>650</v>
      </c>
      <c r="G6" t="s">
        <v>55</v>
      </c>
      <c r="H6" t="s">
        <v>148</v>
      </c>
      <c r="I6" t="s">
        <v>149</v>
      </c>
      <c r="J6" t="s">
        <v>47</v>
      </c>
      <c r="K6" t="s">
        <v>48</v>
      </c>
      <c r="L6" t="s">
        <v>49</v>
      </c>
      <c r="M6" s="1">
        <v>41074</v>
      </c>
      <c r="N6" t="s">
        <v>1171</v>
      </c>
      <c r="O6">
        <v>22.266666000000001</v>
      </c>
      <c r="P6">
        <v>-159.69999999999999</v>
      </c>
      <c r="Q6" t="s">
        <v>37</v>
      </c>
      <c r="R6" t="s">
        <v>112</v>
      </c>
      <c r="S6"/>
      <c r="T6" t="s">
        <v>641</v>
      </c>
      <c r="U6" t="b">
        <v>1</v>
      </c>
      <c r="V6"/>
      <c r="W6">
        <v>37</v>
      </c>
      <c r="X6"/>
      <c r="Y6" t="str">
        <f t="shared" si="0"/>
        <v>NWHI-1</v>
      </c>
      <c r="Z6" s="2">
        <v>1</v>
      </c>
      <c r="AB6">
        <v>3</v>
      </c>
      <c r="AC6"/>
      <c r="AD6"/>
      <c r="AE6">
        <v>3</v>
      </c>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row>
    <row r="7" spans="1:111" x14ac:dyDescent="0.2">
      <c r="A7">
        <v>108138</v>
      </c>
      <c r="B7">
        <v>108138</v>
      </c>
      <c r="C7">
        <v>1</v>
      </c>
      <c r="E7" t="s">
        <v>43</v>
      </c>
      <c r="F7" t="s">
        <v>651</v>
      </c>
      <c r="G7" t="s">
        <v>55</v>
      </c>
      <c r="H7" t="s">
        <v>148</v>
      </c>
      <c r="I7" t="s">
        <v>149</v>
      </c>
      <c r="J7" t="s">
        <v>47</v>
      </c>
      <c r="K7" t="s">
        <v>48</v>
      </c>
      <c r="L7" t="s">
        <v>49</v>
      </c>
      <c r="M7" s="1">
        <v>41073</v>
      </c>
      <c r="N7" t="s">
        <v>1171</v>
      </c>
      <c r="O7">
        <v>22.15</v>
      </c>
      <c r="P7">
        <v>-159.783333</v>
      </c>
      <c r="Q7" t="s">
        <v>37</v>
      </c>
      <c r="R7" t="s">
        <v>112</v>
      </c>
      <c r="T7" t="s">
        <v>641</v>
      </c>
      <c r="U7" t="b">
        <v>1</v>
      </c>
      <c r="W7">
        <v>36</v>
      </c>
      <c r="Y7" t="str">
        <f t="shared" si="0"/>
        <v>NWHI-1</v>
      </c>
      <c r="Z7" s="2">
        <v>1</v>
      </c>
      <c r="AA7" s="2"/>
      <c r="AB7">
        <v>3</v>
      </c>
      <c r="AE7">
        <v>3</v>
      </c>
    </row>
    <row r="8" spans="1:111" x14ac:dyDescent="0.2">
      <c r="A8">
        <v>203249</v>
      </c>
      <c r="B8">
        <v>203249</v>
      </c>
      <c r="C8">
        <v>1</v>
      </c>
      <c r="E8" t="s">
        <v>43</v>
      </c>
      <c r="F8" t="s">
        <v>1074</v>
      </c>
      <c r="G8" t="s">
        <v>55</v>
      </c>
      <c r="H8" t="s">
        <v>148</v>
      </c>
      <c r="I8" t="s">
        <v>149</v>
      </c>
      <c r="J8" t="s">
        <v>34</v>
      </c>
      <c r="K8" t="s">
        <v>48</v>
      </c>
      <c r="L8" t="s">
        <v>1075</v>
      </c>
      <c r="M8" s="1">
        <v>43875</v>
      </c>
      <c r="N8" t="s">
        <v>1171</v>
      </c>
      <c r="O8">
        <v>22.160730000000001</v>
      </c>
      <c r="P8">
        <v>-159.89260999999999</v>
      </c>
      <c r="Q8" t="s">
        <v>37</v>
      </c>
      <c r="R8" t="s">
        <v>43</v>
      </c>
      <c r="T8" t="s">
        <v>1076</v>
      </c>
      <c r="U8" t="b">
        <v>1</v>
      </c>
      <c r="W8">
        <v>125</v>
      </c>
      <c r="Y8" t="str">
        <f t="shared" si="0"/>
        <v>NWHI-2</v>
      </c>
      <c r="Z8" s="2">
        <v>2</v>
      </c>
      <c r="AA8" s="2">
        <v>2</v>
      </c>
      <c r="AB8">
        <v>3</v>
      </c>
      <c r="AE8">
        <v>2</v>
      </c>
    </row>
    <row r="9" spans="1:111" x14ac:dyDescent="0.2">
      <c r="A9">
        <v>203250</v>
      </c>
      <c r="B9">
        <v>203250</v>
      </c>
      <c r="C9">
        <v>1</v>
      </c>
      <c r="E9" t="s">
        <v>29</v>
      </c>
      <c r="F9" t="s">
        <v>1077</v>
      </c>
      <c r="G9" t="s">
        <v>55</v>
      </c>
      <c r="H9" t="s">
        <v>148</v>
      </c>
      <c r="I9" t="s">
        <v>149</v>
      </c>
      <c r="J9" t="s">
        <v>34</v>
      </c>
      <c r="K9" t="s">
        <v>48</v>
      </c>
      <c r="L9" t="s">
        <v>1075</v>
      </c>
      <c r="M9" s="1">
        <v>43875</v>
      </c>
      <c r="N9" t="s">
        <v>1171</v>
      </c>
      <c r="O9">
        <v>22.172239999999999</v>
      </c>
      <c r="P9">
        <v>-159.89068</v>
      </c>
      <c r="Q9" t="s">
        <v>37</v>
      </c>
      <c r="R9" t="s">
        <v>29</v>
      </c>
      <c r="S9" t="s">
        <v>1078</v>
      </c>
      <c r="T9" t="s">
        <v>1076</v>
      </c>
      <c r="U9" t="b">
        <v>1</v>
      </c>
      <c r="W9">
        <v>125</v>
      </c>
      <c r="Y9" t="str">
        <f t="shared" si="0"/>
        <v>NWHI-2</v>
      </c>
      <c r="Z9" s="2">
        <v>2</v>
      </c>
      <c r="AA9" s="2">
        <v>1</v>
      </c>
      <c r="AB9">
        <v>3</v>
      </c>
      <c r="AE9">
        <v>2</v>
      </c>
    </row>
    <row r="10" spans="1:111" s="2" customFormat="1" x14ac:dyDescent="0.2">
      <c r="A10">
        <v>211011</v>
      </c>
      <c r="B10">
        <v>211011</v>
      </c>
      <c r="C10">
        <v>1</v>
      </c>
      <c r="D10"/>
      <c r="E10" t="s">
        <v>43</v>
      </c>
      <c r="F10" t="s">
        <v>1128</v>
      </c>
      <c r="G10" t="s">
        <v>55</v>
      </c>
      <c r="H10" t="s">
        <v>148</v>
      </c>
      <c r="I10" t="s">
        <v>149</v>
      </c>
      <c r="J10" t="s">
        <v>676</v>
      </c>
      <c r="K10" t="s">
        <v>48</v>
      </c>
      <c r="L10" t="s">
        <v>49</v>
      </c>
      <c r="M10" s="1">
        <v>44416</v>
      </c>
      <c r="N10" t="s">
        <v>1171</v>
      </c>
      <c r="O10">
        <v>21.843360000000001</v>
      </c>
      <c r="P10">
        <v>-159.51240000000001</v>
      </c>
      <c r="Q10" t="s">
        <v>37</v>
      </c>
      <c r="R10" t="s">
        <v>112</v>
      </c>
      <c r="S10"/>
      <c r="T10" t="s">
        <v>641</v>
      </c>
      <c r="U10" t="s">
        <v>63</v>
      </c>
      <c r="V10" t="s">
        <v>1129</v>
      </c>
      <c r="W10" t="s">
        <v>63</v>
      </c>
      <c r="X10"/>
      <c r="Y10" t="str">
        <f t="shared" si="0"/>
        <v>NWHI-3</v>
      </c>
      <c r="Z10" s="2">
        <v>3</v>
      </c>
      <c r="AA10" s="2">
        <v>1</v>
      </c>
      <c r="AB10">
        <v>3</v>
      </c>
      <c r="AC10">
        <v>83.32</v>
      </c>
      <c r="AD10"/>
      <c r="AE10">
        <v>3</v>
      </c>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row>
    <row r="11" spans="1:111" s="2" customFormat="1" x14ac:dyDescent="0.2">
      <c r="A11">
        <v>211012</v>
      </c>
      <c r="B11">
        <v>211012</v>
      </c>
      <c r="C11">
        <v>1</v>
      </c>
      <c r="D11"/>
      <c r="E11" t="s">
        <v>29</v>
      </c>
      <c r="F11" t="s">
        <v>1130</v>
      </c>
      <c r="G11" t="s">
        <v>55</v>
      </c>
      <c r="H11" t="s">
        <v>148</v>
      </c>
      <c r="I11" t="s">
        <v>149</v>
      </c>
      <c r="J11" t="s">
        <v>676</v>
      </c>
      <c r="K11" t="s">
        <v>48</v>
      </c>
      <c r="L11" t="s">
        <v>49</v>
      </c>
      <c r="M11" s="1">
        <v>44416</v>
      </c>
      <c r="N11" t="s">
        <v>1171</v>
      </c>
      <c r="O11">
        <v>21.843900000000001</v>
      </c>
      <c r="P11">
        <v>-159.49945</v>
      </c>
      <c r="Q11" t="s">
        <v>37</v>
      </c>
      <c r="R11" t="s">
        <v>112</v>
      </c>
      <c r="S11"/>
      <c r="T11" t="s">
        <v>641</v>
      </c>
      <c r="U11" t="s">
        <v>63</v>
      </c>
      <c r="V11" t="s">
        <v>1131</v>
      </c>
      <c r="W11" t="s">
        <v>63</v>
      </c>
      <c r="X11"/>
      <c r="Y11" t="str">
        <f t="shared" si="0"/>
        <v>NWHI-3</v>
      </c>
      <c r="Z11" s="2">
        <v>3</v>
      </c>
      <c r="AA11" s="2">
        <v>2</v>
      </c>
      <c r="AB11">
        <v>3</v>
      </c>
      <c r="AC11">
        <v>71.930000000000007</v>
      </c>
      <c r="AD11"/>
      <c r="AE11">
        <v>3</v>
      </c>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row>
    <row r="12" spans="1:111" s="2" customFormat="1" x14ac:dyDescent="0.2">
      <c r="A12">
        <v>102217</v>
      </c>
      <c r="B12">
        <v>102217</v>
      </c>
      <c r="C12">
        <v>1</v>
      </c>
      <c r="D12"/>
      <c r="E12" t="s">
        <v>29</v>
      </c>
      <c r="F12" t="s">
        <v>585</v>
      </c>
      <c r="G12" t="s">
        <v>55</v>
      </c>
      <c r="H12" t="s">
        <v>381</v>
      </c>
      <c r="I12" t="s">
        <v>57</v>
      </c>
      <c r="J12" t="s">
        <v>382</v>
      </c>
      <c r="K12" t="s">
        <v>35</v>
      </c>
      <c r="L12"/>
      <c r="M12" s="1">
        <v>40458</v>
      </c>
      <c r="N12" t="s">
        <v>333</v>
      </c>
      <c r="O12">
        <v>24.466666</v>
      </c>
      <c r="P12">
        <v>-168.6</v>
      </c>
      <c r="Q12" t="s">
        <v>37</v>
      </c>
      <c r="R12" t="s">
        <v>29</v>
      </c>
      <c r="S12" t="s">
        <v>383</v>
      </c>
      <c r="T12" t="s">
        <v>333</v>
      </c>
      <c r="U12" t="b">
        <v>1</v>
      </c>
      <c r="V12"/>
      <c r="W12">
        <v>73</v>
      </c>
      <c r="X12"/>
      <c r="Y12" t="str">
        <f t="shared" si="0"/>
        <v>NWHI-4</v>
      </c>
      <c r="Z12">
        <v>4</v>
      </c>
      <c r="AA12" s="2">
        <v>3</v>
      </c>
      <c r="AB12">
        <v>2</v>
      </c>
      <c r="AC12"/>
      <c r="AD12"/>
      <c r="AE12">
        <v>3</v>
      </c>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row>
    <row r="13" spans="1:111" x14ac:dyDescent="0.2">
      <c r="A13">
        <v>102218</v>
      </c>
      <c r="B13">
        <v>102218</v>
      </c>
      <c r="C13">
        <v>1</v>
      </c>
      <c r="E13" t="s">
        <v>29</v>
      </c>
      <c r="F13" t="s">
        <v>586</v>
      </c>
      <c r="G13" t="s">
        <v>55</v>
      </c>
      <c r="H13" t="s">
        <v>381</v>
      </c>
      <c r="I13" t="s">
        <v>57</v>
      </c>
      <c r="J13" t="s">
        <v>382</v>
      </c>
      <c r="K13" t="s">
        <v>35</v>
      </c>
      <c r="M13" s="1">
        <v>40458</v>
      </c>
      <c r="N13" t="s">
        <v>333</v>
      </c>
      <c r="O13">
        <v>24.466666</v>
      </c>
      <c r="P13">
        <v>-168.6</v>
      </c>
      <c r="Q13" t="s">
        <v>37</v>
      </c>
      <c r="R13" t="s">
        <v>29</v>
      </c>
      <c r="S13" t="s">
        <v>383</v>
      </c>
      <c r="T13" t="s">
        <v>333</v>
      </c>
      <c r="U13" t="b">
        <v>1</v>
      </c>
      <c r="W13">
        <v>73</v>
      </c>
      <c r="Y13" t="str">
        <f t="shared" si="0"/>
        <v>NWHI-4</v>
      </c>
      <c r="Z13">
        <v>4</v>
      </c>
      <c r="AA13" s="2">
        <v>4</v>
      </c>
      <c r="AB13">
        <v>2</v>
      </c>
      <c r="AE13">
        <v>3</v>
      </c>
    </row>
    <row r="14" spans="1:111" x14ac:dyDescent="0.2">
      <c r="A14" s="2">
        <v>102219</v>
      </c>
      <c r="B14" s="2">
        <v>102219</v>
      </c>
      <c r="C14" s="2">
        <v>1</v>
      </c>
      <c r="D14" s="2"/>
      <c r="E14" s="2" t="s">
        <v>29</v>
      </c>
      <c r="F14" s="2" t="s">
        <v>587</v>
      </c>
      <c r="G14" s="2" t="s">
        <v>55</v>
      </c>
      <c r="H14" s="2" t="s">
        <v>381</v>
      </c>
      <c r="I14" s="2" t="s">
        <v>57</v>
      </c>
      <c r="J14" s="2" t="s">
        <v>382</v>
      </c>
      <c r="K14" s="2" t="s">
        <v>35</v>
      </c>
      <c r="L14" s="2"/>
      <c r="M14" s="3">
        <v>40458</v>
      </c>
      <c r="N14" s="2" t="s">
        <v>333</v>
      </c>
      <c r="O14" s="2">
        <v>24.466666</v>
      </c>
      <c r="P14" s="2">
        <v>-168.6</v>
      </c>
      <c r="Q14" s="2" t="s">
        <v>37</v>
      </c>
      <c r="R14" s="2" t="s">
        <v>29</v>
      </c>
      <c r="S14" s="2" t="s">
        <v>588</v>
      </c>
      <c r="T14" s="2" t="s">
        <v>333</v>
      </c>
      <c r="U14" s="2" t="b">
        <v>1</v>
      </c>
      <c r="V14" s="2"/>
      <c r="W14" s="2">
        <v>73</v>
      </c>
      <c r="X14" s="2"/>
      <c r="Y14" t="str">
        <f t="shared" si="0"/>
        <v>NWHI-4*</v>
      </c>
      <c r="Z14" s="2" t="s">
        <v>1203</v>
      </c>
      <c r="AA14" s="2">
        <v>1</v>
      </c>
      <c r="AB14" s="2">
        <v>2</v>
      </c>
      <c r="AC14" s="2"/>
      <c r="AD14" s="2"/>
      <c r="AE14" s="2">
        <v>3</v>
      </c>
      <c r="AF14" t="s">
        <v>1202</v>
      </c>
    </row>
    <row r="15" spans="1:111" x14ac:dyDescent="0.2">
      <c r="A15">
        <v>102219</v>
      </c>
      <c r="B15">
        <v>102220</v>
      </c>
      <c r="C15">
        <v>1</v>
      </c>
      <c r="E15" t="s">
        <v>29</v>
      </c>
      <c r="F15" t="s">
        <v>589</v>
      </c>
      <c r="G15" t="s">
        <v>55</v>
      </c>
      <c r="H15" t="s">
        <v>381</v>
      </c>
      <c r="I15" t="s">
        <v>57</v>
      </c>
      <c r="J15" t="s">
        <v>382</v>
      </c>
      <c r="K15" t="s">
        <v>35</v>
      </c>
      <c r="M15" s="1">
        <v>40458</v>
      </c>
      <c r="N15" t="s">
        <v>333</v>
      </c>
      <c r="O15">
        <v>24.466666</v>
      </c>
      <c r="P15">
        <v>-168.6</v>
      </c>
      <c r="Q15" t="s">
        <v>37</v>
      </c>
      <c r="R15" t="s">
        <v>29</v>
      </c>
      <c r="S15" t="s">
        <v>590</v>
      </c>
      <c r="T15" t="s">
        <v>333</v>
      </c>
      <c r="U15" t="b">
        <v>0</v>
      </c>
      <c r="W15">
        <v>73</v>
      </c>
      <c r="X15" t="s">
        <v>89</v>
      </c>
      <c r="Y15" t="str">
        <f t="shared" si="0"/>
        <v>NWHI-4*</v>
      </c>
      <c r="Z15" t="s">
        <v>1203</v>
      </c>
      <c r="AA15" s="2">
        <v>2</v>
      </c>
      <c r="AB15">
        <v>2</v>
      </c>
      <c r="AE15">
        <v>3</v>
      </c>
      <c r="AF15" t="s">
        <v>1202</v>
      </c>
    </row>
    <row r="16" spans="1:111" x14ac:dyDescent="0.2">
      <c r="A16">
        <v>102229</v>
      </c>
      <c r="B16">
        <v>102229</v>
      </c>
      <c r="C16">
        <v>31</v>
      </c>
      <c r="E16" t="s">
        <v>29</v>
      </c>
      <c r="F16" t="s">
        <v>602</v>
      </c>
      <c r="G16" t="s">
        <v>55</v>
      </c>
      <c r="H16" t="s">
        <v>381</v>
      </c>
      <c r="I16" t="s">
        <v>57</v>
      </c>
      <c r="J16" t="s">
        <v>382</v>
      </c>
      <c r="K16" t="s">
        <v>35</v>
      </c>
      <c r="M16" s="1">
        <v>40472</v>
      </c>
      <c r="N16" t="s">
        <v>333</v>
      </c>
      <c r="O16">
        <v>23.183333000000001</v>
      </c>
      <c r="P16">
        <v>-162.066666</v>
      </c>
      <c r="Q16" t="s">
        <v>37</v>
      </c>
      <c r="R16" t="s">
        <v>29</v>
      </c>
      <c r="S16" t="s">
        <v>383</v>
      </c>
      <c r="T16" t="s">
        <v>333</v>
      </c>
      <c r="U16" t="b">
        <v>1</v>
      </c>
      <c r="V16" t="s">
        <v>603</v>
      </c>
      <c r="W16">
        <v>75</v>
      </c>
      <c r="Y16" t="str">
        <f t="shared" si="0"/>
        <v>NWHI-5</v>
      </c>
      <c r="Z16">
        <v>5</v>
      </c>
      <c r="AA16" s="2">
        <v>1</v>
      </c>
      <c r="AB16">
        <v>2</v>
      </c>
      <c r="AE16">
        <v>3</v>
      </c>
      <c r="AF16" t="s">
        <v>1204</v>
      </c>
    </row>
    <row r="17" spans="1:111" x14ac:dyDescent="0.2">
      <c r="A17" s="2">
        <v>102229</v>
      </c>
      <c r="B17" s="2">
        <v>102432</v>
      </c>
      <c r="C17" s="2">
        <v>31</v>
      </c>
      <c r="D17" s="2"/>
      <c r="E17" s="2" t="s">
        <v>29</v>
      </c>
      <c r="F17" s="2" t="s">
        <v>614</v>
      </c>
      <c r="G17" s="2" t="s">
        <v>55</v>
      </c>
      <c r="H17" s="2" t="s">
        <v>381</v>
      </c>
      <c r="I17" s="2" t="s">
        <v>57</v>
      </c>
      <c r="J17" s="2" t="s">
        <v>382</v>
      </c>
      <c r="K17" s="2" t="s">
        <v>35</v>
      </c>
      <c r="L17" s="2"/>
      <c r="M17" s="3">
        <v>40447</v>
      </c>
      <c r="N17" s="2" t="s">
        <v>36</v>
      </c>
      <c r="O17" s="2">
        <v>22.916665999999999</v>
      </c>
      <c r="P17" s="2">
        <v>-162.4</v>
      </c>
      <c r="Q17" s="2" t="s">
        <v>37</v>
      </c>
      <c r="R17" s="2" t="s">
        <v>29</v>
      </c>
      <c r="S17" s="2" t="s">
        <v>615</v>
      </c>
      <c r="T17" s="2" t="s">
        <v>333</v>
      </c>
      <c r="U17" s="2" t="b">
        <v>0</v>
      </c>
      <c r="V17" s="2"/>
      <c r="W17" s="2">
        <v>72</v>
      </c>
      <c r="X17" s="2" t="s">
        <v>89</v>
      </c>
      <c r="Y17" t="str">
        <f t="shared" si="0"/>
        <v>NWHI-5</v>
      </c>
      <c r="Z17" s="2">
        <v>5</v>
      </c>
      <c r="AA17" s="2">
        <v>2</v>
      </c>
      <c r="AB17" s="2">
        <v>2</v>
      </c>
      <c r="AC17" s="2"/>
      <c r="AD17" s="2"/>
      <c r="AE17" s="2">
        <v>3</v>
      </c>
      <c r="AF17" t="s">
        <v>1204</v>
      </c>
    </row>
    <row r="18" spans="1:111" x14ac:dyDescent="0.2">
      <c r="A18">
        <v>102233</v>
      </c>
      <c r="B18">
        <v>102231</v>
      </c>
      <c r="C18">
        <v>1</v>
      </c>
      <c r="E18" t="s">
        <v>29</v>
      </c>
      <c r="F18" t="s">
        <v>606</v>
      </c>
      <c r="G18" t="s">
        <v>55</v>
      </c>
      <c r="H18" t="s">
        <v>381</v>
      </c>
      <c r="I18" t="s">
        <v>57</v>
      </c>
      <c r="J18" t="s">
        <v>382</v>
      </c>
      <c r="K18" t="s">
        <v>35</v>
      </c>
      <c r="M18" s="1">
        <v>40472</v>
      </c>
      <c r="N18" t="s">
        <v>333</v>
      </c>
      <c r="O18">
        <v>23.183333000000001</v>
      </c>
      <c r="P18">
        <v>-162.066666</v>
      </c>
      <c r="Q18" t="s">
        <v>37</v>
      </c>
      <c r="R18" t="s">
        <v>29</v>
      </c>
      <c r="S18" t="s">
        <v>607</v>
      </c>
      <c r="T18" t="s">
        <v>333</v>
      </c>
      <c r="U18" t="b">
        <v>0</v>
      </c>
      <c r="W18">
        <v>75</v>
      </c>
      <c r="X18" t="s">
        <v>89</v>
      </c>
      <c r="Y18" t="str">
        <f t="shared" si="0"/>
        <v>NWHI-6</v>
      </c>
      <c r="Z18">
        <v>6</v>
      </c>
      <c r="AA18" s="2">
        <v>1</v>
      </c>
      <c r="AB18">
        <v>3</v>
      </c>
      <c r="AE18">
        <v>3</v>
      </c>
      <c r="AF18" t="s">
        <v>1200</v>
      </c>
    </row>
    <row r="19" spans="1:111" s="2" customFormat="1" x14ac:dyDescent="0.2">
      <c r="A19">
        <v>102233</v>
      </c>
      <c r="B19">
        <v>102232</v>
      </c>
      <c r="C19">
        <v>1</v>
      </c>
      <c r="D19"/>
      <c r="E19" t="s">
        <v>29</v>
      </c>
      <c r="F19" t="s">
        <v>608</v>
      </c>
      <c r="G19" t="s">
        <v>55</v>
      </c>
      <c r="H19" t="s">
        <v>381</v>
      </c>
      <c r="I19" t="s">
        <v>57</v>
      </c>
      <c r="J19" t="s">
        <v>382</v>
      </c>
      <c r="K19" t="s">
        <v>35</v>
      </c>
      <c r="L19"/>
      <c r="M19" s="1">
        <v>40472</v>
      </c>
      <c r="N19" t="s">
        <v>333</v>
      </c>
      <c r="O19">
        <v>23.183333000000001</v>
      </c>
      <c r="P19">
        <v>-162.066666</v>
      </c>
      <c r="Q19" t="s">
        <v>37</v>
      </c>
      <c r="R19" t="s">
        <v>29</v>
      </c>
      <c r="S19" t="s">
        <v>609</v>
      </c>
      <c r="T19" t="s">
        <v>333</v>
      </c>
      <c r="U19" t="b">
        <v>0</v>
      </c>
      <c r="V19"/>
      <c r="W19">
        <v>75</v>
      </c>
      <c r="X19" t="s">
        <v>89</v>
      </c>
      <c r="Y19" t="str">
        <f t="shared" si="0"/>
        <v>NWHI-6</v>
      </c>
      <c r="Z19">
        <v>6</v>
      </c>
      <c r="AA19" s="2">
        <v>2</v>
      </c>
      <c r="AB19">
        <v>3</v>
      </c>
      <c r="AC19"/>
      <c r="AD19"/>
      <c r="AE19">
        <v>3</v>
      </c>
      <c r="AF19" t="s">
        <v>1200</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row>
    <row r="20" spans="1:111" s="2" customFormat="1" x14ac:dyDescent="0.2">
      <c r="A20">
        <v>102233</v>
      </c>
      <c r="B20">
        <v>102233</v>
      </c>
      <c r="C20">
        <v>1</v>
      </c>
      <c r="D20"/>
      <c r="E20" t="s">
        <v>29</v>
      </c>
      <c r="F20" t="s">
        <v>610</v>
      </c>
      <c r="G20" t="s">
        <v>55</v>
      </c>
      <c r="H20" t="s">
        <v>381</v>
      </c>
      <c r="I20" t="s">
        <v>57</v>
      </c>
      <c r="J20" t="s">
        <v>382</v>
      </c>
      <c r="K20" t="s">
        <v>35</v>
      </c>
      <c r="L20"/>
      <c r="M20" s="1">
        <v>40472</v>
      </c>
      <c r="N20" t="s">
        <v>333</v>
      </c>
      <c r="O20">
        <v>23.183333000000001</v>
      </c>
      <c r="P20">
        <v>-162.066666</v>
      </c>
      <c r="Q20" t="s">
        <v>37</v>
      </c>
      <c r="R20" t="s">
        <v>29</v>
      </c>
      <c r="S20" t="s">
        <v>611</v>
      </c>
      <c r="T20" t="s">
        <v>333</v>
      </c>
      <c r="U20" t="b">
        <v>1</v>
      </c>
      <c r="V20"/>
      <c r="W20">
        <v>75</v>
      </c>
      <c r="X20"/>
      <c r="Y20" t="str">
        <f t="shared" si="0"/>
        <v>NWHI-6</v>
      </c>
      <c r="Z20">
        <v>6</v>
      </c>
      <c r="AA20" s="2">
        <v>3</v>
      </c>
      <c r="AB20">
        <v>3</v>
      </c>
      <c r="AC20"/>
      <c r="AD20"/>
      <c r="AE20">
        <v>3</v>
      </c>
      <c r="AF20" t="s">
        <v>1200</v>
      </c>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row>
    <row r="21" spans="1:111" s="2" customFormat="1" x14ac:dyDescent="0.2">
      <c r="A21" s="2">
        <v>102227</v>
      </c>
      <c r="B21" s="2">
        <v>102227</v>
      </c>
      <c r="C21" s="2">
        <v>1</v>
      </c>
      <c r="E21" s="2" t="s">
        <v>43</v>
      </c>
      <c r="F21" s="2" t="s">
        <v>598</v>
      </c>
      <c r="G21" s="2" t="s">
        <v>55</v>
      </c>
      <c r="H21" s="2" t="s">
        <v>381</v>
      </c>
      <c r="I21" s="2" t="s">
        <v>57</v>
      </c>
      <c r="J21" s="2" t="s">
        <v>382</v>
      </c>
      <c r="K21" s="2" t="s">
        <v>35</v>
      </c>
      <c r="M21" s="3">
        <v>40472</v>
      </c>
      <c r="N21" s="2" t="s">
        <v>333</v>
      </c>
      <c r="O21" s="2">
        <v>23.183333000000001</v>
      </c>
      <c r="P21" s="2">
        <v>-162.066666</v>
      </c>
      <c r="Q21" s="2" t="s">
        <v>37</v>
      </c>
      <c r="R21" s="2" t="s">
        <v>43</v>
      </c>
      <c r="S21" s="2" t="s">
        <v>599</v>
      </c>
      <c r="T21" s="2" t="s">
        <v>333</v>
      </c>
      <c r="U21" s="2" t="b">
        <v>1</v>
      </c>
      <c r="W21" s="2">
        <v>75</v>
      </c>
      <c r="Z21" s="2" t="s">
        <v>1201</v>
      </c>
      <c r="AB21" s="2">
        <v>3</v>
      </c>
      <c r="AE21" s="2">
        <v>3</v>
      </c>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row>
    <row r="22" spans="1:111" s="2" customFormat="1" x14ac:dyDescent="0.2">
      <c r="A22" s="2">
        <v>102431</v>
      </c>
      <c r="B22" s="2">
        <v>102431</v>
      </c>
      <c r="C22" s="2">
        <v>1</v>
      </c>
      <c r="E22" s="2" t="s">
        <v>43</v>
      </c>
      <c r="F22" s="2" t="s">
        <v>612</v>
      </c>
      <c r="G22" s="2" t="s">
        <v>55</v>
      </c>
      <c r="H22" s="2" t="s">
        <v>381</v>
      </c>
      <c r="I22" s="2" t="s">
        <v>57</v>
      </c>
      <c r="J22" s="2" t="s">
        <v>382</v>
      </c>
      <c r="K22" s="2" t="s">
        <v>35</v>
      </c>
      <c r="M22" s="3">
        <v>40447</v>
      </c>
      <c r="N22" s="2" t="s">
        <v>333</v>
      </c>
      <c r="O22" s="2">
        <v>22.916665999999999</v>
      </c>
      <c r="P22" s="2">
        <v>-162.4</v>
      </c>
      <c r="Q22" s="2" t="s">
        <v>37</v>
      </c>
      <c r="R22" s="2" t="s">
        <v>43</v>
      </c>
      <c r="S22" s="2" t="s">
        <v>613</v>
      </c>
      <c r="T22" s="2" t="s">
        <v>333</v>
      </c>
      <c r="U22" s="2" t="b">
        <v>1</v>
      </c>
      <c r="W22" s="2">
        <v>72</v>
      </c>
      <c r="Z22" s="2" t="s">
        <v>1201</v>
      </c>
      <c r="AB22" s="2">
        <v>2</v>
      </c>
      <c r="AE22" s="2">
        <v>3</v>
      </c>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row>
    <row r="23" spans="1:111" s="2" customFormat="1" x14ac:dyDescent="0.2">
      <c r="A23" s="2">
        <v>102221</v>
      </c>
      <c r="B23" s="2">
        <v>102221</v>
      </c>
      <c r="C23" s="2">
        <v>1</v>
      </c>
      <c r="E23" s="2" t="s">
        <v>43</v>
      </c>
      <c r="F23" s="2" t="s">
        <v>591</v>
      </c>
      <c r="G23" s="2" t="s">
        <v>55</v>
      </c>
      <c r="H23" s="2" t="s">
        <v>381</v>
      </c>
      <c r="I23" s="2" t="s">
        <v>57</v>
      </c>
      <c r="J23" s="2" t="s">
        <v>382</v>
      </c>
      <c r="K23" s="2" t="s">
        <v>35</v>
      </c>
      <c r="M23" s="3">
        <v>40458</v>
      </c>
      <c r="N23" s="2" t="s">
        <v>333</v>
      </c>
      <c r="O23" s="2">
        <v>24.466666</v>
      </c>
      <c r="P23" s="2">
        <v>-168.6</v>
      </c>
      <c r="Q23" s="2" t="s">
        <v>37</v>
      </c>
      <c r="R23" s="2" t="s">
        <v>43</v>
      </c>
      <c r="S23" s="2" t="s">
        <v>592</v>
      </c>
      <c r="T23" s="2" t="s">
        <v>333</v>
      </c>
      <c r="U23" s="2" t="b">
        <v>1</v>
      </c>
      <c r="W23" s="2">
        <v>73</v>
      </c>
      <c r="Z23" s="2" t="s">
        <v>712</v>
      </c>
      <c r="AB23" s="2">
        <v>2</v>
      </c>
      <c r="AE23" s="2">
        <v>3</v>
      </c>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row>
    <row r="24" spans="1:111" x14ac:dyDescent="0.2">
      <c r="A24">
        <v>102222</v>
      </c>
      <c r="B24">
        <v>102222</v>
      </c>
      <c r="C24">
        <v>1</v>
      </c>
      <c r="E24" t="s">
        <v>29</v>
      </c>
      <c r="F24" t="s">
        <v>593</v>
      </c>
      <c r="G24" t="s">
        <v>55</v>
      </c>
      <c r="H24" t="s">
        <v>381</v>
      </c>
      <c r="I24" t="s">
        <v>57</v>
      </c>
      <c r="J24" t="s">
        <v>382</v>
      </c>
      <c r="K24" t="s">
        <v>35</v>
      </c>
      <c r="M24" s="1">
        <v>40471</v>
      </c>
      <c r="N24" t="s">
        <v>333</v>
      </c>
      <c r="O24">
        <v>23.433333000000001</v>
      </c>
      <c r="P24">
        <v>-162.25</v>
      </c>
      <c r="Q24" t="s">
        <v>37</v>
      </c>
      <c r="R24" t="s">
        <v>29</v>
      </c>
      <c r="S24" t="s">
        <v>383</v>
      </c>
      <c r="T24" t="s">
        <v>333</v>
      </c>
      <c r="U24" t="b">
        <v>1</v>
      </c>
      <c r="W24">
        <v>74</v>
      </c>
      <c r="AB24">
        <v>2</v>
      </c>
      <c r="AE24">
        <v>3</v>
      </c>
    </row>
    <row r="25" spans="1:111" s="2" customFormat="1" x14ac:dyDescent="0.2">
      <c r="A25">
        <v>102223</v>
      </c>
      <c r="B25">
        <v>102223</v>
      </c>
      <c r="C25">
        <v>1</v>
      </c>
      <c r="D25"/>
      <c r="E25" t="s">
        <v>43</v>
      </c>
      <c r="F25" t="s">
        <v>594</v>
      </c>
      <c r="G25" t="s">
        <v>55</v>
      </c>
      <c r="H25" t="s">
        <v>381</v>
      </c>
      <c r="I25" t="s">
        <v>57</v>
      </c>
      <c r="J25" t="s">
        <v>382</v>
      </c>
      <c r="K25" t="s">
        <v>35</v>
      </c>
      <c r="L25"/>
      <c r="M25" s="1">
        <v>40472</v>
      </c>
      <c r="N25" t="s">
        <v>333</v>
      </c>
      <c r="O25">
        <v>23.183333000000001</v>
      </c>
      <c r="P25">
        <v>-162.066666</v>
      </c>
      <c r="Q25" t="s">
        <v>37</v>
      </c>
      <c r="R25" t="s">
        <v>43</v>
      </c>
      <c r="S25" t="s">
        <v>383</v>
      </c>
      <c r="T25" t="s">
        <v>333</v>
      </c>
      <c r="U25" t="b">
        <v>1</v>
      </c>
      <c r="V25"/>
      <c r="W25">
        <v>75</v>
      </c>
      <c r="X25"/>
      <c r="Y25"/>
      <c r="Z25"/>
      <c r="AA25"/>
      <c r="AB25">
        <v>3</v>
      </c>
      <c r="AC25"/>
      <c r="AD25"/>
      <c r="AE25">
        <v>3</v>
      </c>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row>
    <row r="26" spans="1:111" x14ac:dyDescent="0.2">
      <c r="A26">
        <v>102224</v>
      </c>
      <c r="B26">
        <v>102224</v>
      </c>
      <c r="C26">
        <v>1</v>
      </c>
      <c r="E26" t="s">
        <v>43</v>
      </c>
      <c r="F26" t="s">
        <v>595</v>
      </c>
      <c r="G26" t="s">
        <v>55</v>
      </c>
      <c r="H26" t="s">
        <v>381</v>
      </c>
      <c r="I26" t="s">
        <v>57</v>
      </c>
      <c r="J26" t="s">
        <v>382</v>
      </c>
      <c r="K26" t="s">
        <v>35</v>
      </c>
      <c r="M26" s="1">
        <v>40472</v>
      </c>
      <c r="N26" t="s">
        <v>333</v>
      </c>
      <c r="O26">
        <v>23.183333000000001</v>
      </c>
      <c r="P26">
        <v>-162.066666</v>
      </c>
      <c r="Q26" t="s">
        <v>37</v>
      </c>
      <c r="R26" t="s">
        <v>43</v>
      </c>
      <c r="S26" t="s">
        <v>383</v>
      </c>
      <c r="T26" t="s">
        <v>333</v>
      </c>
      <c r="U26" t="b">
        <v>1</v>
      </c>
      <c r="W26">
        <v>75</v>
      </c>
      <c r="AB26">
        <v>3</v>
      </c>
      <c r="AE26">
        <v>3</v>
      </c>
    </row>
    <row r="27" spans="1:111" x14ac:dyDescent="0.2">
      <c r="A27" s="2">
        <v>102225</v>
      </c>
      <c r="B27" s="2">
        <v>102225</v>
      </c>
      <c r="C27" s="2">
        <v>1</v>
      </c>
      <c r="D27" s="2"/>
      <c r="E27" s="2" t="s">
        <v>43</v>
      </c>
      <c r="F27" s="2" t="s">
        <v>596</v>
      </c>
      <c r="G27" s="2" t="s">
        <v>55</v>
      </c>
      <c r="H27" s="2" t="s">
        <v>381</v>
      </c>
      <c r="I27" s="2" t="s">
        <v>57</v>
      </c>
      <c r="J27" s="2" t="s">
        <v>382</v>
      </c>
      <c r="K27" s="2" t="s">
        <v>35</v>
      </c>
      <c r="L27" s="2"/>
      <c r="M27" s="3">
        <v>40472</v>
      </c>
      <c r="N27" s="2" t="s">
        <v>333</v>
      </c>
      <c r="O27" s="2">
        <v>23.183333000000001</v>
      </c>
      <c r="P27" s="2">
        <v>-162.066666</v>
      </c>
      <c r="Q27" s="2" t="s">
        <v>37</v>
      </c>
      <c r="R27" s="2" t="s">
        <v>43</v>
      </c>
      <c r="S27" s="2" t="s">
        <v>383</v>
      </c>
      <c r="T27" s="2" t="s">
        <v>333</v>
      </c>
      <c r="U27" s="2" t="b">
        <v>1</v>
      </c>
      <c r="V27" s="2"/>
      <c r="W27" s="2">
        <v>75</v>
      </c>
      <c r="X27" s="2"/>
      <c r="Y27" s="2"/>
      <c r="Z27" s="2"/>
      <c r="AA27" s="2"/>
      <c r="AB27" s="2">
        <v>2</v>
      </c>
      <c r="AC27" s="2"/>
      <c r="AD27" s="2"/>
      <c r="AE27" s="2">
        <v>3</v>
      </c>
    </row>
    <row r="28" spans="1:111" s="2" customFormat="1" x14ac:dyDescent="0.2">
      <c r="A28" s="2">
        <v>102226</v>
      </c>
      <c r="B28" s="2">
        <v>102226</v>
      </c>
      <c r="C28" s="2">
        <v>1</v>
      </c>
      <c r="E28" s="2" t="s">
        <v>29</v>
      </c>
      <c r="F28" s="2" t="s">
        <v>597</v>
      </c>
      <c r="G28" s="2" t="s">
        <v>55</v>
      </c>
      <c r="H28" s="2" t="s">
        <v>381</v>
      </c>
      <c r="I28" s="2" t="s">
        <v>57</v>
      </c>
      <c r="J28" s="2" t="s">
        <v>382</v>
      </c>
      <c r="K28" s="2" t="s">
        <v>35</v>
      </c>
      <c r="M28" s="3">
        <v>40472</v>
      </c>
      <c r="N28" s="2" t="s">
        <v>333</v>
      </c>
      <c r="O28" s="2">
        <v>23.183333000000001</v>
      </c>
      <c r="P28" s="2">
        <v>-162.066666</v>
      </c>
      <c r="Q28" s="2" t="s">
        <v>37</v>
      </c>
      <c r="R28" s="2" t="s">
        <v>29</v>
      </c>
      <c r="S28" s="2" t="s">
        <v>383</v>
      </c>
      <c r="T28" s="2" t="s">
        <v>333</v>
      </c>
      <c r="U28" s="2" t="b">
        <v>1</v>
      </c>
      <c r="W28" s="2">
        <v>75</v>
      </c>
      <c r="AB28" s="2">
        <v>2</v>
      </c>
      <c r="AE28" s="2">
        <v>3</v>
      </c>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row>
    <row r="29" spans="1:111" x14ac:dyDescent="0.2">
      <c r="A29">
        <v>102227</v>
      </c>
      <c r="B29">
        <v>102228</v>
      </c>
      <c r="C29">
        <v>1</v>
      </c>
      <c r="E29" t="s">
        <v>43</v>
      </c>
      <c r="F29" t="s">
        <v>600</v>
      </c>
      <c r="G29" t="s">
        <v>55</v>
      </c>
      <c r="H29" t="s">
        <v>381</v>
      </c>
      <c r="I29" t="s">
        <v>57</v>
      </c>
      <c r="J29" t="s">
        <v>382</v>
      </c>
      <c r="K29" t="s">
        <v>35</v>
      </c>
      <c r="M29" s="1">
        <v>40472</v>
      </c>
      <c r="N29" t="s">
        <v>333</v>
      </c>
      <c r="O29">
        <v>23.183333000000001</v>
      </c>
      <c r="P29">
        <v>-162.066666</v>
      </c>
      <c r="Q29" t="s">
        <v>37</v>
      </c>
      <c r="R29" t="s">
        <v>43</v>
      </c>
      <c r="S29" t="s">
        <v>601</v>
      </c>
      <c r="T29" t="s">
        <v>333</v>
      </c>
      <c r="U29" t="b">
        <v>0</v>
      </c>
      <c r="W29">
        <v>75</v>
      </c>
      <c r="X29" t="s">
        <v>89</v>
      </c>
      <c r="AB29">
        <v>2</v>
      </c>
      <c r="AE29">
        <v>3</v>
      </c>
    </row>
    <row r="30" spans="1:111" s="2" customFormat="1" x14ac:dyDescent="0.2">
      <c r="A30">
        <v>102230</v>
      </c>
      <c r="B30">
        <v>102230</v>
      </c>
      <c r="C30">
        <v>1</v>
      </c>
      <c r="D30"/>
      <c r="E30" t="s">
        <v>29</v>
      </c>
      <c r="F30" t="s">
        <v>604</v>
      </c>
      <c r="G30" t="s">
        <v>55</v>
      </c>
      <c r="H30" t="s">
        <v>381</v>
      </c>
      <c r="I30" t="s">
        <v>57</v>
      </c>
      <c r="J30" t="s">
        <v>382</v>
      </c>
      <c r="K30" t="s">
        <v>35</v>
      </c>
      <c r="L30"/>
      <c r="M30" s="1">
        <v>40472</v>
      </c>
      <c r="N30" t="s">
        <v>333</v>
      </c>
      <c r="O30">
        <v>23.183333000000001</v>
      </c>
      <c r="P30">
        <v>-162.066666</v>
      </c>
      <c r="Q30" t="s">
        <v>37</v>
      </c>
      <c r="R30" t="s">
        <v>29</v>
      </c>
      <c r="S30" t="s">
        <v>605</v>
      </c>
      <c r="T30" t="s">
        <v>333</v>
      </c>
      <c r="U30" t="b">
        <v>1</v>
      </c>
      <c r="V30"/>
      <c r="W30">
        <v>75</v>
      </c>
      <c r="X30"/>
      <c r="Y30"/>
      <c r="Z30"/>
      <c r="AA30"/>
      <c r="AB30">
        <v>3</v>
      </c>
      <c r="AC30"/>
      <c r="AD30"/>
      <c r="AE30">
        <v>3</v>
      </c>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row>
    <row r="31" spans="1:111" s="2" customFormat="1" x14ac:dyDescent="0.2">
      <c r="A31" s="2">
        <v>102433</v>
      </c>
      <c r="B31" s="2">
        <v>102433</v>
      </c>
      <c r="C31" s="2">
        <v>1</v>
      </c>
      <c r="E31" s="2" t="s">
        <v>29</v>
      </c>
      <c r="F31" s="2" t="s">
        <v>616</v>
      </c>
      <c r="G31" s="2" t="s">
        <v>55</v>
      </c>
      <c r="H31" s="2" t="s">
        <v>381</v>
      </c>
      <c r="I31" s="2" t="s">
        <v>57</v>
      </c>
      <c r="J31" s="2" t="s">
        <v>382</v>
      </c>
      <c r="K31" s="2" t="s">
        <v>35</v>
      </c>
      <c r="M31" s="3">
        <v>40447</v>
      </c>
      <c r="N31" s="2" t="s">
        <v>333</v>
      </c>
      <c r="O31" s="2">
        <v>22.916665999999999</v>
      </c>
      <c r="P31" s="2">
        <v>-162.4</v>
      </c>
      <c r="Q31" s="2" t="s">
        <v>37</v>
      </c>
      <c r="R31" s="2" t="s">
        <v>29</v>
      </c>
      <c r="S31" s="2" t="s">
        <v>617</v>
      </c>
      <c r="T31" s="2" t="s">
        <v>333</v>
      </c>
      <c r="U31" s="2" t="b">
        <v>1</v>
      </c>
      <c r="W31" s="2">
        <v>72</v>
      </c>
      <c r="AB31" s="2">
        <v>2</v>
      </c>
      <c r="AE31" s="2">
        <v>3</v>
      </c>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row>
    <row r="32" spans="1:111" x14ac:dyDescent="0.2">
      <c r="A32" s="2">
        <v>102434</v>
      </c>
      <c r="B32" s="2">
        <v>102434</v>
      </c>
      <c r="C32" s="2">
        <v>1</v>
      </c>
      <c r="D32" s="2"/>
      <c r="E32" s="2" t="s">
        <v>43</v>
      </c>
      <c r="F32" s="2" t="s">
        <v>618</v>
      </c>
      <c r="G32" s="2" t="s">
        <v>55</v>
      </c>
      <c r="H32" s="2" t="s">
        <v>381</v>
      </c>
      <c r="I32" s="2" t="s">
        <v>57</v>
      </c>
      <c r="J32" s="2" t="s">
        <v>382</v>
      </c>
      <c r="K32" s="2" t="s">
        <v>35</v>
      </c>
      <c r="L32" s="2"/>
      <c r="M32" s="3">
        <v>40447</v>
      </c>
      <c r="N32" s="2" t="s">
        <v>333</v>
      </c>
      <c r="O32" s="2">
        <v>22.916665999999999</v>
      </c>
      <c r="P32" s="2">
        <v>-162.4</v>
      </c>
      <c r="Q32" s="2" t="s">
        <v>37</v>
      </c>
      <c r="R32" s="2" t="s">
        <v>43</v>
      </c>
      <c r="S32" s="2" t="s">
        <v>619</v>
      </c>
      <c r="T32" s="2" t="s">
        <v>333</v>
      </c>
      <c r="U32" s="2" t="b">
        <v>1</v>
      </c>
      <c r="V32" s="2"/>
      <c r="W32" s="2">
        <v>72</v>
      </c>
      <c r="X32" s="2"/>
      <c r="Y32" s="2"/>
      <c r="Z32" s="2"/>
      <c r="AA32" s="2"/>
      <c r="AB32" s="2">
        <v>1</v>
      </c>
      <c r="AC32" s="2"/>
      <c r="AD32" s="2"/>
      <c r="AE32" s="2">
        <v>3</v>
      </c>
    </row>
    <row r="33" spans="1:111" x14ac:dyDescent="0.2">
      <c r="A33" s="2">
        <v>102435</v>
      </c>
      <c r="B33" s="2">
        <v>102435</v>
      </c>
      <c r="C33" s="2">
        <v>1</v>
      </c>
      <c r="D33" s="2"/>
      <c r="E33" s="2" t="s">
        <v>43</v>
      </c>
      <c r="F33" s="2" t="s">
        <v>620</v>
      </c>
      <c r="G33" s="2" t="s">
        <v>55</v>
      </c>
      <c r="H33" s="2" t="s">
        <v>381</v>
      </c>
      <c r="I33" s="2" t="s">
        <v>57</v>
      </c>
      <c r="J33" s="2" t="s">
        <v>382</v>
      </c>
      <c r="K33" s="2" t="s">
        <v>35</v>
      </c>
      <c r="L33" s="2"/>
      <c r="M33" s="3">
        <v>40447</v>
      </c>
      <c r="N33" s="2" t="s">
        <v>333</v>
      </c>
      <c r="O33" s="2">
        <v>22.916665999999999</v>
      </c>
      <c r="P33" s="2">
        <v>-162.4</v>
      </c>
      <c r="Q33" s="2" t="s">
        <v>37</v>
      </c>
      <c r="R33" s="2" t="s">
        <v>43</v>
      </c>
      <c r="S33" s="2" t="s">
        <v>621</v>
      </c>
      <c r="T33" s="2" t="s">
        <v>333</v>
      </c>
      <c r="U33" s="2" t="b">
        <v>1</v>
      </c>
      <c r="V33" s="2"/>
      <c r="W33" s="2">
        <v>72</v>
      </c>
      <c r="X33" s="2"/>
      <c r="Y33" s="2"/>
      <c r="Z33" s="2"/>
      <c r="AA33" s="2"/>
      <c r="AB33" s="2">
        <v>2</v>
      </c>
      <c r="AC33" s="2"/>
      <c r="AD33" s="2"/>
      <c r="AE33" s="2">
        <v>3</v>
      </c>
    </row>
    <row r="34" spans="1:111" x14ac:dyDescent="0.2">
      <c r="A34">
        <v>102436</v>
      </c>
      <c r="B34">
        <v>102436</v>
      </c>
      <c r="C34">
        <v>1</v>
      </c>
      <c r="E34" t="s">
        <v>29</v>
      </c>
      <c r="F34" t="s">
        <v>622</v>
      </c>
      <c r="G34" t="s">
        <v>55</v>
      </c>
      <c r="H34" t="s">
        <v>381</v>
      </c>
      <c r="I34" t="s">
        <v>57</v>
      </c>
      <c r="J34" t="s">
        <v>382</v>
      </c>
      <c r="K34" t="s">
        <v>35</v>
      </c>
      <c r="M34" s="1">
        <v>40447</v>
      </c>
      <c r="N34" t="s">
        <v>333</v>
      </c>
      <c r="O34">
        <v>22.916665999999999</v>
      </c>
      <c r="P34">
        <v>-162.4</v>
      </c>
      <c r="Q34" t="s">
        <v>37</v>
      </c>
      <c r="R34" t="s">
        <v>29</v>
      </c>
      <c r="S34" t="s">
        <v>623</v>
      </c>
      <c r="T34" t="s">
        <v>333</v>
      </c>
      <c r="U34" t="b">
        <v>1</v>
      </c>
      <c r="W34">
        <v>72</v>
      </c>
      <c r="AB34">
        <v>2</v>
      </c>
      <c r="AE34">
        <v>3</v>
      </c>
    </row>
    <row r="35" spans="1:111" s="2" customFormat="1" x14ac:dyDescent="0.2">
      <c r="A35" s="2">
        <v>102437</v>
      </c>
      <c r="B35" s="2">
        <v>102437</v>
      </c>
      <c r="C35" s="2">
        <v>1</v>
      </c>
      <c r="E35" s="2" t="s">
        <v>43</v>
      </c>
      <c r="F35" s="2" t="s">
        <v>624</v>
      </c>
      <c r="G35" s="2" t="s">
        <v>55</v>
      </c>
      <c r="H35" s="2" t="s">
        <v>381</v>
      </c>
      <c r="I35" s="2" t="s">
        <v>57</v>
      </c>
      <c r="J35" s="2" t="s">
        <v>382</v>
      </c>
      <c r="K35" s="2" t="s">
        <v>35</v>
      </c>
      <c r="M35" s="3">
        <v>40447</v>
      </c>
      <c r="N35" s="2" t="s">
        <v>333</v>
      </c>
      <c r="O35" s="2">
        <v>22.916665999999999</v>
      </c>
      <c r="P35" s="2">
        <v>-162.4</v>
      </c>
      <c r="Q35" s="2" t="s">
        <v>37</v>
      </c>
      <c r="R35" s="2" t="s">
        <v>43</v>
      </c>
      <c r="S35" s="2" t="s">
        <v>625</v>
      </c>
      <c r="T35" s="2" t="s">
        <v>333</v>
      </c>
      <c r="U35" s="2" t="b">
        <v>1</v>
      </c>
      <c r="W35" s="2">
        <v>72</v>
      </c>
      <c r="AB35" s="2">
        <v>2</v>
      </c>
      <c r="AE35" s="2">
        <v>3</v>
      </c>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row>
    <row r="36" spans="1:111" x14ac:dyDescent="0.2">
      <c r="A36">
        <v>102438</v>
      </c>
      <c r="B36">
        <v>102438</v>
      </c>
      <c r="C36">
        <v>1</v>
      </c>
      <c r="E36" t="s">
        <v>29</v>
      </c>
      <c r="F36" t="s">
        <v>626</v>
      </c>
      <c r="G36" t="s">
        <v>55</v>
      </c>
      <c r="H36" t="s">
        <v>381</v>
      </c>
      <c r="I36" t="s">
        <v>57</v>
      </c>
      <c r="J36" t="s">
        <v>382</v>
      </c>
      <c r="K36" t="s">
        <v>35</v>
      </c>
      <c r="M36" s="1">
        <v>40447</v>
      </c>
      <c r="N36" t="s">
        <v>333</v>
      </c>
      <c r="O36">
        <v>22.916665999999999</v>
      </c>
      <c r="P36">
        <v>-162.4</v>
      </c>
      <c r="Q36" t="s">
        <v>37</v>
      </c>
      <c r="R36" t="s">
        <v>29</v>
      </c>
      <c r="S36" t="s">
        <v>627</v>
      </c>
      <c r="T36" t="s">
        <v>333</v>
      </c>
      <c r="U36" t="b">
        <v>1</v>
      </c>
      <c r="W36">
        <v>72</v>
      </c>
      <c r="AB36">
        <v>2</v>
      </c>
      <c r="AE36">
        <v>3</v>
      </c>
    </row>
    <row r="37" spans="1:111" x14ac:dyDescent="0.2">
      <c r="A37">
        <v>102439</v>
      </c>
      <c r="B37">
        <v>102439</v>
      </c>
      <c r="C37">
        <v>1</v>
      </c>
      <c r="E37" t="s">
        <v>43</v>
      </c>
      <c r="F37" t="s">
        <v>628</v>
      </c>
      <c r="G37" t="s">
        <v>55</v>
      </c>
      <c r="H37" t="s">
        <v>381</v>
      </c>
      <c r="I37" t="s">
        <v>57</v>
      </c>
      <c r="J37" t="s">
        <v>382</v>
      </c>
      <c r="K37" t="s">
        <v>35</v>
      </c>
      <c r="M37" s="1">
        <v>40447</v>
      </c>
      <c r="N37" t="s">
        <v>333</v>
      </c>
      <c r="O37">
        <v>22.916665999999999</v>
      </c>
      <c r="P37">
        <v>-162.4</v>
      </c>
      <c r="Q37" t="s">
        <v>37</v>
      </c>
      <c r="R37" t="s">
        <v>43</v>
      </c>
      <c r="S37" t="s">
        <v>629</v>
      </c>
      <c r="T37" t="s">
        <v>333</v>
      </c>
      <c r="U37" t="b">
        <v>1</v>
      </c>
      <c r="W37">
        <v>72</v>
      </c>
      <c r="AB37">
        <v>2</v>
      </c>
      <c r="AE37">
        <v>3</v>
      </c>
    </row>
    <row r="38" spans="1:111" s="2" customFormat="1" x14ac:dyDescent="0.2">
      <c r="A38" s="2">
        <v>108128</v>
      </c>
      <c r="B38" s="2">
        <v>108128</v>
      </c>
      <c r="C38" s="2">
        <v>1</v>
      </c>
      <c r="E38" s="2" t="s">
        <v>43</v>
      </c>
      <c r="F38" s="2" t="s">
        <v>639</v>
      </c>
      <c r="G38" s="2" t="s">
        <v>55</v>
      </c>
      <c r="H38" s="2" t="s">
        <v>148</v>
      </c>
      <c r="I38" s="2" t="s">
        <v>149</v>
      </c>
      <c r="J38" s="2" t="s">
        <v>47</v>
      </c>
      <c r="K38" s="2" t="s">
        <v>48</v>
      </c>
      <c r="L38" s="2" t="s">
        <v>49</v>
      </c>
      <c r="M38" s="3">
        <v>41074</v>
      </c>
      <c r="N38" s="2" t="s">
        <v>1171</v>
      </c>
      <c r="O38" s="2">
        <v>22.183333000000001</v>
      </c>
      <c r="P38" s="2">
        <v>-159.98333299999999</v>
      </c>
      <c r="Q38" s="2" t="s">
        <v>37</v>
      </c>
      <c r="R38" s="2" t="s">
        <v>112</v>
      </c>
      <c r="S38" s="2" t="s">
        <v>640</v>
      </c>
      <c r="T38" s="2" t="s">
        <v>641</v>
      </c>
      <c r="U38" s="2" t="b">
        <v>1</v>
      </c>
      <c r="W38" s="2">
        <v>37</v>
      </c>
      <c r="AB38" s="2">
        <v>2</v>
      </c>
      <c r="AE38" s="2">
        <v>3</v>
      </c>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row>
    <row r="39" spans="1:111" x14ac:dyDescent="0.2">
      <c r="A39" s="2">
        <v>108130</v>
      </c>
      <c r="B39" s="2">
        <v>108130</v>
      </c>
      <c r="C39" s="2">
        <v>1</v>
      </c>
      <c r="D39" s="2"/>
      <c r="E39" s="2" t="s">
        <v>29</v>
      </c>
      <c r="F39" s="2" t="s">
        <v>644</v>
      </c>
      <c r="G39" s="2" t="s">
        <v>55</v>
      </c>
      <c r="H39" s="2" t="s">
        <v>148</v>
      </c>
      <c r="I39" s="2" t="s">
        <v>149</v>
      </c>
      <c r="J39" s="2" t="s">
        <v>47</v>
      </c>
      <c r="K39" s="2" t="s">
        <v>48</v>
      </c>
      <c r="L39" s="2" t="s">
        <v>49</v>
      </c>
      <c r="M39" s="3">
        <v>41074</v>
      </c>
      <c r="N39" s="2" t="s">
        <v>1171</v>
      </c>
      <c r="O39" s="2">
        <v>22.25</v>
      </c>
      <c r="P39" s="2">
        <v>-159.91666599999999</v>
      </c>
      <c r="Q39" s="2" t="s">
        <v>37</v>
      </c>
      <c r="R39" s="2" t="s">
        <v>112</v>
      </c>
      <c r="S39" s="2"/>
      <c r="T39" s="2" t="s">
        <v>641</v>
      </c>
      <c r="U39" s="2" t="b">
        <v>1</v>
      </c>
      <c r="V39" s="2"/>
      <c r="W39" s="2">
        <v>37</v>
      </c>
      <c r="X39" s="2"/>
      <c r="Y39" s="2"/>
      <c r="Z39" s="2"/>
      <c r="AA39" s="2"/>
      <c r="AB39" s="2">
        <v>2</v>
      </c>
      <c r="AC39" s="2"/>
      <c r="AD39" s="2"/>
      <c r="AE39" s="2">
        <v>3</v>
      </c>
    </row>
    <row r="40" spans="1:111" x14ac:dyDescent="0.2">
      <c r="A40">
        <v>108133</v>
      </c>
      <c r="B40">
        <v>108133</v>
      </c>
      <c r="C40">
        <v>1</v>
      </c>
      <c r="E40" t="s">
        <v>43</v>
      </c>
      <c r="F40" t="s">
        <v>647</v>
      </c>
      <c r="G40" t="s">
        <v>55</v>
      </c>
      <c r="H40" t="s">
        <v>148</v>
      </c>
      <c r="I40" t="s">
        <v>149</v>
      </c>
      <c r="J40" t="s">
        <v>47</v>
      </c>
      <c r="K40" t="s">
        <v>48</v>
      </c>
      <c r="L40" t="s">
        <v>49</v>
      </c>
      <c r="M40" s="1">
        <v>41074</v>
      </c>
      <c r="N40" t="s">
        <v>1171</v>
      </c>
      <c r="O40">
        <v>22.233332999999998</v>
      </c>
      <c r="P40">
        <v>-159.783333</v>
      </c>
      <c r="Q40" t="s">
        <v>37</v>
      </c>
      <c r="R40" t="s">
        <v>112</v>
      </c>
      <c r="T40" t="s">
        <v>641</v>
      </c>
      <c r="U40" t="b">
        <v>1</v>
      </c>
      <c r="W40">
        <v>37</v>
      </c>
      <c r="Z40" s="2"/>
      <c r="AA40" s="2"/>
      <c r="AB40">
        <v>2</v>
      </c>
      <c r="AE40">
        <v>3</v>
      </c>
    </row>
    <row r="41" spans="1:111" x14ac:dyDescent="0.2">
      <c r="A41" s="2">
        <v>108135</v>
      </c>
      <c r="B41" s="2">
        <v>108135</v>
      </c>
      <c r="C41" s="2">
        <v>1</v>
      </c>
      <c r="D41" s="2"/>
      <c r="E41" s="2" t="s">
        <v>43</v>
      </c>
      <c r="F41" s="2" t="s">
        <v>649</v>
      </c>
      <c r="G41" s="2" t="s">
        <v>55</v>
      </c>
      <c r="H41" s="2" t="s">
        <v>148</v>
      </c>
      <c r="I41" s="2" t="s">
        <v>149</v>
      </c>
      <c r="J41" s="2" t="s">
        <v>47</v>
      </c>
      <c r="K41" s="2" t="s">
        <v>48</v>
      </c>
      <c r="L41" s="2" t="s">
        <v>49</v>
      </c>
      <c r="M41" s="3">
        <v>41074</v>
      </c>
      <c r="N41" s="2" t="s">
        <v>1171</v>
      </c>
      <c r="O41" s="2">
        <v>22.25</v>
      </c>
      <c r="P41" s="2">
        <v>-159.76666599999999</v>
      </c>
      <c r="Q41" s="2" t="s">
        <v>37</v>
      </c>
      <c r="R41" s="2" t="s">
        <v>112</v>
      </c>
      <c r="S41" s="2"/>
      <c r="T41" s="2" t="s">
        <v>641</v>
      </c>
      <c r="U41" s="2" t="b">
        <v>1</v>
      </c>
      <c r="V41" s="2"/>
      <c r="W41" s="2">
        <v>37</v>
      </c>
      <c r="X41" s="2"/>
      <c r="Y41" s="2"/>
      <c r="Z41" s="2"/>
      <c r="AA41" s="2"/>
      <c r="AB41" s="2">
        <v>2</v>
      </c>
      <c r="AC41" s="2"/>
      <c r="AD41" s="2"/>
      <c r="AE41" s="2">
        <v>3</v>
      </c>
    </row>
    <row r="42" spans="1:111" x14ac:dyDescent="0.2">
      <c r="A42" s="2">
        <v>108139</v>
      </c>
      <c r="B42" s="2">
        <v>108139</v>
      </c>
      <c r="C42" s="2">
        <v>1</v>
      </c>
      <c r="D42" s="2"/>
      <c r="E42" s="2" t="s">
        <v>29</v>
      </c>
      <c r="F42" s="2" t="s">
        <v>652</v>
      </c>
      <c r="G42" s="2" t="s">
        <v>55</v>
      </c>
      <c r="H42" s="2" t="s">
        <v>148</v>
      </c>
      <c r="I42" s="2" t="s">
        <v>149</v>
      </c>
      <c r="J42" s="2" t="s">
        <v>47</v>
      </c>
      <c r="K42" s="2" t="s">
        <v>48</v>
      </c>
      <c r="L42" s="2" t="s">
        <v>49</v>
      </c>
      <c r="M42" s="3">
        <v>41073</v>
      </c>
      <c r="N42" s="2" t="s">
        <v>1171</v>
      </c>
      <c r="O42" s="2">
        <v>22.15</v>
      </c>
      <c r="P42" s="2">
        <v>-159.783333</v>
      </c>
      <c r="Q42" s="2" t="s">
        <v>37</v>
      </c>
      <c r="R42" s="2" t="s">
        <v>112</v>
      </c>
      <c r="S42" s="2"/>
      <c r="T42" s="2" t="s">
        <v>641</v>
      </c>
      <c r="U42" s="2" t="b">
        <v>1</v>
      </c>
      <c r="V42" s="2"/>
      <c r="W42" s="2">
        <v>36</v>
      </c>
      <c r="X42" s="2"/>
      <c r="Y42" s="2"/>
      <c r="Z42" s="2"/>
      <c r="AA42" s="2"/>
      <c r="AB42" s="2">
        <v>2</v>
      </c>
      <c r="AC42" s="2"/>
      <c r="AD42" s="2"/>
      <c r="AE42" s="2">
        <v>3</v>
      </c>
    </row>
    <row r="43" spans="1:111" x14ac:dyDescent="0.2">
      <c r="A43">
        <v>203251</v>
      </c>
      <c r="B43">
        <v>203251</v>
      </c>
      <c r="C43">
        <v>1</v>
      </c>
      <c r="E43" t="s">
        <v>43</v>
      </c>
      <c r="F43" t="s">
        <v>1079</v>
      </c>
      <c r="G43" t="s">
        <v>55</v>
      </c>
      <c r="H43" t="s">
        <v>148</v>
      </c>
      <c r="I43" t="s">
        <v>149</v>
      </c>
      <c r="J43" t="s">
        <v>34</v>
      </c>
      <c r="K43" t="s">
        <v>48</v>
      </c>
      <c r="L43" t="s">
        <v>1075</v>
      </c>
      <c r="M43" s="1">
        <v>43875</v>
      </c>
      <c r="N43" t="s">
        <v>1171</v>
      </c>
      <c r="O43">
        <v>22.08578</v>
      </c>
      <c r="P43">
        <v>-159.82517000000001</v>
      </c>
      <c r="Q43" t="s">
        <v>37</v>
      </c>
      <c r="R43" t="s">
        <v>43</v>
      </c>
      <c r="T43" t="s">
        <v>1076</v>
      </c>
      <c r="U43" t="b">
        <v>1</v>
      </c>
      <c r="W43">
        <v>125</v>
      </c>
      <c r="AB43">
        <v>3</v>
      </c>
      <c r="AE43">
        <v>1</v>
      </c>
    </row>
  </sheetData>
  <sortState xmlns:xlrd2="http://schemas.microsoft.com/office/spreadsheetml/2017/richdata2" ref="A2:AF43">
    <sortCondition ref="Y2:Y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5BF9-D3E0-854C-9585-D8E678A13FCC}">
  <dimension ref="A1:AI135"/>
  <sheetViews>
    <sheetView tabSelected="1" workbookViewId="0">
      <pane ySplit="1" topLeftCell="A2" activePane="bottomLeft" state="frozen"/>
      <selection pane="bottomLeft" activeCell="P2" sqref="P2"/>
    </sheetView>
  </sheetViews>
  <sheetFormatPr baseColWidth="10" defaultRowHeight="16" x14ac:dyDescent="0.2"/>
  <cols>
    <col min="7" max="7" width="18.1640625" customWidth="1"/>
    <col min="10" max="13" width="0" hidden="1" customWidth="1"/>
    <col min="20" max="20" width="78" customWidth="1"/>
  </cols>
  <sheetData>
    <row r="1" spans="1:35" x14ac:dyDescent="0.2">
      <c r="A1" t="s">
        <v>0</v>
      </c>
      <c r="B1" t="s">
        <v>1</v>
      </c>
      <c r="C1" t="s">
        <v>1325</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AA1" t="s">
        <v>24</v>
      </c>
      <c r="AB1" t="s">
        <v>1352</v>
      </c>
      <c r="AC1" t="s">
        <v>25</v>
      </c>
      <c r="AD1" t="s">
        <v>26</v>
      </c>
      <c r="AE1" t="s">
        <v>27</v>
      </c>
      <c r="AF1" t="s">
        <v>28</v>
      </c>
      <c r="AG1" t="s">
        <v>1175</v>
      </c>
    </row>
    <row r="2" spans="1:35" x14ac:dyDescent="0.2">
      <c r="A2">
        <v>217543</v>
      </c>
      <c r="B2">
        <v>217543</v>
      </c>
      <c r="C2">
        <v>9</v>
      </c>
      <c r="N2" s="1">
        <v>42809</v>
      </c>
      <c r="O2" t="s">
        <v>102</v>
      </c>
      <c r="P2" s="13">
        <v>15.068099999999999</v>
      </c>
      <c r="Q2" s="13">
        <v>-165.40190000000001</v>
      </c>
      <c r="R2" t="s">
        <v>37</v>
      </c>
      <c r="S2" t="s">
        <v>112</v>
      </c>
      <c r="Z2" t="str">
        <f>_xlfn.CONCAT("Npac-",AA2)</f>
        <v>Npac-B*</v>
      </c>
      <c r="AA2" s="4" t="s">
        <v>1327</v>
      </c>
      <c r="AB2">
        <v>1</v>
      </c>
      <c r="AC2" t="s">
        <v>63</v>
      </c>
      <c r="AG2" t="s">
        <v>1179</v>
      </c>
    </row>
    <row r="3" spans="1:35" x14ac:dyDescent="0.2">
      <c r="A3" s="4">
        <v>202047</v>
      </c>
      <c r="B3" s="4">
        <v>202047</v>
      </c>
      <c r="C3" s="4"/>
      <c r="D3" s="4">
        <v>25</v>
      </c>
      <c r="E3" s="4"/>
      <c r="F3" s="4" t="s">
        <v>43</v>
      </c>
      <c r="G3" s="4" t="s">
        <v>1062</v>
      </c>
      <c r="H3" s="4" t="s">
        <v>55</v>
      </c>
      <c r="I3" s="4" t="s">
        <v>148</v>
      </c>
      <c r="J3" s="4" t="s">
        <v>149</v>
      </c>
      <c r="K3" s="4" t="s">
        <v>47</v>
      </c>
      <c r="L3" s="4" t="s">
        <v>48</v>
      </c>
      <c r="M3" s="4" t="s">
        <v>49</v>
      </c>
      <c r="N3" s="5">
        <v>43769</v>
      </c>
      <c r="O3" s="4" t="s">
        <v>102</v>
      </c>
      <c r="P3" s="4">
        <v>19.506219999999999</v>
      </c>
      <c r="Q3" s="4">
        <v>-156.62639999999999</v>
      </c>
      <c r="R3" s="4" t="s">
        <v>37</v>
      </c>
      <c r="S3" s="4" t="s">
        <v>43</v>
      </c>
      <c r="T3" s="4" t="s">
        <v>1063</v>
      </c>
      <c r="U3" s="4" t="s">
        <v>457</v>
      </c>
      <c r="V3" s="4" t="b">
        <v>1</v>
      </c>
      <c r="W3" s="4"/>
      <c r="X3" s="4" t="s">
        <v>63</v>
      </c>
      <c r="Y3" s="4"/>
      <c r="Z3" t="str">
        <f>_xlfn.CONCAT("Npac-",AA3)</f>
        <v>Npac-C*</v>
      </c>
      <c r="AA3" s="4" t="s">
        <v>1328</v>
      </c>
      <c r="AB3">
        <v>1</v>
      </c>
      <c r="AC3" s="4">
        <v>3</v>
      </c>
      <c r="AD3" s="4">
        <v>189.87</v>
      </c>
      <c r="AE3" s="4"/>
      <c r="AF3" s="4">
        <v>2</v>
      </c>
      <c r="AG3" s="4"/>
    </row>
    <row r="4" spans="1:35" x14ac:dyDescent="0.2">
      <c r="A4">
        <v>146453</v>
      </c>
      <c r="B4">
        <v>146453</v>
      </c>
      <c r="D4">
        <v>36</v>
      </c>
      <c r="F4" t="s">
        <v>43</v>
      </c>
      <c r="G4" t="s">
        <v>880</v>
      </c>
      <c r="H4" t="s">
        <v>55</v>
      </c>
      <c r="I4" t="s">
        <v>876</v>
      </c>
      <c r="J4" t="s">
        <v>57</v>
      </c>
      <c r="K4" t="s">
        <v>877</v>
      </c>
      <c r="L4" t="s">
        <v>35</v>
      </c>
      <c r="N4" s="1">
        <v>42059</v>
      </c>
      <c r="O4" t="s">
        <v>326</v>
      </c>
      <c r="P4">
        <v>32.866666000000002</v>
      </c>
      <c r="Q4">
        <v>-117.265</v>
      </c>
      <c r="R4" t="s">
        <v>37</v>
      </c>
      <c r="S4" t="s">
        <v>112</v>
      </c>
      <c r="U4" t="s">
        <v>878</v>
      </c>
      <c r="V4" t="b">
        <v>1</v>
      </c>
      <c r="X4">
        <v>114</v>
      </c>
      <c r="Z4" t="str">
        <f>_xlfn.CONCAT("Npac-",AA4)</f>
        <v>Npac-CA</v>
      </c>
      <c r="AA4" t="s">
        <v>1319</v>
      </c>
      <c r="AB4">
        <v>1</v>
      </c>
      <c r="AC4">
        <v>3</v>
      </c>
      <c r="AD4">
        <v>219.16</v>
      </c>
      <c r="AF4">
        <v>3</v>
      </c>
    </row>
    <row r="5" spans="1:35" x14ac:dyDescent="0.2">
      <c r="A5">
        <v>143719</v>
      </c>
      <c r="B5">
        <v>143719</v>
      </c>
      <c r="D5">
        <v>26</v>
      </c>
      <c r="F5" t="s">
        <v>43</v>
      </c>
      <c r="G5" t="s">
        <v>841</v>
      </c>
      <c r="H5" t="s">
        <v>55</v>
      </c>
      <c r="I5" t="s">
        <v>526</v>
      </c>
      <c r="J5" t="s">
        <v>527</v>
      </c>
      <c r="K5" t="s">
        <v>47</v>
      </c>
      <c r="L5" t="s">
        <v>48</v>
      </c>
      <c r="M5" t="s">
        <v>49</v>
      </c>
      <c r="N5" s="1">
        <v>41780</v>
      </c>
      <c r="O5" t="s">
        <v>722</v>
      </c>
      <c r="P5">
        <v>13.566674000000001</v>
      </c>
      <c r="Q5">
        <v>144.722476</v>
      </c>
      <c r="R5" t="s">
        <v>37</v>
      </c>
      <c r="S5" t="s">
        <v>112</v>
      </c>
      <c r="T5" t="s">
        <v>842</v>
      </c>
      <c r="U5" t="s">
        <v>843</v>
      </c>
      <c r="V5" t="b">
        <v>1</v>
      </c>
      <c r="X5">
        <v>115</v>
      </c>
      <c r="Z5" t="str">
        <f>_xlfn.CONCAT("Npac-",AA5)</f>
        <v>Npac-CNMI1</v>
      </c>
      <c r="AA5" t="s">
        <v>1182</v>
      </c>
      <c r="AB5">
        <v>1</v>
      </c>
      <c r="AC5">
        <v>3</v>
      </c>
      <c r="AF5">
        <v>3</v>
      </c>
    </row>
    <row r="6" spans="1:35" x14ac:dyDescent="0.2">
      <c r="A6">
        <v>116590</v>
      </c>
      <c r="B6">
        <v>116590</v>
      </c>
      <c r="C6">
        <v>9</v>
      </c>
      <c r="D6">
        <v>9</v>
      </c>
      <c r="F6" t="s">
        <v>43</v>
      </c>
      <c r="G6" t="s">
        <v>747</v>
      </c>
      <c r="H6" t="s">
        <v>55</v>
      </c>
      <c r="I6" t="s">
        <v>526</v>
      </c>
      <c r="J6" t="s">
        <v>527</v>
      </c>
      <c r="K6" t="s">
        <v>47</v>
      </c>
      <c r="L6" t="s">
        <v>48</v>
      </c>
      <c r="M6" t="s">
        <v>49</v>
      </c>
      <c r="N6" s="1">
        <v>41462</v>
      </c>
      <c r="O6" t="s">
        <v>722</v>
      </c>
      <c r="P6">
        <v>14.199764</v>
      </c>
      <c r="Q6" s="12">
        <v>144.97839200000001</v>
      </c>
      <c r="R6" t="s">
        <v>37</v>
      </c>
      <c r="S6" t="s">
        <v>43</v>
      </c>
      <c r="T6" t="s">
        <v>748</v>
      </c>
      <c r="U6" t="s">
        <v>723</v>
      </c>
      <c r="V6" t="b">
        <v>1</v>
      </c>
      <c r="X6">
        <v>104</v>
      </c>
      <c r="Z6" t="str">
        <f>_xlfn.CONCAT("Npac-",AA6)</f>
        <v>Npac-CNMI2</v>
      </c>
      <c r="AA6" t="s">
        <v>1183</v>
      </c>
      <c r="AB6">
        <v>1</v>
      </c>
      <c r="AC6">
        <v>3</v>
      </c>
      <c r="AF6">
        <v>3</v>
      </c>
    </row>
    <row r="7" spans="1:35" x14ac:dyDescent="0.2">
      <c r="A7">
        <v>116583</v>
      </c>
      <c r="B7">
        <v>116583</v>
      </c>
      <c r="D7">
        <v>34</v>
      </c>
      <c r="F7" t="s">
        <v>43</v>
      </c>
      <c r="G7" t="s">
        <v>735</v>
      </c>
      <c r="H7" t="s">
        <v>55</v>
      </c>
      <c r="I7" t="s">
        <v>526</v>
      </c>
      <c r="J7" t="s">
        <v>527</v>
      </c>
      <c r="K7" t="s">
        <v>47</v>
      </c>
      <c r="L7" t="s">
        <v>48</v>
      </c>
      <c r="M7" t="s">
        <v>49</v>
      </c>
      <c r="N7" s="1">
        <v>41461</v>
      </c>
      <c r="O7" t="s">
        <v>722</v>
      </c>
      <c r="P7">
        <v>14.358974</v>
      </c>
      <c r="Q7">
        <v>145.21708599999999</v>
      </c>
      <c r="R7" t="s">
        <v>37</v>
      </c>
      <c r="S7" t="s">
        <v>43</v>
      </c>
      <c r="T7" t="s">
        <v>736</v>
      </c>
      <c r="U7" t="s">
        <v>723</v>
      </c>
      <c r="V7" t="b">
        <v>1</v>
      </c>
      <c r="X7">
        <v>103</v>
      </c>
      <c r="Z7" t="str">
        <f>_xlfn.CONCAT("Npac-",AA7)</f>
        <v>Npac-CNMI3</v>
      </c>
      <c r="AA7" t="s">
        <v>1184</v>
      </c>
      <c r="AB7">
        <v>1</v>
      </c>
      <c r="AC7">
        <v>3</v>
      </c>
      <c r="AF7">
        <v>3</v>
      </c>
      <c r="AI7" s="4"/>
    </row>
    <row r="8" spans="1:35" x14ac:dyDescent="0.2">
      <c r="A8">
        <v>116580</v>
      </c>
      <c r="B8">
        <v>116580</v>
      </c>
      <c r="D8">
        <v>7</v>
      </c>
      <c r="F8" t="s">
        <v>29</v>
      </c>
      <c r="G8" t="s">
        <v>729</v>
      </c>
      <c r="H8" t="s">
        <v>55</v>
      </c>
      <c r="I8" t="s">
        <v>526</v>
      </c>
      <c r="J8" t="s">
        <v>527</v>
      </c>
      <c r="K8" t="s">
        <v>47</v>
      </c>
      <c r="L8" t="s">
        <v>48</v>
      </c>
      <c r="M8" t="s">
        <v>49</v>
      </c>
      <c r="N8" s="1">
        <v>41461</v>
      </c>
      <c r="O8" t="s">
        <v>722</v>
      </c>
      <c r="P8">
        <v>14.321529</v>
      </c>
      <c r="Q8">
        <v>145.18769499999999</v>
      </c>
      <c r="R8" t="s">
        <v>37</v>
      </c>
      <c r="S8" t="s">
        <v>29</v>
      </c>
      <c r="T8" t="s">
        <v>730</v>
      </c>
      <c r="U8" t="s">
        <v>723</v>
      </c>
      <c r="V8" t="b">
        <v>1</v>
      </c>
      <c r="X8">
        <v>103</v>
      </c>
      <c r="Z8" t="str">
        <f>_xlfn.CONCAT("Npac-",AA8)</f>
        <v>Npac-CNMI4</v>
      </c>
      <c r="AA8" t="s">
        <v>1185</v>
      </c>
      <c r="AB8">
        <v>1</v>
      </c>
      <c r="AC8">
        <v>3</v>
      </c>
      <c r="AF8">
        <v>3</v>
      </c>
    </row>
    <row r="9" spans="1:35" x14ac:dyDescent="0.2">
      <c r="A9">
        <v>159748</v>
      </c>
      <c r="B9">
        <v>159748</v>
      </c>
      <c r="D9">
        <v>46</v>
      </c>
      <c r="F9" t="s">
        <v>43</v>
      </c>
      <c r="G9" t="s">
        <v>896</v>
      </c>
      <c r="H9" t="s">
        <v>55</v>
      </c>
      <c r="I9" t="s">
        <v>526</v>
      </c>
      <c r="J9" t="s">
        <v>527</v>
      </c>
      <c r="K9" t="s">
        <v>47</v>
      </c>
      <c r="L9" t="s">
        <v>48</v>
      </c>
      <c r="M9" t="s">
        <v>49</v>
      </c>
      <c r="N9" s="1">
        <v>42152</v>
      </c>
      <c r="O9" t="s">
        <v>722</v>
      </c>
      <c r="P9">
        <v>19.790579999999999</v>
      </c>
      <c r="Q9">
        <v>145.42556999999999</v>
      </c>
      <c r="R9" t="s">
        <v>37</v>
      </c>
      <c r="S9" t="s">
        <v>112</v>
      </c>
      <c r="T9" t="s">
        <v>897</v>
      </c>
      <c r="U9" t="s">
        <v>894</v>
      </c>
      <c r="V9" t="b">
        <v>1</v>
      </c>
      <c r="X9">
        <v>117</v>
      </c>
      <c r="Z9" t="str">
        <f>_xlfn.CONCAT("Npac-",AA9)</f>
        <v>Npac-CNMI6</v>
      </c>
      <c r="AA9" t="s">
        <v>1186</v>
      </c>
      <c r="AB9">
        <v>1</v>
      </c>
      <c r="AC9">
        <v>3</v>
      </c>
      <c r="AF9">
        <v>3</v>
      </c>
    </row>
    <row r="10" spans="1:35" x14ac:dyDescent="0.2">
      <c r="A10" s="4">
        <v>202045</v>
      </c>
      <c r="B10" s="4">
        <v>202045</v>
      </c>
      <c r="C10" s="4"/>
      <c r="D10" s="4">
        <v>6</v>
      </c>
      <c r="E10" s="4"/>
      <c r="F10" s="4" t="s">
        <v>29</v>
      </c>
      <c r="G10" s="4" t="s">
        <v>1058</v>
      </c>
      <c r="H10" s="4" t="s">
        <v>55</v>
      </c>
      <c r="I10" s="4" t="s">
        <v>148</v>
      </c>
      <c r="J10" s="4" t="s">
        <v>149</v>
      </c>
      <c r="K10" s="4" t="s">
        <v>47</v>
      </c>
      <c r="L10" s="4" t="s">
        <v>48</v>
      </c>
      <c r="M10" s="4" t="s">
        <v>49</v>
      </c>
      <c r="N10" s="5">
        <v>43769</v>
      </c>
      <c r="O10" s="4" t="s">
        <v>102</v>
      </c>
      <c r="P10" s="4">
        <v>19.53219</v>
      </c>
      <c r="Q10" s="4">
        <v>-156.53514000000001</v>
      </c>
      <c r="R10" s="4" t="s">
        <v>37</v>
      </c>
      <c r="S10" s="4" t="s">
        <v>29</v>
      </c>
      <c r="T10" s="4" t="s">
        <v>1059</v>
      </c>
      <c r="U10" s="4" t="s">
        <v>457</v>
      </c>
      <c r="V10" s="4" t="b">
        <v>1</v>
      </c>
      <c r="W10" s="4"/>
      <c r="X10" s="4" t="s">
        <v>63</v>
      </c>
      <c r="Y10" s="4"/>
      <c r="Z10" t="str">
        <f>_xlfn.CONCAT("Npac-",AA10)</f>
        <v>Npac-D*</v>
      </c>
      <c r="AA10" s="4" t="s">
        <v>1329</v>
      </c>
      <c r="AB10">
        <v>1</v>
      </c>
      <c r="AC10" s="4">
        <v>3</v>
      </c>
      <c r="AD10" s="4">
        <v>139.79</v>
      </c>
      <c r="AE10" s="4"/>
      <c r="AF10" s="4" t="s">
        <v>226</v>
      </c>
      <c r="AG10" s="4"/>
    </row>
    <row r="11" spans="1:35" x14ac:dyDescent="0.2">
      <c r="A11" s="4">
        <v>117297</v>
      </c>
      <c r="B11" s="4">
        <v>117297</v>
      </c>
      <c r="C11" s="4"/>
      <c r="D11" s="4">
        <v>26</v>
      </c>
      <c r="E11" s="4"/>
      <c r="F11" s="4" t="s">
        <v>29</v>
      </c>
      <c r="G11" s="4" t="s">
        <v>772</v>
      </c>
      <c r="H11" s="4" t="s">
        <v>55</v>
      </c>
      <c r="I11" s="4" t="s">
        <v>148</v>
      </c>
      <c r="J11" s="4" t="s">
        <v>149</v>
      </c>
      <c r="K11" s="4" t="s">
        <v>47</v>
      </c>
      <c r="L11" s="4" t="s">
        <v>48</v>
      </c>
      <c r="M11" s="4" t="s">
        <v>49</v>
      </c>
      <c r="N11" s="5">
        <v>41569</v>
      </c>
      <c r="O11" s="4" t="s">
        <v>102</v>
      </c>
      <c r="P11" s="4">
        <v>19.22822</v>
      </c>
      <c r="Q11" s="4">
        <v>-156.05669</v>
      </c>
      <c r="R11" s="4" t="s">
        <v>37</v>
      </c>
      <c r="S11" s="4" t="s">
        <v>29</v>
      </c>
      <c r="T11" s="4" t="s">
        <v>773</v>
      </c>
      <c r="U11" s="4" t="s">
        <v>457</v>
      </c>
      <c r="V11" s="4" t="b">
        <v>1</v>
      </c>
      <c r="W11" s="4"/>
      <c r="X11" s="4">
        <v>112</v>
      </c>
      <c r="Y11" s="4"/>
      <c r="Z11" t="str">
        <f>_xlfn.CONCAT("Npac-",AA11)</f>
        <v>Npac-F</v>
      </c>
      <c r="AA11" s="4" t="s">
        <v>29</v>
      </c>
      <c r="AB11">
        <v>1</v>
      </c>
      <c r="AC11" s="4">
        <v>3</v>
      </c>
      <c r="AD11" s="4"/>
      <c r="AE11" s="4"/>
      <c r="AF11" s="4">
        <v>3</v>
      </c>
      <c r="AG11" s="4"/>
    </row>
    <row r="12" spans="1:35" x14ac:dyDescent="0.2">
      <c r="A12">
        <v>186439</v>
      </c>
      <c r="B12">
        <v>186440</v>
      </c>
      <c r="C12">
        <v>9</v>
      </c>
      <c r="D12">
        <v>38</v>
      </c>
      <c r="F12" t="s">
        <v>29</v>
      </c>
      <c r="G12" t="s">
        <v>980</v>
      </c>
      <c r="H12" t="s">
        <v>55</v>
      </c>
      <c r="I12" t="s">
        <v>381</v>
      </c>
      <c r="J12" t="s">
        <v>57</v>
      </c>
      <c r="K12" t="s">
        <v>947</v>
      </c>
      <c r="L12" t="s">
        <v>35</v>
      </c>
      <c r="N12" s="1">
        <v>43007</v>
      </c>
      <c r="O12" t="s">
        <v>102</v>
      </c>
      <c r="P12">
        <v>23.388580000000001</v>
      </c>
      <c r="Q12" s="7">
        <v>-176.02521999999999</v>
      </c>
      <c r="R12" t="s">
        <v>37</v>
      </c>
      <c r="S12" t="s">
        <v>29</v>
      </c>
      <c r="T12" t="s">
        <v>948</v>
      </c>
      <c r="U12" t="s">
        <v>575</v>
      </c>
      <c r="V12" t="b">
        <v>1</v>
      </c>
      <c r="X12" t="s">
        <v>63</v>
      </c>
      <c r="Z12" t="str">
        <f>_xlfn.CONCAT("Npac-",AA12)</f>
        <v>Npac-K*</v>
      </c>
      <c r="AA12" t="s">
        <v>1195</v>
      </c>
      <c r="AB12">
        <v>1</v>
      </c>
      <c r="AC12">
        <v>3</v>
      </c>
      <c r="AD12">
        <v>80.53</v>
      </c>
      <c r="AF12">
        <v>3</v>
      </c>
      <c r="AH12" s="4"/>
    </row>
    <row r="13" spans="1:35" x14ac:dyDescent="0.2">
      <c r="A13">
        <v>159712</v>
      </c>
      <c r="B13">
        <v>159712</v>
      </c>
      <c r="D13" t="s">
        <v>63</v>
      </c>
      <c r="F13" t="s">
        <v>63</v>
      </c>
      <c r="G13" t="s">
        <v>890</v>
      </c>
      <c r="H13" t="s">
        <v>55</v>
      </c>
      <c r="I13" t="s">
        <v>526</v>
      </c>
      <c r="J13" t="s">
        <v>527</v>
      </c>
      <c r="K13" t="s">
        <v>47</v>
      </c>
      <c r="L13" t="s">
        <v>48</v>
      </c>
      <c r="M13" t="s">
        <v>49</v>
      </c>
      <c r="N13" s="1">
        <v>41978</v>
      </c>
      <c r="O13" t="s">
        <v>102</v>
      </c>
      <c r="P13" s="6">
        <v>21.34158</v>
      </c>
      <c r="Q13" s="6">
        <v>-158.15579</v>
      </c>
      <c r="R13" t="s">
        <v>37</v>
      </c>
      <c r="S13" t="s">
        <v>112</v>
      </c>
      <c r="T13" t="s">
        <v>891</v>
      </c>
      <c r="U13" t="s">
        <v>39</v>
      </c>
      <c r="V13" t="s">
        <v>63</v>
      </c>
      <c r="X13" t="s">
        <v>63</v>
      </c>
      <c r="Z13" t="str">
        <f>_xlfn.CONCAT("Npac-",AA13)</f>
        <v>Npac-L*</v>
      </c>
      <c r="AA13" t="s">
        <v>1326</v>
      </c>
      <c r="AB13">
        <v>1</v>
      </c>
      <c r="AF13">
        <v>3</v>
      </c>
      <c r="AG13" t="s">
        <v>1179</v>
      </c>
      <c r="AH13" s="2"/>
    </row>
    <row r="14" spans="1:35" x14ac:dyDescent="0.2">
      <c r="A14" s="4">
        <v>185087</v>
      </c>
      <c r="B14" s="4">
        <v>185087</v>
      </c>
      <c r="C14" s="4"/>
      <c r="D14" s="4">
        <v>30</v>
      </c>
      <c r="E14" s="4"/>
      <c r="F14" s="4" t="s">
        <v>63</v>
      </c>
      <c r="G14" s="4" t="s">
        <v>945</v>
      </c>
      <c r="H14" s="4" t="s">
        <v>65</v>
      </c>
      <c r="I14" s="4" t="s">
        <v>330</v>
      </c>
      <c r="J14" s="4" t="s">
        <v>331</v>
      </c>
      <c r="K14" s="4" t="s">
        <v>47</v>
      </c>
      <c r="L14" s="4" t="s">
        <v>48</v>
      </c>
      <c r="M14" s="4" t="s">
        <v>332</v>
      </c>
      <c r="N14" s="5">
        <v>42773</v>
      </c>
      <c r="O14" s="4" t="s">
        <v>102</v>
      </c>
      <c r="P14" s="4">
        <v>23.94333</v>
      </c>
      <c r="Q14" s="4">
        <v>-154.55500000000001</v>
      </c>
      <c r="R14" s="4" t="s">
        <v>37</v>
      </c>
      <c r="S14" s="4" t="s">
        <v>112</v>
      </c>
      <c r="T14" s="4" t="s">
        <v>334</v>
      </c>
      <c r="U14" s="4" t="s">
        <v>457</v>
      </c>
      <c r="V14" s="4" t="b">
        <v>1</v>
      </c>
      <c r="W14" s="4"/>
      <c r="X14" s="4" t="s">
        <v>63</v>
      </c>
      <c r="Y14" s="4"/>
      <c r="Z14" t="str">
        <f>_xlfn.CONCAT("Npac-",AA14)</f>
        <v>Npac-N*</v>
      </c>
      <c r="AA14" s="4" t="s">
        <v>1194</v>
      </c>
      <c r="AB14">
        <v>1</v>
      </c>
      <c r="AC14" s="4">
        <v>3</v>
      </c>
      <c r="AD14" s="4">
        <v>60.53</v>
      </c>
      <c r="AE14" s="4"/>
      <c r="AF14" s="4">
        <v>3</v>
      </c>
      <c r="AG14" s="4"/>
    </row>
    <row r="15" spans="1:35" x14ac:dyDescent="0.2">
      <c r="A15">
        <v>49062</v>
      </c>
      <c r="B15">
        <v>49062</v>
      </c>
      <c r="C15">
        <v>9</v>
      </c>
      <c r="D15">
        <v>9</v>
      </c>
      <c r="F15" t="s">
        <v>29</v>
      </c>
      <c r="G15" t="s">
        <v>423</v>
      </c>
      <c r="H15" t="s">
        <v>55</v>
      </c>
      <c r="I15" t="s">
        <v>381</v>
      </c>
      <c r="J15" t="s">
        <v>57</v>
      </c>
      <c r="K15" t="s">
        <v>382</v>
      </c>
      <c r="L15" t="s">
        <v>35</v>
      </c>
      <c r="N15" s="1">
        <v>38582</v>
      </c>
      <c r="O15" t="s">
        <v>407</v>
      </c>
      <c r="P15">
        <v>6.35</v>
      </c>
      <c r="Q15" s="11">
        <v>-163.88333299999999</v>
      </c>
      <c r="R15" t="s">
        <v>37</v>
      </c>
      <c r="S15" t="s">
        <v>29</v>
      </c>
      <c r="T15" t="s">
        <v>383</v>
      </c>
      <c r="U15" t="s">
        <v>408</v>
      </c>
      <c r="V15" t="b">
        <v>1</v>
      </c>
      <c r="X15">
        <v>76</v>
      </c>
      <c r="Z15" t="str">
        <f>_xlfn.CONCAT("Npac-",AA15)</f>
        <v>Npac-Palm*</v>
      </c>
      <c r="AA15" t="s">
        <v>1174</v>
      </c>
      <c r="AB15">
        <v>1</v>
      </c>
      <c r="AC15" t="s">
        <v>424</v>
      </c>
      <c r="AE15" t="s">
        <v>92</v>
      </c>
      <c r="AF15">
        <v>3</v>
      </c>
    </row>
    <row r="16" spans="1:35" x14ac:dyDescent="0.2">
      <c r="A16">
        <v>185086</v>
      </c>
      <c r="B16">
        <v>185086</v>
      </c>
      <c r="D16" t="s">
        <v>63</v>
      </c>
      <c r="F16" t="s">
        <v>63</v>
      </c>
      <c r="G16" t="s">
        <v>942</v>
      </c>
      <c r="H16" t="s">
        <v>65</v>
      </c>
      <c r="I16" t="s">
        <v>330</v>
      </c>
      <c r="J16" t="s">
        <v>331</v>
      </c>
      <c r="K16" t="s">
        <v>47</v>
      </c>
      <c r="L16" t="s">
        <v>48</v>
      </c>
      <c r="M16" t="s">
        <v>332</v>
      </c>
      <c r="N16" s="1">
        <v>42493</v>
      </c>
      <c r="O16" t="s">
        <v>102</v>
      </c>
      <c r="P16">
        <v>20.66667</v>
      </c>
      <c r="Q16">
        <v>-137.5</v>
      </c>
      <c r="R16" t="s">
        <v>37</v>
      </c>
      <c r="S16" t="s">
        <v>43</v>
      </c>
      <c r="T16" t="s">
        <v>943</v>
      </c>
      <c r="U16" t="s">
        <v>1320</v>
      </c>
      <c r="V16" t="b">
        <v>1</v>
      </c>
      <c r="X16" t="s">
        <v>63</v>
      </c>
      <c r="Z16" t="str">
        <f>_xlfn.CONCAT("Npac-",AA16)</f>
        <v>Npac-V</v>
      </c>
      <c r="AA16" t="s">
        <v>1321</v>
      </c>
      <c r="AB16">
        <v>1</v>
      </c>
      <c r="AC16" t="s">
        <v>42</v>
      </c>
      <c r="AD16" t="s">
        <v>944</v>
      </c>
      <c r="AE16" t="s">
        <v>124</v>
      </c>
      <c r="AF16">
        <v>3</v>
      </c>
      <c r="AG16" t="s">
        <v>1179</v>
      </c>
    </row>
    <row r="17" spans="1:35" x14ac:dyDescent="0.2">
      <c r="A17">
        <v>217544</v>
      </c>
      <c r="B17">
        <v>217544</v>
      </c>
      <c r="C17">
        <v>9</v>
      </c>
      <c r="N17" s="1">
        <v>43804</v>
      </c>
      <c r="O17" t="s">
        <v>102</v>
      </c>
      <c r="P17" s="13">
        <v>15.751099999999999</v>
      </c>
      <c r="Q17" s="13">
        <v>-159.96780000000001</v>
      </c>
      <c r="R17" t="s">
        <v>37</v>
      </c>
      <c r="S17" t="s">
        <v>112</v>
      </c>
      <c r="Z17" t="str">
        <f>_xlfn.CONCAT("Npac-",AA17)</f>
        <v>Npac-B*</v>
      </c>
      <c r="AA17" s="4" t="s">
        <v>1327</v>
      </c>
      <c r="AB17">
        <v>2</v>
      </c>
      <c r="AC17" t="s">
        <v>63</v>
      </c>
      <c r="AG17" t="s">
        <v>1179</v>
      </c>
    </row>
    <row r="18" spans="1:35" x14ac:dyDescent="0.2">
      <c r="A18" s="4">
        <v>205939</v>
      </c>
      <c r="B18" s="4">
        <v>205939</v>
      </c>
      <c r="C18" s="4"/>
      <c r="D18" s="4">
        <v>25</v>
      </c>
      <c r="E18" s="4"/>
      <c r="F18" s="4" t="s">
        <v>29</v>
      </c>
      <c r="G18" s="4" t="s">
        <v>1080</v>
      </c>
      <c r="H18" s="4" t="s">
        <v>55</v>
      </c>
      <c r="I18" s="4" t="s">
        <v>330</v>
      </c>
      <c r="J18" s="4" t="s">
        <v>331</v>
      </c>
      <c r="K18" s="4" t="s">
        <v>47</v>
      </c>
      <c r="L18" s="4" t="s">
        <v>48</v>
      </c>
      <c r="M18" s="4" t="s">
        <v>332</v>
      </c>
      <c r="N18" s="5">
        <v>44303</v>
      </c>
      <c r="O18" s="4" t="s">
        <v>102</v>
      </c>
      <c r="P18" s="4">
        <v>19.253333000000001</v>
      </c>
      <c r="Q18" s="4">
        <v>-158.15</v>
      </c>
      <c r="R18" s="4" t="s">
        <v>37</v>
      </c>
      <c r="S18" s="4" t="s">
        <v>112</v>
      </c>
      <c r="T18" s="4" t="s">
        <v>334</v>
      </c>
      <c r="U18" s="4" t="s">
        <v>457</v>
      </c>
      <c r="V18" s="4" t="b">
        <v>1</v>
      </c>
      <c r="W18" s="4"/>
      <c r="X18" s="4" t="s">
        <v>63</v>
      </c>
      <c r="Y18" s="4"/>
      <c r="Z18" t="str">
        <f>_xlfn.CONCAT("Npac-",AA18)</f>
        <v>Npac-C</v>
      </c>
      <c r="AA18" s="4" t="s">
        <v>1189</v>
      </c>
      <c r="AB18">
        <v>2</v>
      </c>
      <c r="AC18" s="4">
        <v>3</v>
      </c>
      <c r="AD18" s="4"/>
      <c r="AE18" s="4"/>
      <c r="AF18" s="4">
        <v>3</v>
      </c>
      <c r="AG18" s="4"/>
    </row>
    <row r="19" spans="1:35" x14ac:dyDescent="0.2">
      <c r="A19">
        <v>146452</v>
      </c>
      <c r="B19">
        <v>146452</v>
      </c>
      <c r="D19">
        <v>35</v>
      </c>
      <c r="F19" t="s">
        <v>29</v>
      </c>
      <c r="G19" t="s">
        <v>879</v>
      </c>
      <c r="H19" t="s">
        <v>55</v>
      </c>
      <c r="I19" t="s">
        <v>876</v>
      </c>
      <c r="J19" t="s">
        <v>57</v>
      </c>
      <c r="K19" t="s">
        <v>877</v>
      </c>
      <c r="L19" t="s">
        <v>35</v>
      </c>
      <c r="N19" s="1">
        <v>42059</v>
      </c>
      <c r="O19" t="s">
        <v>326</v>
      </c>
      <c r="P19">
        <v>32.866666000000002</v>
      </c>
      <c r="Q19">
        <v>-117.265</v>
      </c>
      <c r="R19" t="s">
        <v>37</v>
      </c>
      <c r="S19" t="s">
        <v>112</v>
      </c>
      <c r="U19" t="s">
        <v>878</v>
      </c>
      <c r="V19" t="b">
        <v>1</v>
      </c>
      <c r="X19">
        <v>114</v>
      </c>
      <c r="Z19" t="str">
        <f>_xlfn.CONCAT("Npac-",AA19)</f>
        <v>Npac-CA</v>
      </c>
      <c r="AA19" t="s">
        <v>1319</v>
      </c>
      <c r="AB19">
        <v>2</v>
      </c>
      <c r="AC19">
        <v>3</v>
      </c>
      <c r="AD19">
        <v>245.16</v>
      </c>
      <c r="AF19">
        <v>3</v>
      </c>
      <c r="AI19" s="4"/>
    </row>
    <row r="20" spans="1:35" x14ac:dyDescent="0.2">
      <c r="A20">
        <v>143721</v>
      </c>
      <c r="B20">
        <v>143721</v>
      </c>
      <c r="D20">
        <v>26</v>
      </c>
      <c r="F20" t="s">
        <v>43</v>
      </c>
      <c r="G20" t="s">
        <v>846</v>
      </c>
      <c r="H20" t="s">
        <v>55</v>
      </c>
      <c r="I20" t="s">
        <v>526</v>
      </c>
      <c r="J20" t="s">
        <v>527</v>
      </c>
      <c r="K20" t="s">
        <v>47</v>
      </c>
      <c r="L20" t="s">
        <v>48</v>
      </c>
      <c r="M20" t="s">
        <v>49</v>
      </c>
      <c r="N20" s="1">
        <v>41780</v>
      </c>
      <c r="O20" t="s">
        <v>722</v>
      </c>
      <c r="P20">
        <v>13.569770999999999</v>
      </c>
      <c r="Q20">
        <v>144.72419099999999</v>
      </c>
      <c r="R20" t="s">
        <v>37</v>
      </c>
      <c r="S20" t="s">
        <v>112</v>
      </c>
      <c r="T20" t="s">
        <v>847</v>
      </c>
      <c r="U20" t="s">
        <v>843</v>
      </c>
      <c r="V20" t="b">
        <v>1</v>
      </c>
      <c r="X20">
        <v>115</v>
      </c>
      <c r="Z20" t="str">
        <f>_xlfn.CONCAT("Npac-",AA20)</f>
        <v>Npac-CNMI1</v>
      </c>
      <c r="AA20" t="s">
        <v>1182</v>
      </c>
      <c r="AB20">
        <v>2</v>
      </c>
      <c r="AC20">
        <v>3</v>
      </c>
      <c r="AF20">
        <v>3</v>
      </c>
      <c r="AI20" s="4"/>
    </row>
    <row r="21" spans="1:35" x14ac:dyDescent="0.2">
      <c r="A21">
        <v>116589</v>
      </c>
      <c r="B21">
        <v>116589</v>
      </c>
      <c r="C21">
        <v>9</v>
      </c>
      <c r="D21">
        <v>9</v>
      </c>
      <c r="F21" t="s">
        <v>29</v>
      </c>
      <c r="G21" t="s">
        <v>746</v>
      </c>
      <c r="H21" t="s">
        <v>55</v>
      </c>
      <c r="I21" t="s">
        <v>526</v>
      </c>
      <c r="J21" t="s">
        <v>527</v>
      </c>
      <c r="K21" t="s">
        <v>47</v>
      </c>
      <c r="L21" t="s">
        <v>48</v>
      </c>
      <c r="M21" t="s">
        <v>49</v>
      </c>
      <c r="N21" s="1">
        <v>41462</v>
      </c>
      <c r="O21" t="s">
        <v>722</v>
      </c>
      <c r="P21">
        <v>14.170313999999999</v>
      </c>
      <c r="Q21" s="12">
        <v>144.99583899999999</v>
      </c>
      <c r="R21" t="s">
        <v>37</v>
      </c>
      <c r="S21" t="s">
        <v>29</v>
      </c>
      <c r="U21" t="s">
        <v>723</v>
      </c>
      <c r="V21" t="b">
        <v>1</v>
      </c>
      <c r="X21">
        <v>104</v>
      </c>
      <c r="Z21" t="str">
        <f>_xlfn.CONCAT("Npac-",AA21)</f>
        <v>Npac-CNMI2</v>
      </c>
      <c r="AA21" t="s">
        <v>1183</v>
      </c>
      <c r="AB21">
        <v>2</v>
      </c>
      <c r="AC21">
        <v>3</v>
      </c>
      <c r="AF21">
        <v>3</v>
      </c>
    </row>
    <row r="22" spans="1:35" x14ac:dyDescent="0.2">
      <c r="A22">
        <v>143733</v>
      </c>
      <c r="B22">
        <v>143733</v>
      </c>
      <c r="D22">
        <v>34</v>
      </c>
      <c r="F22" t="s">
        <v>43</v>
      </c>
      <c r="G22" t="s">
        <v>859</v>
      </c>
      <c r="H22" t="s">
        <v>55</v>
      </c>
      <c r="I22" t="s">
        <v>526</v>
      </c>
      <c r="J22" t="s">
        <v>527</v>
      </c>
      <c r="K22" t="s">
        <v>47</v>
      </c>
      <c r="L22" t="s">
        <v>48</v>
      </c>
      <c r="M22" t="s">
        <v>49</v>
      </c>
      <c r="N22" s="1">
        <v>41802</v>
      </c>
      <c r="O22" t="s">
        <v>722</v>
      </c>
      <c r="P22">
        <v>14.999290999999999</v>
      </c>
      <c r="Q22">
        <v>145.52924999999999</v>
      </c>
      <c r="R22" t="s">
        <v>37</v>
      </c>
      <c r="S22" t="s">
        <v>112</v>
      </c>
      <c r="T22" t="s">
        <v>860</v>
      </c>
      <c r="U22" t="s">
        <v>861</v>
      </c>
      <c r="V22" t="b">
        <v>1</v>
      </c>
      <c r="X22">
        <v>116</v>
      </c>
      <c r="Z22" t="str">
        <f>_xlfn.CONCAT("Npac-",AA22)</f>
        <v>Npac-CNMI3</v>
      </c>
      <c r="AA22" t="s">
        <v>1184</v>
      </c>
      <c r="AB22">
        <v>2</v>
      </c>
      <c r="AC22">
        <v>3</v>
      </c>
      <c r="AF22">
        <v>2</v>
      </c>
    </row>
    <row r="23" spans="1:35" x14ac:dyDescent="0.2">
      <c r="A23">
        <v>116584</v>
      </c>
      <c r="B23">
        <v>116584</v>
      </c>
      <c r="D23">
        <v>7</v>
      </c>
      <c r="F23" t="s">
        <v>29</v>
      </c>
      <c r="G23" t="s">
        <v>737</v>
      </c>
      <c r="H23" t="s">
        <v>55</v>
      </c>
      <c r="I23" t="s">
        <v>526</v>
      </c>
      <c r="J23" t="s">
        <v>527</v>
      </c>
      <c r="K23" t="s">
        <v>47</v>
      </c>
      <c r="L23" t="s">
        <v>48</v>
      </c>
      <c r="M23" t="s">
        <v>49</v>
      </c>
      <c r="N23" s="1">
        <v>41461</v>
      </c>
      <c r="O23" t="s">
        <v>722</v>
      </c>
      <c r="P23">
        <v>14.37321</v>
      </c>
      <c r="Q23">
        <v>145.240275</v>
      </c>
      <c r="R23" t="s">
        <v>37</v>
      </c>
      <c r="S23" t="s">
        <v>29</v>
      </c>
      <c r="T23" t="s">
        <v>738</v>
      </c>
      <c r="U23" t="s">
        <v>723</v>
      </c>
      <c r="V23" t="b">
        <v>1</v>
      </c>
      <c r="X23">
        <v>103</v>
      </c>
      <c r="Z23" t="str">
        <f>_xlfn.CONCAT("Npac-",AA23)</f>
        <v>Npac-CNMI4</v>
      </c>
      <c r="AA23" t="s">
        <v>1185</v>
      </c>
      <c r="AB23">
        <v>2</v>
      </c>
      <c r="AC23">
        <v>3</v>
      </c>
      <c r="AF23">
        <v>3</v>
      </c>
      <c r="AI23" s="4"/>
    </row>
    <row r="24" spans="1:35" x14ac:dyDescent="0.2">
      <c r="A24">
        <v>214433</v>
      </c>
      <c r="B24">
        <v>214433</v>
      </c>
      <c r="D24">
        <v>49</v>
      </c>
      <c r="F24" t="s">
        <v>29</v>
      </c>
      <c r="G24" t="s">
        <v>1154</v>
      </c>
      <c r="H24" t="s">
        <v>55</v>
      </c>
      <c r="I24" t="s">
        <v>1152</v>
      </c>
      <c r="J24" t="s">
        <v>1153</v>
      </c>
      <c r="K24" t="s">
        <v>676</v>
      </c>
      <c r="L24" t="s">
        <v>48</v>
      </c>
      <c r="M24" t="s">
        <v>49</v>
      </c>
      <c r="N24" s="1">
        <v>44377</v>
      </c>
      <c r="O24" t="s">
        <v>722</v>
      </c>
      <c r="P24">
        <v>21.464500000000001</v>
      </c>
      <c r="Q24">
        <v>147.4358</v>
      </c>
      <c r="R24" t="s">
        <v>37</v>
      </c>
      <c r="S24" t="s">
        <v>112</v>
      </c>
      <c r="U24" t="s">
        <v>457</v>
      </c>
      <c r="V24" t="b">
        <v>1</v>
      </c>
      <c r="X24" t="s">
        <v>63</v>
      </c>
      <c r="Z24" t="str">
        <f>_xlfn.CONCAT("Npac-",AA24)</f>
        <v>Npac-CNMI6</v>
      </c>
      <c r="AA24" t="s">
        <v>1186</v>
      </c>
      <c r="AB24">
        <v>2</v>
      </c>
      <c r="AC24">
        <v>3</v>
      </c>
      <c r="AF24">
        <v>3</v>
      </c>
      <c r="AI24" s="4"/>
    </row>
    <row r="25" spans="1:35" x14ac:dyDescent="0.2">
      <c r="A25" s="4">
        <v>108157</v>
      </c>
      <c r="B25" s="4">
        <v>108157</v>
      </c>
      <c r="C25" s="4"/>
      <c r="D25" s="4">
        <v>6</v>
      </c>
      <c r="E25" s="4"/>
      <c r="F25" s="4" t="s">
        <v>29</v>
      </c>
      <c r="G25" s="4" t="s">
        <v>653</v>
      </c>
      <c r="H25" s="4" t="s">
        <v>55</v>
      </c>
      <c r="I25" s="4" t="s">
        <v>526</v>
      </c>
      <c r="J25" s="4" t="s">
        <v>527</v>
      </c>
      <c r="K25" s="4" t="s">
        <v>47</v>
      </c>
      <c r="L25" s="4" t="s">
        <v>48</v>
      </c>
      <c r="M25" s="4" t="s">
        <v>49</v>
      </c>
      <c r="N25" s="5">
        <v>41045</v>
      </c>
      <c r="O25" s="4" t="s">
        <v>102</v>
      </c>
      <c r="P25" s="4">
        <v>19.25</v>
      </c>
      <c r="Q25" s="4">
        <v>-157.19999999999999</v>
      </c>
      <c r="R25" s="4" t="s">
        <v>37</v>
      </c>
      <c r="S25" s="4" t="s">
        <v>112</v>
      </c>
      <c r="T25" s="4" t="s">
        <v>654</v>
      </c>
      <c r="U25" s="4" t="s">
        <v>408</v>
      </c>
      <c r="V25" s="4" t="b">
        <v>1</v>
      </c>
      <c r="W25" s="4"/>
      <c r="X25" s="4">
        <v>77</v>
      </c>
      <c r="Y25" s="4"/>
      <c r="Z25" t="str">
        <f>_xlfn.CONCAT("Npac-",AA25)</f>
        <v>Npac-D</v>
      </c>
      <c r="AA25" s="4" t="s">
        <v>1190</v>
      </c>
      <c r="AB25">
        <v>2</v>
      </c>
      <c r="AC25" s="4">
        <v>2</v>
      </c>
      <c r="AD25" s="4"/>
      <c r="AE25" s="4"/>
      <c r="AF25" s="4">
        <v>3</v>
      </c>
      <c r="AG25" s="4"/>
      <c r="AI25" s="4"/>
    </row>
    <row r="26" spans="1:35" x14ac:dyDescent="0.2">
      <c r="A26" s="4">
        <v>117296</v>
      </c>
      <c r="B26" s="4">
        <v>117296</v>
      </c>
      <c r="C26" s="4"/>
      <c r="D26" s="4">
        <v>26</v>
      </c>
      <c r="E26" s="4"/>
      <c r="F26" s="4" t="s">
        <v>29</v>
      </c>
      <c r="G26" s="4" t="s">
        <v>770</v>
      </c>
      <c r="H26" s="4" t="s">
        <v>55</v>
      </c>
      <c r="I26" s="4" t="s">
        <v>148</v>
      </c>
      <c r="J26" s="4" t="s">
        <v>149</v>
      </c>
      <c r="K26" s="4" t="s">
        <v>47</v>
      </c>
      <c r="L26" s="4" t="s">
        <v>48</v>
      </c>
      <c r="M26" s="4" t="s">
        <v>49</v>
      </c>
      <c r="N26" s="5">
        <v>41569</v>
      </c>
      <c r="O26" s="4" t="s">
        <v>102</v>
      </c>
      <c r="P26" s="4">
        <v>19.294039999999999</v>
      </c>
      <c r="Q26" s="4">
        <v>-156.06493</v>
      </c>
      <c r="R26" s="4" t="s">
        <v>37</v>
      </c>
      <c r="S26" s="4" t="s">
        <v>29</v>
      </c>
      <c r="T26" s="4" t="s">
        <v>771</v>
      </c>
      <c r="U26" s="4" t="s">
        <v>457</v>
      </c>
      <c r="V26" s="4" t="b">
        <v>1</v>
      </c>
      <c r="W26" s="4"/>
      <c r="X26" s="4">
        <v>112</v>
      </c>
      <c r="Y26" s="4"/>
      <c r="Z26" t="str">
        <f>_xlfn.CONCAT("Npac-",AA26)</f>
        <v>Npac-F</v>
      </c>
      <c r="AA26" s="4" t="s">
        <v>29</v>
      </c>
      <c r="AB26">
        <v>2</v>
      </c>
      <c r="AC26" s="4">
        <v>3</v>
      </c>
      <c r="AD26" s="4"/>
      <c r="AE26" s="4"/>
      <c r="AF26" s="4">
        <v>2</v>
      </c>
      <c r="AG26" s="4"/>
      <c r="AI26" s="2"/>
    </row>
    <row r="27" spans="1:35" x14ac:dyDescent="0.2">
      <c r="A27">
        <v>186439</v>
      </c>
      <c r="B27">
        <v>186444</v>
      </c>
      <c r="C27">
        <v>9</v>
      </c>
      <c r="D27">
        <v>38</v>
      </c>
      <c r="F27" t="s">
        <v>29</v>
      </c>
      <c r="G27" t="s">
        <v>984</v>
      </c>
      <c r="H27" t="s">
        <v>55</v>
      </c>
      <c r="I27" t="s">
        <v>381</v>
      </c>
      <c r="J27" t="s">
        <v>57</v>
      </c>
      <c r="K27" t="s">
        <v>947</v>
      </c>
      <c r="L27" t="s">
        <v>35</v>
      </c>
      <c r="N27" s="1">
        <v>43007</v>
      </c>
      <c r="O27" t="s">
        <v>102</v>
      </c>
      <c r="P27">
        <v>23.38644</v>
      </c>
      <c r="Q27" s="7">
        <v>-176.02892</v>
      </c>
      <c r="R27" t="s">
        <v>37</v>
      </c>
      <c r="S27" t="s">
        <v>29</v>
      </c>
      <c r="T27" t="s">
        <v>948</v>
      </c>
      <c r="U27" t="s">
        <v>575</v>
      </c>
      <c r="V27" t="b">
        <v>1</v>
      </c>
      <c r="X27" t="s">
        <v>63</v>
      </c>
      <c r="Z27" t="str">
        <f>_xlfn.CONCAT("Npac-",AA27)</f>
        <v>Npac-K</v>
      </c>
      <c r="AA27" t="s">
        <v>1192</v>
      </c>
      <c r="AB27">
        <v>2</v>
      </c>
      <c r="AC27">
        <v>3</v>
      </c>
      <c r="AF27">
        <v>3</v>
      </c>
      <c r="AG27" s="2"/>
      <c r="AH27" s="4"/>
    </row>
    <row r="28" spans="1:35" x14ac:dyDescent="0.2">
      <c r="A28">
        <v>175247</v>
      </c>
      <c r="B28">
        <v>175247</v>
      </c>
      <c r="D28" t="s">
        <v>63</v>
      </c>
      <c r="F28" t="s">
        <v>63</v>
      </c>
      <c r="G28" t="s">
        <v>905</v>
      </c>
      <c r="H28" t="s">
        <v>55</v>
      </c>
      <c r="I28" t="s">
        <v>526</v>
      </c>
      <c r="J28" t="s">
        <v>527</v>
      </c>
      <c r="K28" t="s">
        <v>47</v>
      </c>
      <c r="L28" t="s">
        <v>48</v>
      </c>
      <c r="M28" t="s">
        <v>49</v>
      </c>
      <c r="N28" s="1">
        <v>42555</v>
      </c>
      <c r="O28" t="s">
        <v>102</v>
      </c>
      <c r="P28">
        <v>21.6477</v>
      </c>
      <c r="Q28">
        <v>-158.28534999999999</v>
      </c>
      <c r="R28" t="s">
        <v>37</v>
      </c>
      <c r="S28" t="s">
        <v>112</v>
      </c>
      <c r="U28" t="s">
        <v>39</v>
      </c>
      <c r="V28" t="s">
        <v>63</v>
      </c>
      <c r="X28" t="s">
        <v>63</v>
      </c>
      <c r="Z28" t="str">
        <f>_xlfn.CONCAT("Npac-",AA28)</f>
        <v>Npac-L*</v>
      </c>
      <c r="AA28" t="s">
        <v>1326</v>
      </c>
      <c r="AB28">
        <v>2</v>
      </c>
      <c r="AF28">
        <v>3</v>
      </c>
      <c r="AG28" t="s">
        <v>1179</v>
      </c>
    </row>
    <row r="29" spans="1:35" x14ac:dyDescent="0.2">
      <c r="A29">
        <v>102212</v>
      </c>
      <c r="B29">
        <v>102212</v>
      </c>
      <c r="D29">
        <v>30</v>
      </c>
      <c r="F29" t="s">
        <v>29</v>
      </c>
      <c r="G29" t="s">
        <v>580</v>
      </c>
      <c r="H29" t="s">
        <v>55</v>
      </c>
      <c r="I29" t="s">
        <v>381</v>
      </c>
      <c r="J29" t="s">
        <v>57</v>
      </c>
      <c r="K29" t="s">
        <v>382</v>
      </c>
      <c r="L29" t="s">
        <v>35</v>
      </c>
      <c r="N29" s="1">
        <v>40431</v>
      </c>
      <c r="O29" t="s">
        <v>102</v>
      </c>
      <c r="P29">
        <v>29.7</v>
      </c>
      <c r="Q29">
        <v>-173.2</v>
      </c>
      <c r="R29" t="s">
        <v>37</v>
      </c>
      <c r="S29" t="s">
        <v>29</v>
      </c>
      <c r="T29" t="s">
        <v>383</v>
      </c>
      <c r="U29" t="s">
        <v>575</v>
      </c>
      <c r="V29" t="b">
        <v>1</v>
      </c>
      <c r="X29">
        <v>81</v>
      </c>
      <c r="Z29" t="str">
        <f>_xlfn.CONCAT("Npac-",AA29)</f>
        <v>Npac-N*</v>
      </c>
      <c r="AA29" t="s">
        <v>1194</v>
      </c>
      <c r="AB29">
        <v>2</v>
      </c>
      <c r="AC29">
        <v>3</v>
      </c>
      <c r="AF29">
        <v>3</v>
      </c>
      <c r="AH29" s="4"/>
    </row>
    <row r="30" spans="1:35" x14ac:dyDescent="0.2">
      <c r="A30" s="2">
        <v>49058</v>
      </c>
      <c r="B30" s="2">
        <v>49058</v>
      </c>
      <c r="C30" s="2"/>
      <c r="D30" s="2">
        <v>7</v>
      </c>
      <c r="E30" s="2"/>
      <c r="F30" s="2" t="s">
        <v>29</v>
      </c>
      <c r="G30" s="2" t="s">
        <v>412</v>
      </c>
      <c r="H30" s="2" t="s">
        <v>55</v>
      </c>
      <c r="I30" s="2" t="s">
        <v>381</v>
      </c>
      <c r="J30" s="2" t="s">
        <v>57</v>
      </c>
      <c r="K30" s="2" t="s">
        <v>382</v>
      </c>
      <c r="L30" s="2" t="s">
        <v>35</v>
      </c>
      <c r="M30" s="2"/>
      <c r="N30" s="3">
        <v>38582</v>
      </c>
      <c r="O30" s="2" t="s">
        <v>407</v>
      </c>
      <c r="P30" s="2">
        <v>6.35</v>
      </c>
      <c r="Q30" s="2">
        <v>-163.88333299999999</v>
      </c>
      <c r="R30" s="2" t="s">
        <v>37</v>
      </c>
      <c r="S30" s="2" t="s">
        <v>29</v>
      </c>
      <c r="T30" s="2" t="s">
        <v>383</v>
      </c>
      <c r="U30" s="2" t="s">
        <v>408</v>
      </c>
      <c r="V30" s="2" t="b">
        <v>1</v>
      </c>
      <c r="W30" s="2"/>
      <c r="X30" s="2">
        <v>76</v>
      </c>
      <c r="Y30" s="2"/>
      <c r="Z30" t="str">
        <f>_xlfn.CONCAT("Npac-",AA30)</f>
        <v>Npac-Palm</v>
      </c>
      <c r="AA30" s="2" t="s">
        <v>408</v>
      </c>
      <c r="AB30">
        <v>2</v>
      </c>
      <c r="AC30" s="2" t="s">
        <v>413</v>
      </c>
      <c r="AD30" s="2"/>
      <c r="AE30" s="2" t="s">
        <v>92</v>
      </c>
      <c r="AF30" s="2">
        <v>3</v>
      </c>
      <c r="AH30" s="4"/>
    </row>
    <row r="31" spans="1:35" x14ac:dyDescent="0.2">
      <c r="A31" s="4">
        <v>202046</v>
      </c>
      <c r="B31" s="4">
        <v>202046</v>
      </c>
      <c r="C31">
        <v>9</v>
      </c>
      <c r="D31" s="4">
        <v>48</v>
      </c>
      <c r="E31" s="4"/>
      <c r="F31" s="4" t="s">
        <v>43</v>
      </c>
      <c r="G31" s="4" t="s">
        <v>1060</v>
      </c>
      <c r="H31" s="4" t="s">
        <v>55</v>
      </c>
      <c r="I31" s="4" t="s">
        <v>148</v>
      </c>
      <c r="J31" s="4" t="s">
        <v>149</v>
      </c>
      <c r="K31" s="4" t="s">
        <v>47</v>
      </c>
      <c r="L31" s="4" t="s">
        <v>48</v>
      </c>
      <c r="M31" s="4" t="s">
        <v>49</v>
      </c>
      <c r="N31" s="5">
        <v>43769</v>
      </c>
      <c r="O31" s="4" t="s">
        <v>102</v>
      </c>
      <c r="P31" s="4">
        <v>19.506219999999999</v>
      </c>
      <c r="Q31" s="9">
        <v>-156.62639999999999</v>
      </c>
      <c r="R31" s="4" t="s">
        <v>37</v>
      </c>
      <c r="S31" s="4" t="s">
        <v>43</v>
      </c>
      <c r="T31" s="4" t="s">
        <v>1061</v>
      </c>
      <c r="U31" s="4" t="s">
        <v>457</v>
      </c>
      <c r="V31" s="4" t="b">
        <v>1</v>
      </c>
      <c r="W31" s="4"/>
      <c r="X31" s="4" t="s">
        <v>63</v>
      </c>
      <c r="Y31" s="4"/>
      <c r="Z31" t="str">
        <f>_xlfn.CONCAT("Npac-",AA31)</f>
        <v>Npac-B*</v>
      </c>
      <c r="AA31" s="4" t="s">
        <v>1327</v>
      </c>
      <c r="AB31">
        <v>3</v>
      </c>
      <c r="AC31" s="4">
        <v>3</v>
      </c>
      <c r="AD31" s="4">
        <v>114.17</v>
      </c>
      <c r="AE31" s="4"/>
      <c r="AF31" s="4" t="s">
        <v>226</v>
      </c>
      <c r="AG31" s="4"/>
    </row>
    <row r="32" spans="1:35" x14ac:dyDescent="0.2">
      <c r="A32" s="4">
        <v>216899</v>
      </c>
      <c r="B32" s="4">
        <v>216899</v>
      </c>
      <c r="C32" s="4"/>
      <c r="D32" s="4">
        <v>25</v>
      </c>
      <c r="E32" s="4"/>
      <c r="F32" s="4" t="s">
        <v>29</v>
      </c>
      <c r="G32" s="4" t="s">
        <v>1168</v>
      </c>
      <c r="H32" s="4" t="s">
        <v>55</v>
      </c>
      <c r="I32" s="4" t="s">
        <v>148</v>
      </c>
      <c r="J32" s="4" t="s">
        <v>149</v>
      </c>
      <c r="K32" s="4" t="s">
        <v>34</v>
      </c>
      <c r="L32" s="4" t="s">
        <v>48</v>
      </c>
      <c r="M32" s="4" t="s">
        <v>49</v>
      </c>
      <c r="N32" s="5">
        <v>45173</v>
      </c>
      <c r="O32" s="4" t="s">
        <v>102</v>
      </c>
      <c r="P32" s="4">
        <v>19.451889999999999</v>
      </c>
      <c r="Q32" s="4">
        <v>-156.84791999999999</v>
      </c>
      <c r="R32" s="4" t="s">
        <v>37</v>
      </c>
      <c r="S32" s="4" t="s">
        <v>112</v>
      </c>
      <c r="T32" s="4"/>
      <c r="U32" s="4" t="s">
        <v>255</v>
      </c>
      <c r="V32" s="4" t="s">
        <v>63</v>
      </c>
      <c r="W32" s="4"/>
      <c r="X32" s="4" t="s">
        <v>63</v>
      </c>
      <c r="Y32" s="4"/>
      <c r="Z32" t="str">
        <f>_xlfn.CONCAT("Npac-",AA32)</f>
        <v>Npac-C</v>
      </c>
      <c r="AA32" s="4" t="s">
        <v>1189</v>
      </c>
      <c r="AB32">
        <v>3</v>
      </c>
      <c r="AC32" s="4"/>
      <c r="AD32" s="4"/>
      <c r="AE32" s="4"/>
      <c r="AF32" s="4">
        <v>3</v>
      </c>
      <c r="AG32" s="4"/>
    </row>
    <row r="33" spans="1:35" x14ac:dyDescent="0.2">
      <c r="A33">
        <v>146455</v>
      </c>
      <c r="B33">
        <v>146455</v>
      </c>
      <c r="D33">
        <v>27</v>
      </c>
      <c r="F33" t="s">
        <v>29</v>
      </c>
      <c r="G33" t="s">
        <v>882</v>
      </c>
      <c r="H33" t="s">
        <v>55</v>
      </c>
      <c r="I33" t="s">
        <v>876</v>
      </c>
      <c r="J33" t="s">
        <v>57</v>
      </c>
      <c r="K33" t="s">
        <v>877</v>
      </c>
      <c r="L33" t="s">
        <v>35</v>
      </c>
      <c r="N33" s="1">
        <v>42059</v>
      </c>
      <c r="O33" t="s">
        <v>326</v>
      </c>
      <c r="P33">
        <v>32.866666000000002</v>
      </c>
      <c r="Q33">
        <v>-117.265</v>
      </c>
      <c r="R33" t="s">
        <v>37</v>
      </c>
      <c r="S33" t="s">
        <v>112</v>
      </c>
      <c r="U33" t="s">
        <v>878</v>
      </c>
      <c r="V33" t="b">
        <v>1</v>
      </c>
      <c r="X33">
        <v>114</v>
      </c>
      <c r="Z33" t="str">
        <f>_xlfn.CONCAT("Npac-",AA33)</f>
        <v>Npac-CA</v>
      </c>
      <c r="AA33" t="s">
        <v>1319</v>
      </c>
      <c r="AB33">
        <v>3</v>
      </c>
      <c r="AC33">
        <v>3</v>
      </c>
      <c r="AD33">
        <v>370.57</v>
      </c>
      <c r="AF33">
        <v>3</v>
      </c>
    </row>
    <row r="34" spans="1:35" x14ac:dyDescent="0.2">
      <c r="A34">
        <v>143723</v>
      </c>
      <c r="B34">
        <v>143723</v>
      </c>
      <c r="D34">
        <v>26</v>
      </c>
      <c r="F34" t="s">
        <v>29</v>
      </c>
      <c r="G34" t="s">
        <v>850</v>
      </c>
      <c r="H34" t="s">
        <v>55</v>
      </c>
      <c r="I34" t="s">
        <v>526</v>
      </c>
      <c r="J34" t="s">
        <v>527</v>
      </c>
      <c r="K34" t="s">
        <v>47</v>
      </c>
      <c r="L34" t="s">
        <v>48</v>
      </c>
      <c r="M34" t="s">
        <v>49</v>
      </c>
      <c r="N34" s="1">
        <v>41780</v>
      </c>
      <c r="O34" t="s">
        <v>722</v>
      </c>
      <c r="P34">
        <v>13.589869</v>
      </c>
      <c r="Q34">
        <v>144.73523499999999</v>
      </c>
      <c r="R34" t="s">
        <v>37</v>
      </c>
      <c r="S34" t="s">
        <v>112</v>
      </c>
      <c r="T34" t="s">
        <v>851</v>
      </c>
      <c r="U34" t="s">
        <v>843</v>
      </c>
      <c r="V34" t="b">
        <v>1</v>
      </c>
      <c r="X34">
        <v>115</v>
      </c>
      <c r="Z34" t="str">
        <f>_xlfn.CONCAT("Npac-",AA34)</f>
        <v>Npac-CNMI1</v>
      </c>
      <c r="AA34" t="s">
        <v>1182</v>
      </c>
      <c r="AB34">
        <v>3</v>
      </c>
      <c r="AC34">
        <v>3</v>
      </c>
      <c r="AF34">
        <v>2</v>
      </c>
    </row>
    <row r="35" spans="1:35" x14ac:dyDescent="0.2">
      <c r="A35">
        <v>116587</v>
      </c>
      <c r="B35">
        <v>116587</v>
      </c>
      <c r="C35">
        <v>9</v>
      </c>
      <c r="D35">
        <v>9</v>
      </c>
      <c r="F35" t="s">
        <v>29</v>
      </c>
      <c r="G35" t="s">
        <v>743</v>
      </c>
      <c r="H35" t="s">
        <v>55</v>
      </c>
      <c r="I35" t="s">
        <v>526</v>
      </c>
      <c r="J35" t="s">
        <v>527</v>
      </c>
      <c r="K35" t="s">
        <v>47</v>
      </c>
      <c r="L35" t="s">
        <v>48</v>
      </c>
      <c r="M35" t="s">
        <v>49</v>
      </c>
      <c r="N35" s="1">
        <v>41462</v>
      </c>
      <c r="O35" t="s">
        <v>722</v>
      </c>
      <c r="P35">
        <v>14.158669</v>
      </c>
      <c r="Q35" s="12">
        <v>145.005957</v>
      </c>
      <c r="R35" t="s">
        <v>37</v>
      </c>
      <c r="S35" t="s">
        <v>29</v>
      </c>
      <c r="T35" t="s">
        <v>744</v>
      </c>
      <c r="U35" t="s">
        <v>723</v>
      </c>
      <c r="V35" t="b">
        <v>1</v>
      </c>
      <c r="X35">
        <v>104</v>
      </c>
      <c r="Z35" t="str">
        <f>_xlfn.CONCAT("Npac-",AA35)</f>
        <v>Npac-CNMI2</v>
      </c>
      <c r="AA35" t="s">
        <v>1183</v>
      </c>
      <c r="AB35">
        <v>3</v>
      </c>
      <c r="AC35">
        <v>3</v>
      </c>
      <c r="AF35">
        <v>3</v>
      </c>
    </row>
    <row r="36" spans="1:35" x14ac:dyDescent="0.2">
      <c r="A36">
        <v>143734</v>
      </c>
      <c r="B36">
        <v>143734</v>
      </c>
      <c r="D36">
        <v>34</v>
      </c>
      <c r="F36" t="s">
        <v>43</v>
      </c>
      <c r="G36" t="s">
        <v>862</v>
      </c>
      <c r="H36" t="s">
        <v>55</v>
      </c>
      <c r="I36" t="s">
        <v>526</v>
      </c>
      <c r="J36" t="s">
        <v>527</v>
      </c>
      <c r="K36" t="s">
        <v>47</v>
      </c>
      <c r="L36" t="s">
        <v>48</v>
      </c>
      <c r="M36" t="s">
        <v>49</v>
      </c>
      <c r="N36" s="1">
        <v>41802</v>
      </c>
      <c r="O36" t="s">
        <v>722</v>
      </c>
      <c r="P36">
        <v>15.076093999999999</v>
      </c>
      <c r="Q36">
        <v>145.533862</v>
      </c>
      <c r="R36" t="s">
        <v>37</v>
      </c>
      <c r="S36" t="s">
        <v>112</v>
      </c>
      <c r="T36" t="s">
        <v>863</v>
      </c>
      <c r="U36" t="s">
        <v>864</v>
      </c>
      <c r="V36" t="b">
        <v>1</v>
      </c>
      <c r="X36">
        <v>116</v>
      </c>
      <c r="Z36" t="str">
        <f>_xlfn.CONCAT("Npac-",AA36)</f>
        <v>Npac-CNMI3</v>
      </c>
      <c r="AA36" t="s">
        <v>1184</v>
      </c>
      <c r="AB36">
        <v>3</v>
      </c>
      <c r="AC36">
        <v>3</v>
      </c>
      <c r="AF36">
        <v>2</v>
      </c>
      <c r="AI36" s="4"/>
    </row>
    <row r="37" spans="1:35" x14ac:dyDescent="0.2">
      <c r="A37">
        <v>116581</v>
      </c>
      <c r="B37">
        <v>116581</v>
      </c>
      <c r="D37">
        <v>7</v>
      </c>
      <c r="F37" t="s">
        <v>29</v>
      </c>
      <c r="G37" t="s">
        <v>731</v>
      </c>
      <c r="H37" t="s">
        <v>55</v>
      </c>
      <c r="I37" t="s">
        <v>526</v>
      </c>
      <c r="J37" t="s">
        <v>527</v>
      </c>
      <c r="K37" t="s">
        <v>47</v>
      </c>
      <c r="L37" t="s">
        <v>48</v>
      </c>
      <c r="M37" t="s">
        <v>49</v>
      </c>
      <c r="N37" s="1">
        <v>41461</v>
      </c>
      <c r="O37" t="s">
        <v>722</v>
      </c>
      <c r="P37">
        <v>14.327904999999999</v>
      </c>
      <c r="Q37">
        <v>145.19077799999999</v>
      </c>
      <c r="R37" t="s">
        <v>37</v>
      </c>
      <c r="S37" t="s">
        <v>29</v>
      </c>
      <c r="T37" t="s">
        <v>732</v>
      </c>
      <c r="U37" t="s">
        <v>723</v>
      </c>
      <c r="V37" t="b">
        <v>1</v>
      </c>
      <c r="X37">
        <v>103</v>
      </c>
      <c r="Z37" t="str">
        <f>_xlfn.CONCAT("Npac-",AA37)</f>
        <v>Npac-CNMI4</v>
      </c>
      <c r="AA37" t="s">
        <v>1185</v>
      </c>
      <c r="AB37">
        <v>3</v>
      </c>
      <c r="AC37">
        <v>3</v>
      </c>
      <c r="AF37">
        <v>3</v>
      </c>
      <c r="AI37" s="4"/>
    </row>
    <row r="38" spans="1:35" x14ac:dyDescent="0.2">
      <c r="A38">
        <v>214432</v>
      </c>
      <c r="B38">
        <v>214432</v>
      </c>
      <c r="D38">
        <v>49</v>
      </c>
      <c r="F38" t="s">
        <v>29</v>
      </c>
      <c r="G38" t="s">
        <v>1151</v>
      </c>
      <c r="H38" t="s">
        <v>55</v>
      </c>
      <c r="I38" t="s">
        <v>1152</v>
      </c>
      <c r="J38" t="s">
        <v>1153</v>
      </c>
      <c r="K38" t="s">
        <v>676</v>
      </c>
      <c r="L38" t="s">
        <v>48</v>
      </c>
      <c r="M38" t="s">
        <v>49</v>
      </c>
      <c r="N38" s="1">
        <v>44339</v>
      </c>
      <c r="O38" t="s">
        <v>722</v>
      </c>
      <c r="P38">
        <v>22.978000000000002</v>
      </c>
      <c r="Q38">
        <v>144.03819999999999</v>
      </c>
      <c r="R38" t="s">
        <v>37</v>
      </c>
      <c r="S38" t="s">
        <v>112</v>
      </c>
      <c r="U38" t="s">
        <v>457</v>
      </c>
      <c r="V38" t="b">
        <v>1</v>
      </c>
      <c r="X38" t="s">
        <v>63</v>
      </c>
      <c r="Z38" t="str">
        <f>_xlfn.CONCAT("Npac-",AA38)</f>
        <v>Npac-CNMI6</v>
      </c>
      <c r="AA38" t="s">
        <v>1186</v>
      </c>
      <c r="AB38">
        <v>3</v>
      </c>
      <c r="AC38">
        <v>3</v>
      </c>
      <c r="AF38">
        <v>3</v>
      </c>
      <c r="AI38" s="4"/>
    </row>
    <row r="39" spans="1:35" x14ac:dyDescent="0.2">
      <c r="A39" s="4">
        <v>216898</v>
      </c>
      <c r="B39" s="4">
        <v>216898</v>
      </c>
      <c r="C39" s="4"/>
      <c r="D39" s="4">
        <v>6</v>
      </c>
      <c r="E39" s="4"/>
      <c r="F39" s="4" t="s">
        <v>29</v>
      </c>
      <c r="G39" s="4" t="s">
        <v>1167</v>
      </c>
      <c r="H39" s="4" t="s">
        <v>55</v>
      </c>
      <c r="I39" s="4" t="s">
        <v>148</v>
      </c>
      <c r="J39" s="4" t="s">
        <v>149</v>
      </c>
      <c r="K39" s="4" t="s">
        <v>34</v>
      </c>
      <c r="L39" s="4" t="s">
        <v>48</v>
      </c>
      <c r="M39" s="4" t="s">
        <v>49</v>
      </c>
      <c r="N39" s="5">
        <v>45230</v>
      </c>
      <c r="O39" s="4" t="s">
        <v>102</v>
      </c>
      <c r="P39" s="4">
        <v>19.220469999999999</v>
      </c>
      <c r="Q39" s="4">
        <v>-156.33512999999999</v>
      </c>
      <c r="R39" s="4" t="s">
        <v>37</v>
      </c>
      <c r="S39" s="4" t="s">
        <v>112</v>
      </c>
      <c r="T39" s="4"/>
      <c r="U39" s="4" t="s">
        <v>255</v>
      </c>
      <c r="V39" s="4" t="s">
        <v>63</v>
      </c>
      <c r="W39" s="4"/>
      <c r="X39" s="4" t="s">
        <v>63</v>
      </c>
      <c r="Y39" s="4"/>
      <c r="Z39" t="str">
        <f>_xlfn.CONCAT("Npac-",AA39)</f>
        <v>Npac-D</v>
      </c>
      <c r="AA39" s="4" t="s">
        <v>1190</v>
      </c>
      <c r="AB39">
        <v>3</v>
      </c>
      <c r="AC39" s="4"/>
      <c r="AD39" s="4"/>
      <c r="AE39" s="4"/>
      <c r="AF39" s="4">
        <v>3</v>
      </c>
      <c r="AG39" s="4"/>
    </row>
    <row r="40" spans="1:35" x14ac:dyDescent="0.2">
      <c r="A40" s="4">
        <v>117294</v>
      </c>
      <c r="B40" s="4">
        <v>117294</v>
      </c>
      <c r="C40" s="4"/>
      <c r="D40" s="4">
        <v>26</v>
      </c>
      <c r="E40" s="4"/>
      <c r="F40" s="4" t="s">
        <v>29</v>
      </c>
      <c r="G40" s="4" t="s">
        <v>767</v>
      </c>
      <c r="H40" s="4" t="s">
        <v>55</v>
      </c>
      <c r="I40" s="4" t="s">
        <v>148</v>
      </c>
      <c r="J40" s="4" t="s">
        <v>149</v>
      </c>
      <c r="K40" s="4" t="s">
        <v>47</v>
      </c>
      <c r="L40" s="4" t="s">
        <v>48</v>
      </c>
      <c r="M40" s="4" t="s">
        <v>49</v>
      </c>
      <c r="N40" s="5">
        <v>41569</v>
      </c>
      <c r="O40" s="4" t="s">
        <v>102</v>
      </c>
      <c r="P40" s="4">
        <v>19.369340000000001</v>
      </c>
      <c r="Q40" s="4">
        <v>-156.08641</v>
      </c>
      <c r="R40" s="4" t="s">
        <v>37</v>
      </c>
      <c r="S40" s="4" t="s">
        <v>29</v>
      </c>
      <c r="T40" s="4"/>
      <c r="U40" s="4" t="s">
        <v>457</v>
      </c>
      <c r="V40" s="4" t="b">
        <v>1</v>
      </c>
      <c r="W40" s="4"/>
      <c r="X40" s="4">
        <v>112</v>
      </c>
      <c r="Y40" s="4"/>
      <c r="Z40" t="str">
        <f>_xlfn.CONCAT("Npac-",AA40)</f>
        <v>Npac-F</v>
      </c>
      <c r="AA40" s="4" t="s">
        <v>29</v>
      </c>
      <c r="AB40">
        <v>3</v>
      </c>
      <c r="AC40" s="4">
        <v>3</v>
      </c>
      <c r="AD40" s="4"/>
      <c r="AE40" s="4"/>
      <c r="AF40" s="4">
        <v>3</v>
      </c>
      <c r="AG40" s="4"/>
      <c r="AI40" s="4"/>
    </row>
    <row r="41" spans="1:35" x14ac:dyDescent="0.2">
      <c r="A41">
        <v>186439</v>
      </c>
      <c r="B41">
        <v>186443</v>
      </c>
      <c r="C41">
        <v>9</v>
      </c>
      <c r="D41">
        <v>38</v>
      </c>
      <c r="F41" t="s">
        <v>29</v>
      </c>
      <c r="G41" t="s">
        <v>983</v>
      </c>
      <c r="H41" t="s">
        <v>55</v>
      </c>
      <c r="I41" t="s">
        <v>381</v>
      </c>
      <c r="J41" t="s">
        <v>57</v>
      </c>
      <c r="K41" t="s">
        <v>947</v>
      </c>
      <c r="L41" t="s">
        <v>35</v>
      </c>
      <c r="N41" s="1">
        <v>43007</v>
      </c>
      <c r="O41" t="s">
        <v>102</v>
      </c>
      <c r="P41">
        <v>23.38644</v>
      </c>
      <c r="Q41" s="7">
        <v>-176.02892</v>
      </c>
      <c r="R41" t="s">
        <v>37</v>
      </c>
      <c r="S41" t="s">
        <v>29</v>
      </c>
      <c r="T41" t="s">
        <v>948</v>
      </c>
      <c r="U41" t="s">
        <v>575</v>
      </c>
      <c r="V41" t="b">
        <v>1</v>
      </c>
      <c r="X41" t="s">
        <v>63</v>
      </c>
      <c r="Z41" t="str">
        <f>_xlfn.CONCAT("Npac-",AA41)</f>
        <v>Npac-K</v>
      </c>
      <c r="AA41" t="s">
        <v>1192</v>
      </c>
      <c r="AB41">
        <v>3</v>
      </c>
      <c r="AC41">
        <v>3</v>
      </c>
      <c r="AF41">
        <v>3</v>
      </c>
      <c r="AH41" s="4"/>
    </row>
    <row r="42" spans="1:35" x14ac:dyDescent="0.2">
      <c r="A42">
        <v>175248</v>
      </c>
      <c r="B42">
        <v>175248</v>
      </c>
      <c r="D42" t="s">
        <v>63</v>
      </c>
      <c r="F42" t="s">
        <v>63</v>
      </c>
      <c r="G42" t="s">
        <v>906</v>
      </c>
      <c r="H42" t="s">
        <v>55</v>
      </c>
      <c r="I42" t="s">
        <v>526</v>
      </c>
      <c r="J42" t="s">
        <v>527</v>
      </c>
      <c r="K42" t="s">
        <v>47</v>
      </c>
      <c r="L42" t="s">
        <v>48</v>
      </c>
      <c r="M42" t="s">
        <v>49</v>
      </c>
      <c r="N42" s="1">
        <v>42555</v>
      </c>
      <c r="O42" t="s">
        <v>102</v>
      </c>
      <c r="P42">
        <v>21.639849999999999</v>
      </c>
      <c r="Q42">
        <v>-158.29098999999999</v>
      </c>
      <c r="R42" t="s">
        <v>37</v>
      </c>
      <c r="S42" t="s">
        <v>112</v>
      </c>
      <c r="U42" t="s">
        <v>39</v>
      </c>
      <c r="V42" t="s">
        <v>63</v>
      </c>
      <c r="X42" t="s">
        <v>63</v>
      </c>
      <c r="Z42" t="str">
        <f>_xlfn.CONCAT("Npac-",AA42)</f>
        <v>Npac-L*</v>
      </c>
      <c r="AA42" t="s">
        <v>1326</v>
      </c>
      <c r="AB42">
        <v>3</v>
      </c>
      <c r="AF42">
        <v>3</v>
      </c>
      <c r="AG42" t="s">
        <v>1179</v>
      </c>
    </row>
    <row r="43" spans="1:35" x14ac:dyDescent="0.2">
      <c r="A43">
        <v>143687</v>
      </c>
      <c r="B43">
        <v>143687</v>
      </c>
      <c r="D43">
        <v>30</v>
      </c>
      <c r="F43" t="s">
        <v>63</v>
      </c>
      <c r="G43" t="s">
        <v>840</v>
      </c>
      <c r="H43" t="s">
        <v>65</v>
      </c>
      <c r="I43" t="s">
        <v>330</v>
      </c>
      <c r="J43" t="s">
        <v>331</v>
      </c>
      <c r="K43" t="s">
        <v>85</v>
      </c>
      <c r="L43" t="s">
        <v>48</v>
      </c>
      <c r="M43" t="s">
        <v>332</v>
      </c>
      <c r="N43" s="1">
        <v>41811</v>
      </c>
      <c r="O43" t="s">
        <v>102</v>
      </c>
      <c r="P43">
        <v>27.618333</v>
      </c>
      <c r="Q43">
        <v>-166.183333</v>
      </c>
      <c r="R43" t="s">
        <v>37</v>
      </c>
      <c r="S43" t="s">
        <v>112</v>
      </c>
      <c r="T43" t="s">
        <v>334</v>
      </c>
      <c r="U43" t="s">
        <v>457</v>
      </c>
      <c r="V43" t="b">
        <v>1</v>
      </c>
      <c r="X43">
        <v>113</v>
      </c>
      <c r="Z43" t="str">
        <f>_xlfn.CONCAT("Npac-",AA43)</f>
        <v>Npac-N</v>
      </c>
      <c r="AA43" t="s">
        <v>35</v>
      </c>
      <c r="AB43">
        <v>3</v>
      </c>
      <c r="AC43">
        <v>3</v>
      </c>
      <c r="AF43">
        <v>3</v>
      </c>
      <c r="AH43" s="4"/>
    </row>
    <row r="44" spans="1:35" x14ac:dyDescent="0.2">
      <c r="A44">
        <v>49060</v>
      </c>
      <c r="B44">
        <v>49060</v>
      </c>
      <c r="C44">
        <v>9</v>
      </c>
      <c r="D44">
        <v>9</v>
      </c>
      <c r="F44" t="s">
        <v>43</v>
      </c>
      <c r="G44" t="s">
        <v>417</v>
      </c>
      <c r="H44" t="s">
        <v>55</v>
      </c>
      <c r="I44" t="s">
        <v>381</v>
      </c>
      <c r="J44" t="s">
        <v>57</v>
      </c>
      <c r="K44" t="s">
        <v>382</v>
      </c>
      <c r="L44" t="s">
        <v>35</v>
      </c>
      <c r="N44" s="1">
        <v>38582</v>
      </c>
      <c r="O44" t="s">
        <v>407</v>
      </c>
      <c r="P44">
        <v>6.35</v>
      </c>
      <c r="Q44" s="11">
        <v>-163.88333299999999</v>
      </c>
      <c r="R44" t="s">
        <v>37</v>
      </c>
      <c r="S44" t="s">
        <v>43</v>
      </c>
      <c r="T44" t="s">
        <v>383</v>
      </c>
      <c r="U44" t="s">
        <v>408</v>
      </c>
      <c r="V44" t="b">
        <v>0</v>
      </c>
      <c r="W44" t="s">
        <v>418</v>
      </c>
      <c r="X44">
        <v>76</v>
      </c>
      <c r="Z44" t="str">
        <f>_xlfn.CONCAT("Npac-",AA44)</f>
        <v>Npac-Palm</v>
      </c>
      <c r="AA44" t="s">
        <v>408</v>
      </c>
      <c r="AB44">
        <v>3</v>
      </c>
      <c r="AC44" t="s">
        <v>419</v>
      </c>
      <c r="AE44" t="s">
        <v>92</v>
      </c>
      <c r="AF44">
        <v>1</v>
      </c>
    </row>
    <row r="45" spans="1:35" x14ac:dyDescent="0.2">
      <c r="A45">
        <v>41854</v>
      </c>
      <c r="B45">
        <v>41854</v>
      </c>
      <c r="C45">
        <v>9</v>
      </c>
      <c r="D45">
        <v>9</v>
      </c>
      <c r="F45" t="s">
        <v>43</v>
      </c>
      <c r="G45" t="s">
        <v>329</v>
      </c>
      <c r="H45" t="s">
        <v>65</v>
      </c>
      <c r="I45" t="s">
        <v>330</v>
      </c>
      <c r="J45" t="s">
        <v>331</v>
      </c>
      <c r="K45" t="s">
        <v>85</v>
      </c>
      <c r="L45" t="s">
        <v>48</v>
      </c>
      <c r="M45" t="s">
        <v>332</v>
      </c>
      <c r="N45" s="1">
        <v>38075</v>
      </c>
      <c r="O45" t="s">
        <v>102</v>
      </c>
      <c r="P45" s="13">
        <v>13.85</v>
      </c>
      <c r="Q45" s="13">
        <v>-161.08333300000001</v>
      </c>
      <c r="R45" t="s">
        <v>37</v>
      </c>
      <c r="S45" t="s">
        <v>43</v>
      </c>
      <c r="T45" t="s">
        <v>334</v>
      </c>
      <c r="U45" t="s">
        <v>335</v>
      </c>
      <c r="V45" t="b">
        <v>1</v>
      </c>
      <c r="X45">
        <v>11</v>
      </c>
      <c r="Z45" t="str">
        <f>_xlfn.CONCAT("Npac-",AA45)</f>
        <v>Npac-B</v>
      </c>
      <c r="AA45" s="4" t="s">
        <v>1188</v>
      </c>
      <c r="AC45" t="s">
        <v>336</v>
      </c>
      <c r="AD45" t="s">
        <v>337</v>
      </c>
      <c r="AE45" t="s">
        <v>338</v>
      </c>
      <c r="AF45">
        <v>3</v>
      </c>
    </row>
    <row r="46" spans="1:35" x14ac:dyDescent="0.2">
      <c r="A46">
        <v>79904</v>
      </c>
      <c r="B46">
        <v>79904</v>
      </c>
      <c r="C46">
        <v>9</v>
      </c>
      <c r="D46">
        <v>9</v>
      </c>
      <c r="F46" t="s">
        <v>29</v>
      </c>
      <c r="G46" t="s">
        <v>490</v>
      </c>
      <c r="H46" t="s">
        <v>65</v>
      </c>
      <c r="I46" t="s">
        <v>330</v>
      </c>
      <c r="J46" t="s">
        <v>331</v>
      </c>
      <c r="K46" t="s">
        <v>85</v>
      </c>
      <c r="L46" t="s">
        <v>48</v>
      </c>
      <c r="M46" t="s">
        <v>332</v>
      </c>
      <c r="N46" s="1">
        <v>39925</v>
      </c>
      <c r="O46" t="s">
        <v>102</v>
      </c>
      <c r="P46" s="13">
        <v>15.716666</v>
      </c>
      <c r="Q46" s="13">
        <v>-159.933333</v>
      </c>
      <c r="R46" t="s">
        <v>37</v>
      </c>
      <c r="S46" t="s">
        <v>29</v>
      </c>
      <c r="T46" t="s">
        <v>334</v>
      </c>
      <c r="U46" t="s">
        <v>335</v>
      </c>
      <c r="V46" t="b">
        <v>1</v>
      </c>
      <c r="X46">
        <v>16</v>
      </c>
      <c r="Z46" t="str">
        <f>_xlfn.CONCAT("Npac-",AA46)</f>
        <v>Npac-B</v>
      </c>
      <c r="AA46" s="4" t="s">
        <v>1188</v>
      </c>
      <c r="AC46">
        <v>3</v>
      </c>
      <c r="AF46">
        <v>3</v>
      </c>
    </row>
    <row r="47" spans="1:35" x14ac:dyDescent="0.2">
      <c r="A47" s="4">
        <v>41855</v>
      </c>
      <c r="B47" s="4">
        <v>41855</v>
      </c>
      <c r="C47" s="4">
        <v>9</v>
      </c>
      <c r="D47" s="4">
        <v>9</v>
      </c>
      <c r="E47" s="4"/>
      <c r="F47" s="4" t="s">
        <v>43</v>
      </c>
      <c r="G47" s="4" t="s">
        <v>339</v>
      </c>
      <c r="H47" s="4" t="s">
        <v>65</v>
      </c>
      <c r="I47" s="4" t="s">
        <v>330</v>
      </c>
      <c r="J47" s="4" t="s">
        <v>331</v>
      </c>
      <c r="K47" s="4" t="s">
        <v>85</v>
      </c>
      <c r="L47" s="4" t="s">
        <v>48</v>
      </c>
      <c r="M47" s="4" t="s">
        <v>332</v>
      </c>
      <c r="N47" s="5">
        <v>38242</v>
      </c>
      <c r="O47" s="4" t="s">
        <v>333</v>
      </c>
      <c r="P47" s="4">
        <v>18.3</v>
      </c>
      <c r="Q47" s="9">
        <v>-157.94999999999999</v>
      </c>
      <c r="R47" s="4" t="s">
        <v>37</v>
      </c>
      <c r="S47" s="4" t="s">
        <v>43</v>
      </c>
      <c r="T47" s="4" t="s">
        <v>340</v>
      </c>
      <c r="U47" s="4" t="s">
        <v>335</v>
      </c>
      <c r="V47" s="4" t="b">
        <v>1</v>
      </c>
      <c r="W47" s="4" t="s">
        <v>341</v>
      </c>
      <c r="X47" s="4">
        <v>12</v>
      </c>
      <c r="Y47" s="4"/>
      <c r="Z47" t="str">
        <f>_xlfn.CONCAT("Npac-",AA47)</f>
        <v>Npac-B</v>
      </c>
      <c r="AA47" s="4" t="s">
        <v>1188</v>
      </c>
      <c r="AC47" s="4" t="s">
        <v>42</v>
      </c>
      <c r="AD47" s="4"/>
      <c r="AE47" s="4" t="s">
        <v>124</v>
      </c>
      <c r="AF47" s="4">
        <v>3</v>
      </c>
      <c r="AG47" s="4"/>
      <c r="AI47" s="4"/>
    </row>
    <row r="48" spans="1:35" x14ac:dyDescent="0.2">
      <c r="A48" s="4">
        <v>202048</v>
      </c>
      <c r="B48" s="4">
        <v>202048</v>
      </c>
      <c r="C48">
        <v>9</v>
      </c>
      <c r="D48" s="4">
        <v>48</v>
      </c>
      <c r="E48" s="4"/>
      <c r="F48" s="4" t="s">
        <v>29</v>
      </c>
      <c r="G48" s="4" t="s">
        <v>1064</v>
      </c>
      <c r="H48" s="4" t="s">
        <v>55</v>
      </c>
      <c r="I48" s="4" t="s">
        <v>148</v>
      </c>
      <c r="J48" s="4" t="s">
        <v>149</v>
      </c>
      <c r="K48" s="4" t="s">
        <v>47</v>
      </c>
      <c r="L48" s="4" t="s">
        <v>48</v>
      </c>
      <c r="M48" s="4" t="s">
        <v>49</v>
      </c>
      <c r="N48" s="5">
        <v>43769</v>
      </c>
      <c r="O48" s="4" t="s">
        <v>102</v>
      </c>
      <c r="P48" s="4">
        <v>19.51314</v>
      </c>
      <c r="Q48" s="9">
        <v>-156.68548000000001</v>
      </c>
      <c r="R48" s="4" t="s">
        <v>37</v>
      </c>
      <c r="S48" s="4" t="s">
        <v>29</v>
      </c>
      <c r="T48" s="4" t="s">
        <v>1065</v>
      </c>
      <c r="U48" s="4" t="s">
        <v>457</v>
      </c>
      <c r="V48" s="4" t="b">
        <v>1</v>
      </c>
      <c r="W48" s="4"/>
      <c r="X48" s="4" t="s">
        <v>63</v>
      </c>
      <c r="Y48" s="4"/>
      <c r="Z48" t="str">
        <f>_xlfn.CONCAT("Npac-",AA48)</f>
        <v>Npac-B</v>
      </c>
      <c r="AA48" s="4" t="s">
        <v>1188</v>
      </c>
      <c r="AC48" s="4">
        <v>3</v>
      </c>
      <c r="AD48" s="4">
        <v>204.33</v>
      </c>
      <c r="AE48" s="4"/>
      <c r="AF48" s="4">
        <v>0</v>
      </c>
      <c r="AG48" s="4"/>
      <c r="AI48" s="2"/>
    </row>
    <row r="49" spans="1:35" x14ac:dyDescent="0.2">
      <c r="A49">
        <v>143720</v>
      </c>
      <c r="B49">
        <v>143720</v>
      </c>
      <c r="D49">
        <v>26</v>
      </c>
      <c r="F49" t="s">
        <v>43</v>
      </c>
      <c r="G49" t="s">
        <v>844</v>
      </c>
      <c r="H49" t="s">
        <v>55</v>
      </c>
      <c r="I49" t="s">
        <v>526</v>
      </c>
      <c r="J49" t="s">
        <v>527</v>
      </c>
      <c r="K49" t="s">
        <v>47</v>
      </c>
      <c r="L49" t="s">
        <v>48</v>
      </c>
      <c r="M49" t="s">
        <v>49</v>
      </c>
      <c r="N49" s="1">
        <v>41780</v>
      </c>
      <c r="O49" t="s">
        <v>722</v>
      </c>
      <c r="P49">
        <v>13.567512000000001</v>
      </c>
      <c r="Q49">
        <v>144.72401199999999</v>
      </c>
      <c r="R49" t="s">
        <v>37</v>
      </c>
      <c r="S49" t="s">
        <v>112</v>
      </c>
      <c r="T49" t="s">
        <v>845</v>
      </c>
      <c r="U49" t="s">
        <v>843</v>
      </c>
      <c r="V49" t="b">
        <v>1</v>
      </c>
      <c r="X49">
        <v>115</v>
      </c>
      <c r="Z49" t="str">
        <f>_xlfn.CONCAT("Npac-",AA49)</f>
        <v>Npac-CNMI1</v>
      </c>
      <c r="AA49" t="s">
        <v>1182</v>
      </c>
      <c r="AC49">
        <v>3</v>
      </c>
      <c r="AF49">
        <v>2</v>
      </c>
      <c r="AI49" s="2"/>
    </row>
    <row r="50" spans="1:35" x14ac:dyDescent="0.2">
      <c r="A50">
        <v>143724</v>
      </c>
      <c r="B50">
        <v>143724</v>
      </c>
      <c r="D50">
        <v>26</v>
      </c>
      <c r="F50" t="s">
        <v>43</v>
      </c>
      <c r="G50" t="s">
        <v>852</v>
      </c>
      <c r="H50" t="s">
        <v>55</v>
      </c>
      <c r="I50" t="s">
        <v>526</v>
      </c>
      <c r="J50" t="s">
        <v>527</v>
      </c>
      <c r="K50" t="s">
        <v>47</v>
      </c>
      <c r="L50" t="s">
        <v>48</v>
      </c>
      <c r="M50" t="s">
        <v>49</v>
      </c>
      <c r="N50" s="1">
        <v>41780</v>
      </c>
      <c r="O50" t="s">
        <v>722</v>
      </c>
      <c r="P50">
        <v>13.591987</v>
      </c>
      <c r="Q50">
        <v>144.73638399999999</v>
      </c>
      <c r="R50" t="s">
        <v>37</v>
      </c>
      <c r="S50" t="s">
        <v>112</v>
      </c>
      <c r="T50" t="s">
        <v>853</v>
      </c>
      <c r="U50" t="s">
        <v>843</v>
      </c>
      <c r="V50" t="b">
        <v>1</v>
      </c>
      <c r="X50">
        <v>115</v>
      </c>
      <c r="Z50" t="str">
        <f>_xlfn.CONCAT("Npac-",AA50)</f>
        <v>Npac-CNMI1</v>
      </c>
      <c r="AA50" t="s">
        <v>1182</v>
      </c>
      <c r="AC50">
        <v>3</v>
      </c>
      <c r="AF50">
        <v>1</v>
      </c>
    </row>
    <row r="51" spans="1:35" x14ac:dyDescent="0.2">
      <c r="A51">
        <v>143722</v>
      </c>
      <c r="B51">
        <v>143722</v>
      </c>
      <c r="C51">
        <v>9</v>
      </c>
      <c r="D51">
        <v>9</v>
      </c>
      <c r="F51" t="s">
        <v>29</v>
      </c>
      <c r="G51" t="s">
        <v>848</v>
      </c>
      <c r="H51" t="s">
        <v>55</v>
      </c>
      <c r="I51" t="s">
        <v>526</v>
      </c>
      <c r="J51" t="s">
        <v>527</v>
      </c>
      <c r="K51" t="s">
        <v>47</v>
      </c>
      <c r="L51" t="s">
        <v>48</v>
      </c>
      <c r="M51" t="s">
        <v>49</v>
      </c>
      <c r="N51" s="1">
        <v>41780</v>
      </c>
      <c r="O51" t="s">
        <v>722</v>
      </c>
      <c r="P51">
        <v>13.588383</v>
      </c>
      <c r="Q51" s="12">
        <v>144.73338799999999</v>
      </c>
      <c r="R51" t="s">
        <v>37</v>
      </c>
      <c r="S51" t="s">
        <v>112</v>
      </c>
      <c r="T51" t="s">
        <v>849</v>
      </c>
      <c r="U51" t="s">
        <v>843</v>
      </c>
      <c r="V51" t="b">
        <v>1</v>
      </c>
      <c r="X51">
        <v>115</v>
      </c>
      <c r="Z51" t="str">
        <f>_xlfn.CONCAT("Npac-",AA51)</f>
        <v>Npac-CNMI2</v>
      </c>
      <c r="AA51" t="s">
        <v>1183</v>
      </c>
      <c r="AC51">
        <v>3</v>
      </c>
      <c r="AF51">
        <v>2</v>
      </c>
    </row>
    <row r="52" spans="1:35" x14ac:dyDescent="0.2">
      <c r="A52">
        <v>116591</v>
      </c>
      <c r="B52">
        <v>116591</v>
      </c>
      <c r="C52">
        <v>9</v>
      </c>
      <c r="D52">
        <v>9</v>
      </c>
      <c r="F52" t="s">
        <v>43</v>
      </c>
      <c r="G52" t="s">
        <v>749</v>
      </c>
      <c r="H52" t="s">
        <v>55</v>
      </c>
      <c r="I52" t="s">
        <v>526</v>
      </c>
      <c r="J52" t="s">
        <v>527</v>
      </c>
      <c r="K52" t="s">
        <v>47</v>
      </c>
      <c r="L52" t="s">
        <v>48</v>
      </c>
      <c r="M52" t="s">
        <v>49</v>
      </c>
      <c r="N52" s="1">
        <v>41462</v>
      </c>
      <c r="O52" t="s">
        <v>722</v>
      </c>
      <c r="P52">
        <v>14.202114999999999</v>
      </c>
      <c r="Q52" s="12">
        <v>144.97870499999999</v>
      </c>
      <c r="R52" t="s">
        <v>37</v>
      </c>
      <c r="S52" t="s">
        <v>43</v>
      </c>
      <c r="T52" t="s">
        <v>750</v>
      </c>
      <c r="U52" t="s">
        <v>723</v>
      </c>
      <c r="V52" t="b">
        <v>1</v>
      </c>
      <c r="X52">
        <v>104</v>
      </c>
      <c r="Z52" t="str">
        <f>_xlfn.CONCAT("Npac-",AA52)</f>
        <v>Npac-CNMI2</v>
      </c>
      <c r="AA52" t="s">
        <v>1183</v>
      </c>
      <c r="AC52">
        <v>3</v>
      </c>
      <c r="AF52">
        <v>3</v>
      </c>
    </row>
    <row r="53" spans="1:35" x14ac:dyDescent="0.2">
      <c r="A53">
        <v>116588</v>
      </c>
      <c r="B53">
        <v>116588</v>
      </c>
      <c r="C53">
        <v>9</v>
      </c>
      <c r="D53">
        <v>9</v>
      </c>
      <c r="F53" t="s">
        <v>29</v>
      </c>
      <c r="G53" t="s">
        <v>745</v>
      </c>
      <c r="H53" t="s">
        <v>55</v>
      </c>
      <c r="I53" t="s">
        <v>526</v>
      </c>
      <c r="J53" t="s">
        <v>527</v>
      </c>
      <c r="K53" t="s">
        <v>47</v>
      </c>
      <c r="L53" t="s">
        <v>48</v>
      </c>
      <c r="M53" t="s">
        <v>49</v>
      </c>
      <c r="N53" s="1">
        <v>41462</v>
      </c>
      <c r="O53" t="s">
        <v>722</v>
      </c>
      <c r="P53">
        <v>14.162205</v>
      </c>
      <c r="Q53" s="12">
        <v>145.00133299999999</v>
      </c>
      <c r="R53" t="s">
        <v>37</v>
      </c>
      <c r="S53" t="s">
        <v>29</v>
      </c>
      <c r="U53" t="s">
        <v>723</v>
      </c>
      <c r="V53" t="b">
        <v>1</v>
      </c>
      <c r="X53">
        <v>104</v>
      </c>
      <c r="Z53" t="str">
        <f>_xlfn.CONCAT("Npac-",AA53)</f>
        <v>Npac-CNMI2</v>
      </c>
      <c r="AA53" t="s">
        <v>1183</v>
      </c>
      <c r="AC53">
        <v>3</v>
      </c>
      <c r="AF53">
        <v>3</v>
      </c>
    </row>
    <row r="54" spans="1:35" x14ac:dyDescent="0.2">
      <c r="A54">
        <v>116586</v>
      </c>
      <c r="B54">
        <v>116586</v>
      </c>
      <c r="D54">
        <v>34</v>
      </c>
      <c r="F54" t="s">
        <v>29</v>
      </c>
      <c r="G54" t="s">
        <v>741</v>
      </c>
      <c r="H54" t="s">
        <v>55</v>
      </c>
      <c r="I54" t="s">
        <v>526</v>
      </c>
      <c r="J54" t="s">
        <v>527</v>
      </c>
      <c r="K54" t="s">
        <v>47</v>
      </c>
      <c r="L54" t="s">
        <v>48</v>
      </c>
      <c r="M54" t="s">
        <v>49</v>
      </c>
      <c r="N54" s="1">
        <v>41462</v>
      </c>
      <c r="O54" t="s">
        <v>722</v>
      </c>
      <c r="P54">
        <v>14.151695999999999</v>
      </c>
      <c r="Q54">
        <v>145.010931</v>
      </c>
      <c r="R54" t="s">
        <v>37</v>
      </c>
      <c r="S54" t="s">
        <v>29</v>
      </c>
      <c r="T54" t="s">
        <v>742</v>
      </c>
      <c r="U54" t="s">
        <v>723</v>
      </c>
      <c r="V54" t="b">
        <v>1</v>
      </c>
      <c r="X54">
        <v>104</v>
      </c>
      <c r="Z54" t="str">
        <f>_xlfn.CONCAT("Npac-",AA54)</f>
        <v>Npac-CNMI3</v>
      </c>
      <c r="AA54" t="s">
        <v>1184</v>
      </c>
      <c r="AC54">
        <v>3</v>
      </c>
      <c r="AF54">
        <v>3</v>
      </c>
    </row>
    <row r="55" spans="1:35" x14ac:dyDescent="0.2">
      <c r="A55">
        <v>116585</v>
      </c>
      <c r="B55">
        <v>116585</v>
      </c>
      <c r="D55">
        <v>34</v>
      </c>
      <c r="F55" t="s">
        <v>29</v>
      </c>
      <c r="G55" t="s">
        <v>739</v>
      </c>
      <c r="H55" t="s">
        <v>55</v>
      </c>
      <c r="I55" t="s">
        <v>526</v>
      </c>
      <c r="J55" t="s">
        <v>527</v>
      </c>
      <c r="K55" t="s">
        <v>47</v>
      </c>
      <c r="L55" t="s">
        <v>48</v>
      </c>
      <c r="M55" t="s">
        <v>49</v>
      </c>
      <c r="N55" s="1">
        <v>41462</v>
      </c>
      <c r="O55" t="s">
        <v>722</v>
      </c>
      <c r="P55">
        <v>14.125076999999999</v>
      </c>
      <c r="Q55">
        <v>145.056004</v>
      </c>
      <c r="R55" t="s">
        <v>37</v>
      </c>
      <c r="S55" t="s">
        <v>29</v>
      </c>
      <c r="T55" t="s">
        <v>740</v>
      </c>
      <c r="U55" t="s">
        <v>723</v>
      </c>
      <c r="V55" t="b">
        <v>1</v>
      </c>
      <c r="X55">
        <v>104</v>
      </c>
      <c r="Z55" t="str">
        <f>_xlfn.CONCAT("Npac-",AA55)</f>
        <v>Npac-CNMI3</v>
      </c>
      <c r="AA55" t="s">
        <v>1184</v>
      </c>
      <c r="AC55">
        <v>3</v>
      </c>
      <c r="AF55">
        <v>3</v>
      </c>
    </row>
    <row r="56" spans="1:35" x14ac:dyDescent="0.2">
      <c r="A56">
        <v>116576</v>
      </c>
      <c r="B56">
        <v>116576</v>
      </c>
      <c r="D56">
        <v>34</v>
      </c>
      <c r="F56" t="s">
        <v>29</v>
      </c>
      <c r="G56" t="s">
        <v>721</v>
      </c>
      <c r="H56" t="s">
        <v>55</v>
      </c>
      <c r="I56" t="s">
        <v>526</v>
      </c>
      <c r="J56" t="s">
        <v>527</v>
      </c>
      <c r="K56" t="s">
        <v>47</v>
      </c>
      <c r="L56" t="s">
        <v>48</v>
      </c>
      <c r="M56" t="s">
        <v>49</v>
      </c>
      <c r="N56" s="1">
        <v>41461</v>
      </c>
      <c r="O56" t="s">
        <v>722</v>
      </c>
      <c r="P56">
        <v>14.146525</v>
      </c>
      <c r="Q56">
        <v>145.12361200000001</v>
      </c>
      <c r="R56" t="s">
        <v>37</v>
      </c>
      <c r="S56" t="s">
        <v>29</v>
      </c>
      <c r="U56" t="s">
        <v>723</v>
      </c>
      <c r="V56" t="b">
        <v>1</v>
      </c>
      <c r="X56">
        <v>103</v>
      </c>
      <c r="Z56" t="str">
        <f>_xlfn.CONCAT("Npac-",AA56)</f>
        <v>Npac-CNMI3</v>
      </c>
      <c r="AA56" t="s">
        <v>1184</v>
      </c>
      <c r="AC56">
        <v>3</v>
      </c>
      <c r="AF56">
        <v>3</v>
      </c>
    </row>
    <row r="57" spans="1:35" s="4" customFormat="1" x14ac:dyDescent="0.2">
      <c r="A57">
        <v>116577</v>
      </c>
      <c r="B57">
        <v>116577</v>
      </c>
      <c r="C57"/>
      <c r="D57">
        <v>34</v>
      </c>
      <c r="E57"/>
      <c r="F57" t="s">
        <v>29</v>
      </c>
      <c r="G57" t="s">
        <v>724</v>
      </c>
      <c r="H57" t="s">
        <v>55</v>
      </c>
      <c r="I57" t="s">
        <v>526</v>
      </c>
      <c r="J57" t="s">
        <v>527</v>
      </c>
      <c r="K57" t="s">
        <v>47</v>
      </c>
      <c r="L57" t="s">
        <v>48</v>
      </c>
      <c r="M57" t="s">
        <v>49</v>
      </c>
      <c r="N57" s="1">
        <v>41461</v>
      </c>
      <c r="O57" t="s">
        <v>722</v>
      </c>
      <c r="P57">
        <v>14.153373</v>
      </c>
      <c r="Q57">
        <v>145.12414899999999</v>
      </c>
      <c r="R57" t="s">
        <v>37</v>
      </c>
      <c r="S57" t="s">
        <v>29</v>
      </c>
      <c r="T57" t="s">
        <v>725</v>
      </c>
      <c r="U57" t="s">
        <v>723</v>
      </c>
      <c r="V57" t="b">
        <v>1</v>
      </c>
      <c r="W57"/>
      <c r="X57">
        <v>103</v>
      </c>
      <c r="Y57"/>
      <c r="Z57" t="str">
        <f>_xlfn.CONCAT("Npac-",AA57)</f>
        <v>Npac-CNMI3</v>
      </c>
      <c r="AA57" t="s">
        <v>1184</v>
      </c>
      <c r="AB57"/>
      <c r="AC57">
        <v>3</v>
      </c>
      <c r="AD57"/>
      <c r="AE57"/>
      <c r="AF57">
        <v>3</v>
      </c>
      <c r="AG57"/>
      <c r="AH57"/>
      <c r="AI57"/>
    </row>
    <row r="58" spans="1:35" s="4" customFormat="1" x14ac:dyDescent="0.2">
      <c r="A58">
        <v>116579</v>
      </c>
      <c r="B58">
        <v>116579</v>
      </c>
      <c r="C58"/>
      <c r="D58">
        <v>34</v>
      </c>
      <c r="E58"/>
      <c r="F58" t="s">
        <v>29</v>
      </c>
      <c r="G58" t="s">
        <v>727</v>
      </c>
      <c r="H58" t="s">
        <v>55</v>
      </c>
      <c r="I58" t="s">
        <v>526</v>
      </c>
      <c r="J58" t="s">
        <v>527</v>
      </c>
      <c r="K58" t="s">
        <v>47</v>
      </c>
      <c r="L58" t="s">
        <v>48</v>
      </c>
      <c r="M58" t="s">
        <v>49</v>
      </c>
      <c r="N58" s="1">
        <v>41461</v>
      </c>
      <c r="O58" t="s">
        <v>722</v>
      </c>
      <c r="P58">
        <v>14.231859999999999</v>
      </c>
      <c r="Q58">
        <v>145.191214</v>
      </c>
      <c r="R58" t="s">
        <v>37</v>
      </c>
      <c r="S58" t="s">
        <v>29</v>
      </c>
      <c r="T58" t="s">
        <v>728</v>
      </c>
      <c r="U58" t="s">
        <v>723</v>
      </c>
      <c r="V58" t="b">
        <v>1</v>
      </c>
      <c r="W58"/>
      <c r="X58">
        <v>103</v>
      </c>
      <c r="Y58"/>
      <c r="Z58" t="str">
        <f>_xlfn.CONCAT("Npac-",AA58)</f>
        <v>Npac-CNMI3</v>
      </c>
      <c r="AA58" t="s">
        <v>1184</v>
      </c>
      <c r="AB58"/>
      <c r="AC58">
        <v>3</v>
      </c>
      <c r="AD58"/>
      <c r="AE58"/>
      <c r="AF58">
        <v>3</v>
      </c>
      <c r="AG58"/>
      <c r="AH58"/>
    </row>
    <row r="59" spans="1:35" s="4" customFormat="1" x14ac:dyDescent="0.2">
      <c r="A59">
        <v>116582</v>
      </c>
      <c r="B59">
        <v>116582</v>
      </c>
      <c r="C59"/>
      <c r="D59">
        <v>34</v>
      </c>
      <c r="E59"/>
      <c r="F59" t="s">
        <v>43</v>
      </c>
      <c r="G59" t="s">
        <v>733</v>
      </c>
      <c r="H59" t="s">
        <v>55</v>
      </c>
      <c r="I59" t="s">
        <v>526</v>
      </c>
      <c r="J59" t="s">
        <v>527</v>
      </c>
      <c r="K59" t="s">
        <v>47</v>
      </c>
      <c r="L59" t="s">
        <v>48</v>
      </c>
      <c r="M59" t="s">
        <v>49</v>
      </c>
      <c r="N59" s="1">
        <v>41461</v>
      </c>
      <c r="O59" t="s">
        <v>722</v>
      </c>
      <c r="P59">
        <v>14.334970999999999</v>
      </c>
      <c r="Q59">
        <v>145.199882</v>
      </c>
      <c r="R59" t="s">
        <v>37</v>
      </c>
      <c r="S59" t="s">
        <v>43</v>
      </c>
      <c r="T59" t="s">
        <v>734</v>
      </c>
      <c r="U59" t="s">
        <v>723</v>
      </c>
      <c r="V59" t="b">
        <v>1</v>
      </c>
      <c r="W59"/>
      <c r="X59">
        <v>103</v>
      </c>
      <c r="Y59"/>
      <c r="Z59" t="str">
        <f>_xlfn.CONCAT("Npac-",AA59)</f>
        <v>Npac-CNMI3</v>
      </c>
      <c r="AA59" t="s">
        <v>1184</v>
      </c>
      <c r="AB59"/>
      <c r="AC59">
        <v>3</v>
      </c>
      <c r="AD59"/>
      <c r="AE59"/>
      <c r="AF59">
        <v>3</v>
      </c>
      <c r="AG59"/>
      <c r="AH59"/>
      <c r="AI59"/>
    </row>
    <row r="60" spans="1:35" s="4" customFormat="1" x14ac:dyDescent="0.2">
      <c r="A60">
        <v>143735</v>
      </c>
      <c r="B60">
        <v>143735</v>
      </c>
      <c r="C60"/>
      <c r="D60">
        <v>34</v>
      </c>
      <c r="E60"/>
      <c r="F60" t="s">
        <v>43</v>
      </c>
      <c r="G60" t="s">
        <v>865</v>
      </c>
      <c r="H60" t="s">
        <v>55</v>
      </c>
      <c r="I60" t="s">
        <v>526</v>
      </c>
      <c r="J60" t="s">
        <v>527</v>
      </c>
      <c r="K60" t="s">
        <v>47</v>
      </c>
      <c r="L60" t="s">
        <v>48</v>
      </c>
      <c r="M60" t="s">
        <v>49</v>
      </c>
      <c r="N60" s="1">
        <v>41802</v>
      </c>
      <c r="O60" t="s">
        <v>722</v>
      </c>
      <c r="P60">
        <v>15.078646000000001</v>
      </c>
      <c r="Q60">
        <v>145.53289599999999</v>
      </c>
      <c r="R60" t="s">
        <v>37</v>
      </c>
      <c r="S60" t="s">
        <v>112</v>
      </c>
      <c r="T60" t="s">
        <v>866</v>
      </c>
      <c r="U60" t="s">
        <v>864</v>
      </c>
      <c r="V60" t="b">
        <v>1</v>
      </c>
      <c r="W60"/>
      <c r="X60">
        <v>116</v>
      </c>
      <c r="Y60"/>
      <c r="Z60" t="str">
        <f>_xlfn.CONCAT("Npac-",AA60)</f>
        <v>Npac-CNMI3</v>
      </c>
      <c r="AA60" t="s">
        <v>1184</v>
      </c>
      <c r="AB60"/>
      <c r="AC60">
        <v>3</v>
      </c>
      <c r="AD60"/>
      <c r="AE60"/>
      <c r="AF60">
        <v>2</v>
      </c>
      <c r="AG60"/>
      <c r="AH60"/>
      <c r="AI60"/>
    </row>
    <row r="61" spans="1:35" s="4" customFormat="1" x14ac:dyDescent="0.2">
      <c r="A61">
        <v>143736</v>
      </c>
      <c r="B61">
        <v>143736</v>
      </c>
      <c r="C61"/>
      <c r="D61">
        <v>34</v>
      </c>
      <c r="E61"/>
      <c r="F61" t="s">
        <v>29</v>
      </c>
      <c r="G61" t="s">
        <v>867</v>
      </c>
      <c r="H61" t="s">
        <v>55</v>
      </c>
      <c r="I61" t="s">
        <v>526</v>
      </c>
      <c r="J61" t="s">
        <v>527</v>
      </c>
      <c r="K61" t="s">
        <v>47</v>
      </c>
      <c r="L61" t="s">
        <v>48</v>
      </c>
      <c r="M61" t="s">
        <v>49</v>
      </c>
      <c r="N61" s="1">
        <v>41802</v>
      </c>
      <c r="O61" t="s">
        <v>722</v>
      </c>
      <c r="P61">
        <v>15.09117</v>
      </c>
      <c r="Q61">
        <v>145.53864200000001</v>
      </c>
      <c r="R61" t="s">
        <v>37</v>
      </c>
      <c r="S61" t="s">
        <v>112</v>
      </c>
      <c r="T61" t="s">
        <v>868</v>
      </c>
      <c r="U61" t="s">
        <v>864</v>
      </c>
      <c r="V61" t="b">
        <v>1</v>
      </c>
      <c r="W61"/>
      <c r="X61">
        <v>116</v>
      </c>
      <c r="Y61"/>
      <c r="Z61" t="str">
        <f>_xlfn.CONCAT("Npac-",AA61)</f>
        <v>Npac-CNMI3</v>
      </c>
      <c r="AA61" t="s">
        <v>1184</v>
      </c>
      <c r="AB61"/>
      <c r="AC61">
        <v>3</v>
      </c>
      <c r="AD61"/>
      <c r="AE61"/>
      <c r="AF61">
        <v>2</v>
      </c>
      <c r="AG61"/>
      <c r="AH61"/>
      <c r="AI61"/>
    </row>
    <row r="62" spans="1:35" s="4" customFormat="1" x14ac:dyDescent="0.2">
      <c r="A62">
        <v>143737</v>
      </c>
      <c r="B62">
        <v>143737</v>
      </c>
      <c r="C62"/>
      <c r="D62">
        <v>34</v>
      </c>
      <c r="E62"/>
      <c r="F62" t="s">
        <v>29</v>
      </c>
      <c r="G62" t="s">
        <v>869</v>
      </c>
      <c r="H62" t="s">
        <v>55</v>
      </c>
      <c r="I62" t="s">
        <v>526</v>
      </c>
      <c r="J62" t="s">
        <v>527</v>
      </c>
      <c r="K62" t="s">
        <v>47</v>
      </c>
      <c r="L62" t="s">
        <v>48</v>
      </c>
      <c r="M62" t="s">
        <v>49</v>
      </c>
      <c r="N62" s="1">
        <v>41802</v>
      </c>
      <c r="O62" t="s">
        <v>722</v>
      </c>
      <c r="P62">
        <v>15.095018</v>
      </c>
      <c r="Q62">
        <v>145.540209</v>
      </c>
      <c r="R62" t="s">
        <v>37</v>
      </c>
      <c r="S62" t="s">
        <v>112</v>
      </c>
      <c r="T62" t="s">
        <v>870</v>
      </c>
      <c r="U62" t="s">
        <v>864</v>
      </c>
      <c r="V62" t="b">
        <v>1</v>
      </c>
      <c r="W62"/>
      <c r="X62">
        <v>116</v>
      </c>
      <c r="Y62"/>
      <c r="Z62" t="str">
        <f>_xlfn.CONCAT("Npac-",AA62)</f>
        <v>Npac-CNMI3</v>
      </c>
      <c r="AA62" t="s">
        <v>1184</v>
      </c>
      <c r="AB62"/>
      <c r="AC62">
        <v>3</v>
      </c>
      <c r="AD62"/>
      <c r="AE62"/>
      <c r="AF62">
        <v>2</v>
      </c>
      <c r="AG62"/>
      <c r="AH62"/>
      <c r="AI62"/>
    </row>
    <row r="63" spans="1:35" s="4" customFormat="1" x14ac:dyDescent="0.2">
      <c r="A63">
        <v>143739</v>
      </c>
      <c r="B63">
        <v>143739</v>
      </c>
      <c r="C63"/>
      <c r="D63">
        <v>34</v>
      </c>
      <c r="E63"/>
      <c r="F63" t="s">
        <v>43</v>
      </c>
      <c r="G63" t="s">
        <v>871</v>
      </c>
      <c r="H63" t="s">
        <v>55</v>
      </c>
      <c r="I63" t="s">
        <v>526</v>
      </c>
      <c r="J63" t="s">
        <v>527</v>
      </c>
      <c r="K63" t="s">
        <v>47</v>
      </c>
      <c r="L63" t="s">
        <v>48</v>
      </c>
      <c r="M63" t="s">
        <v>49</v>
      </c>
      <c r="N63" s="1">
        <v>41802</v>
      </c>
      <c r="O63" t="s">
        <v>722</v>
      </c>
      <c r="P63">
        <v>15.120501000000001</v>
      </c>
      <c r="Q63">
        <v>145.557006</v>
      </c>
      <c r="R63" t="s">
        <v>37</v>
      </c>
      <c r="S63" t="s">
        <v>112</v>
      </c>
      <c r="T63" t="s">
        <v>872</v>
      </c>
      <c r="U63" t="s">
        <v>864</v>
      </c>
      <c r="V63" t="b">
        <v>1</v>
      </c>
      <c r="W63"/>
      <c r="X63">
        <v>116</v>
      </c>
      <c r="Y63"/>
      <c r="Z63" t="str">
        <f>_xlfn.CONCAT("Npac-",AA63)</f>
        <v>Npac-CNMI3</v>
      </c>
      <c r="AA63" t="s">
        <v>1184</v>
      </c>
      <c r="AB63"/>
      <c r="AC63">
        <v>3</v>
      </c>
      <c r="AD63"/>
      <c r="AE63"/>
      <c r="AF63">
        <v>2</v>
      </c>
      <c r="AG63"/>
      <c r="AH63"/>
    </row>
    <row r="64" spans="1:35" s="4" customFormat="1" x14ac:dyDescent="0.2">
      <c r="A64">
        <v>143740</v>
      </c>
      <c r="B64">
        <v>143740</v>
      </c>
      <c r="C64"/>
      <c r="D64">
        <v>34</v>
      </c>
      <c r="E64"/>
      <c r="F64" t="s">
        <v>29</v>
      </c>
      <c r="G64" t="s">
        <v>873</v>
      </c>
      <c r="H64" t="s">
        <v>55</v>
      </c>
      <c r="I64" t="s">
        <v>526</v>
      </c>
      <c r="J64" t="s">
        <v>527</v>
      </c>
      <c r="K64" t="s">
        <v>47</v>
      </c>
      <c r="L64" t="s">
        <v>48</v>
      </c>
      <c r="M64" t="s">
        <v>49</v>
      </c>
      <c r="N64" s="1">
        <v>41802</v>
      </c>
      <c r="O64" t="s">
        <v>722</v>
      </c>
      <c r="P64">
        <v>15.123666</v>
      </c>
      <c r="Q64">
        <v>145.55932899999999</v>
      </c>
      <c r="R64" t="s">
        <v>37</v>
      </c>
      <c r="S64" t="s">
        <v>112</v>
      </c>
      <c r="T64" t="s">
        <v>874</v>
      </c>
      <c r="U64" t="s">
        <v>864</v>
      </c>
      <c r="V64" t="b">
        <v>1</v>
      </c>
      <c r="W64"/>
      <c r="X64">
        <v>116</v>
      </c>
      <c r="Y64"/>
      <c r="Z64" t="str">
        <f>_xlfn.CONCAT("Npac-",AA64)</f>
        <v>Npac-CNMI3</v>
      </c>
      <c r="AA64" t="s">
        <v>1184</v>
      </c>
      <c r="AB64"/>
      <c r="AC64">
        <v>3</v>
      </c>
      <c r="AD64"/>
      <c r="AE64"/>
      <c r="AF64">
        <v>2</v>
      </c>
      <c r="AG64"/>
      <c r="AH64"/>
      <c r="AI64"/>
    </row>
    <row r="65" spans="1:35" s="4" customFormat="1" x14ac:dyDescent="0.2">
      <c r="A65">
        <v>116578</v>
      </c>
      <c r="B65">
        <v>116578</v>
      </c>
      <c r="C65"/>
      <c r="D65">
        <v>7</v>
      </c>
      <c r="E65"/>
      <c r="F65" t="s">
        <v>29</v>
      </c>
      <c r="G65" t="s">
        <v>726</v>
      </c>
      <c r="H65" t="s">
        <v>55</v>
      </c>
      <c r="I65" t="s">
        <v>526</v>
      </c>
      <c r="J65" t="s">
        <v>527</v>
      </c>
      <c r="K65" t="s">
        <v>47</v>
      </c>
      <c r="L65" t="s">
        <v>48</v>
      </c>
      <c r="M65" t="s">
        <v>49</v>
      </c>
      <c r="N65" s="1">
        <v>41461</v>
      </c>
      <c r="O65" t="s">
        <v>722</v>
      </c>
      <c r="P65">
        <v>14.169067</v>
      </c>
      <c r="Q65">
        <v>145.14515700000001</v>
      </c>
      <c r="R65" t="s">
        <v>37</v>
      </c>
      <c r="S65" t="s">
        <v>29</v>
      </c>
      <c r="T65"/>
      <c r="U65" t="s">
        <v>723</v>
      </c>
      <c r="V65" t="b">
        <v>1</v>
      </c>
      <c r="W65"/>
      <c r="X65">
        <v>103</v>
      </c>
      <c r="Y65"/>
      <c r="Z65" t="str">
        <f>_xlfn.CONCAT("Npac-",AA65)</f>
        <v>Npac-CNMI4</v>
      </c>
      <c r="AA65" t="s">
        <v>1185</v>
      </c>
      <c r="AB65"/>
      <c r="AC65">
        <v>3</v>
      </c>
      <c r="AD65"/>
      <c r="AE65"/>
      <c r="AF65">
        <v>3</v>
      </c>
      <c r="AG65"/>
      <c r="AH65"/>
      <c r="AI65"/>
    </row>
    <row r="66" spans="1:35" s="4" customFormat="1" x14ac:dyDescent="0.2">
      <c r="A66">
        <v>159747</v>
      </c>
      <c r="B66">
        <v>159747</v>
      </c>
      <c r="C66"/>
      <c r="D66">
        <v>46</v>
      </c>
      <c r="E66"/>
      <c r="F66" t="s">
        <v>43</v>
      </c>
      <c r="G66" t="s">
        <v>895</v>
      </c>
      <c r="H66" t="s">
        <v>55</v>
      </c>
      <c r="I66" t="s">
        <v>526</v>
      </c>
      <c r="J66" t="s">
        <v>527</v>
      </c>
      <c r="K66" t="s">
        <v>47</v>
      </c>
      <c r="L66" t="s">
        <v>48</v>
      </c>
      <c r="M66" t="s">
        <v>49</v>
      </c>
      <c r="N66" s="1">
        <v>42152</v>
      </c>
      <c r="O66" t="s">
        <v>722</v>
      </c>
      <c r="P66">
        <v>19.78829</v>
      </c>
      <c r="Q66">
        <v>145.3587</v>
      </c>
      <c r="R66" t="s">
        <v>37</v>
      </c>
      <c r="S66" t="s">
        <v>112</v>
      </c>
      <c r="T66" t="s">
        <v>893</v>
      </c>
      <c r="U66" t="s">
        <v>894</v>
      </c>
      <c r="V66" t="b">
        <v>1</v>
      </c>
      <c r="W66"/>
      <c r="X66">
        <v>117</v>
      </c>
      <c r="Y66"/>
      <c r="Z66" t="str">
        <f>_xlfn.CONCAT("Npac-",AA66)</f>
        <v>Npac-CNMI6</v>
      </c>
      <c r="AA66" t="s">
        <v>1186</v>
      </c>
      <c r="AB66"/>
      <c r="AC66">
        <v>3</v>
      </c>
      <c r="AD66"/>
      <c r="AE66"/>
      <c r="AF66">
        <v>3</v>
      </c>
      <c r="AG66"/>
      <c r="AH66"/>
      <c r="AI66"/>
    </row>
    <row r="67" spans="1:35" s="4" customFormat="1" x14ac:dyDescent="0.2">
      <c r="A67" s="4">
        <v>216897</v>
      </c>
      <c r="B67" s="4">
        <v>216897</v>
      </c>
      <c r="D67" s="4">
        <v>6</v>
      </c>
      <c r="F67" s="4" t="s">
        <v>29</v>
      </c>
      <c r="G67" s="4" t="s">
        <v>1166</v>
      </c>
      <c r="H67" s="4" t="s">
        <v>55</v>
      </c>
      <c r="I67" s="4" t="s">
        <v>148</v>
      </c>
      <c r="J67" s="4" t="s">
        <v>149</v>
      </c>
      <c r="K67" s="4" t="s">
        <v>34</v>
      </c>
      <c r="L67" s="4" t="s">
        <v>48</v>
      </c>
      <c r="M67" s="4" t="s">
        <v>49</v>
      </c>
      <c r="N67" s="5">
        <v>45230</v>
      </c>
      <c r="O67" s="4" t="s">
        <v>102</v>
      </c>
      <c r="P67" s="4">
        <v>19.207529999999998</v>
      </c>
      <c r="Q67" s="4">
        <v>-156.31241</v>
      </c>
      <c r="R67" s="4" t="s">
        <v>37</v>
      </c>
      <c r="S67" s="4" t="s">
        <v>112</v>
      </c>
      <c r="U67" s="4" t="s">
        <v>255</v>
      </c>
      <c r="V67" s="4" t="s">
        <v>63</v>
      </c>
      <c r="X67" s="4" t="s">
        <v>63</v>
      </c>
      <c r="Z67" t="str">
        <f>_xlfn.CONCAT("Npac-",AA67)</f>
        <v>Npac-D</v>
      </c>
      <c r="AA67" s="4" t="s">
        <v>1190</v>
      </c>
      <c r="AB67"/>
      <c r="AF67" s="4">
        <v>3</v>
      </c>
      <c r="AH67"/>
      <c r="AI67"/>
    </row>
    <row r="68" spans="1:35" s="4" customFormat="1" x14ac:dyDescent="0.2">
      <c r="A68" s="4">
        <v>117293</v>
      </c>
      <c r="B68" s="4">
        <v>117293</v>
      </c>
      <c r="D68" s="4">
        <v>26</v>
      </c>
      <c r="F68" s="4" t="s">
        <v>29</v>
      </c>
      <c r="G68" s="4" t="s">
        <v>765</v>
      </c>
      <c r="H68" s="4" t="s">
        <v>55</v>
      </c>
      <c r="I68" s="4" t="s">
        <v>148</v>
      </c>
      <c r="J68" s="4" t="s">
        <v>149</v>
      </c>
      <c r="K68" s="4" t="s">
        <v>47</v>
      </c>
      <c r="L68" s="4" t="s">
        <v>48</v>
      </c>
      <c r="M68" s="4" t="s">
        <v>49</v>
      </c>
      <c r="N68" s="5">
        <v>41569</v>
      </c>
      <c r="O68" s="4" t="s">
        <v>102</v>
      </c>
      <c r="P68" s="4">
        <v>19.375299999999999</v>
      </c>
      <c r="Q68" s="4">
        <v>-156.08868000000001</v>
      </c>
      <c r="R68" s="4" t="s">
        <v>37</v>
      </c>
      <c r="S68" s="4" t="s">
        <v>29</v>
      </c>
      <c r="T68" s="4" t="s">
        <v>766</v>
      </c>
      <c r="U68" s="4" t="s">
        <v>457</v>
      </c>
      <c r="V68" s="4" t="b">
        <v>1</v>
      </c>
      <c r="X68" s="4">
        <v>112</v>
      </c>
      <c r="Z68" t="str">
        <f>_xlfn.CONCAT("Npac-",AA68)</f>
        <v>Npac-F</v>
      </c>
      <c r="AA68" s="4" t="s">
        <v>29</v>
      </c>
      <c r="AB68"/>
      <c r="AC68" s="4">
        <v>3</v>
      </c>
      <c r="AF68" s="4">
        <v>2</v>
      </c>
      <c r="AH68"/>
      <c r="AI68"/>
    </row>
    <row r="69" spans="1:35" s="4" customFormat="1" x14ac:dyDescent="0.2">
      <c r="A69" s="4">
        <v>117295</v>
      </c>
      <c r="B69" s="4">
        <v>117295</v>
      </c>
      <c r="D69" s="4">
        <v>26</v>
      </c>
      <c r="F69" s="4" t="s">
        <v>29</v>
      </c>
      <c r="G69" s="4" t="s">
        <v>768</v>
      </c>
      <c r="H69" s="4" t="s">
        <v>55</v>
      </c>
      <c r="I69" s="4" t="s">
        <v>148</v>
      </c>
      <c r="J69" s="4" t="s">
        <v>149</v>
      </c>
      <c r="K69" s="4" t="s">
        <v>47</v>
      </c>
      <c r="L69" s="4" t="s">
        <v>48</v>
      </c>
      <c r="M69" s="4" t="s">
        <v>49</v>
      </c>
      <c r="N69" s="5">
        <v>41569</v>
      </c>
      <c r="O69" s="4" t="s">
        <v>102</v>
      </c>
      <c r="P69" s="4">
        <v>19.34693</v>
      </c>
      <c r="Q69" s="4">
        <v>-156.07666</v>
      </c>
      <c r="R69" s="4" t="s">
        <v>37</v>
      </c>
      <c r="S69" s="4" t="s">
        <v>29</v>
      </c>
      <c r="T69" s="4" t="s">
        <v>769</v>
      </c>
      <c r="U69" s="4" t="s">
        <v>457</v>
      </c>
      <c r="V69" s="4" t="b">
        <v>1</v>
      </c>
      <c r="X69" s="4">
        <v>112</v>
      </c>
      <c r="Z69" t="str">
        <f>_xlfn.CONCAT("Npac-",AA69)</f>
        <v>Npac-F</v>
      </c>
      <c r="AA69" s="4" t="s">
        <v>29</v>
      </c>
      <c r="AB69"/>
      <c r="AC69" s="4">
        <v>3</v>
      </c>
      <c r="AF69" s="4">
        <v>3</v>
      </c>
      <c r="AH69"/>
    </row>
    <row r="70" spans="1:35" s="4" customFormat="1" x14ac:dyDescent="0.2">
      <c r="A70">
        <v>102207</v>
      </c>
      <c r="B70">
        <v>102207</v>
      </c>
      <c r="C70">
        <v>9</v>
      </c>
      <c r="D70">
        <v>9</v>
      </c>
      <c r="E70"/>
      <c r="F70" t="s">
        <v>29</v>
      </c>
      <c r="G70" t="s">
        <v>574</v>
      </c>
      <c r="H70" t="s">
        <v>55</v>
      </c>
      <c r="I70" t="s">
        <v>381</v>
      </c>
      <c r="J70" t="s">
        <v>57</v>
      </c>
      <c r="K70" t="s">
        <v>382</v>
      </c>
      <c r="L70" t="s">
        <v>35</v>
      </c>
      <c r="M70"/>
      <c r="N70" s="1">
        <v>40422</v>
      </c>
      <c r="O70" t="s">
        <v>102</v>
      </c>
      <c r="P70">
        <v>28.866665999999999</v>
      </c>
      <c r="Q70" s="7">
        <v>-176.95</v>
      </c>
      <c r="R70" t="s">
        <v>37</v>
      </c>
      <c r="S70" t="s">
        <v>29</v>
      </c>
      <c r="T70" t="s">
        <v>383</v>
      </c>
      <c r="U70" t="s">
        <v>575</v>
      </c>
      <c r="V70" t="b">
        <v>1</v>
      </c>
      <c r="W70"/>
      <c r="X70">
        <v>80</v>
      </c>
      <c r="Y70"/>
      <c r="Z70" t="str">
        <f>_xlfn.CONCAT("Npac-",AA70)</f>
        <v>Npac-K</v>
      </c>
      <c r="AA70" t="s">
        <v>1192</v>
      </c>
      <c r="AB70"/>
      <c r="AC70">
        <v>3</v>
      </c>
      <c r="AD70"/>
      <c r="AE70"/>
      <c r="AF70">
        <v>3</v>
      </c>
      <c r="AG70"/>
      <c r="AH70"/>
    </row>
    <row r="71" spans="1:35" s="4" customFormat="1" x14ac:dyDescent="0.2">
      <c r="A71">
        <v>102208</v>
      </c>
      <c r="B71">
        <v>102208</v>
      </c>
      <c r="C71">
        <v>9</v>
      </c>
      <c r="D71">
        <v>9</v>
      </c>
      <c r="E71"/>
      <c r="F71" t="s">
        <v>29</v>
      </c>
      <c r="G71" t="s">
        <v>576</v>
      </c>
      <c r="H71" t="s">
        <v>55</v>
      </c>
      <c r="I71" t="s">
        <v>381</v>
      </c>
      <c r="J71" t="s">
        <v>57</v>
      </c>
      <c r="K71" t="s">
        <v>382</v>
      </c>
      <c r="L71" t="s">
        <v>35</v>
      </c>
      <c r="M71"/>
      <c r="N71" s="1">
        <v>40422</v>
      </c>
      <c r="O71" t="s">
        <v>102</v>
      </c>
      <c r="P71">
        <v>28.866665999999999</v>
      </c>
      <c r="Q71" s="7">
        <v>-176.95</v>
      </c>
      <c r="R71" t="s">
        <v>37</v>
      </c>
      <c r="S71" t="s">
        <v>29</v>
      </c>
      <c r="T71" t="s">
        <v>383</v>
      </c>
      <c r="U71" t="s">
        <v>575</v>
      </c>
      <c r="V71" t="b">
        <v>1</v>
      </c>
      <c r="W71"/>
      <c r="X71">
        <v>80</v>
      </c>
      <c r="Y71"/>
      <c r="Z71" t="str">
        <f>_xlfn.CONCAT("Npac-",AA71)</f>
        <v>Npac-K</v>
      </c>
      <c r="AA71" t="s">
        <v>1192</v>
      </c>
      <c r="AB71"/>
      <c r="AC71">
        <v>3</v>
      </c>
      <c r="AD71"/>
      <c r="AE71"/>
      <c r="AF71">
        <v>3</v>
      </c>
      <c r="AG71"/>
      <c r="AH71"/>
    </row>
    <row r="72" spans="1:35" s="4" customFormat="1" x14ac:dyDescent="0.2">
      <c r="A72">
        <v>186446</v>
      </c>
      <c r="B72">
        <v>186446</v>
      </c>
      <c r="C72">
        <v>9</v>
      </c>
      <c r="D72">
        <v>38</v>
      </c>
      <c r="E72"/>
      <c r="F72" t="s">
        <v>29</v>
      </c>
      <c r="G72" t="s">
        <v>986</v>
      </c>
      <c r="H72" t="s">
        <v>55</v>
      </c>
      <c r="I72" t="s">
        <v>381</v>
      </c>
      <c r="J72" t="s">
        <v>57</v>
      </c>
      <c r="K72" t="s">
        <v>947</v>
      </c>
      <c r="L72" t="s">
        <v>35</v>
      </c>
      <c r="M72"/>
      <c r="N72" s="1">
        <v>43007</v>
      </c>
      <c r="O72" t="s">
        <v>102</v>
      </c>
      <c r="P72">
        <v>23.374189999999999</v>
      </c>
      <c r="Q72" s="7">
        <v>-176.05407</v>
      </c>
      <c r="R72" t="s">
        <v>37</v>
      </c>
      <c r="S72" t="s">
        <v>29</v>
      </c>
      <c r="T72" t="s">
        <v>948</v>
      </c>
      <c r="U72" t="s">
        <v>575</v>
      </c>
      <c r="V72" t="b">
        <v>1</v>
      </c>
      <c r="W72"/>
      <c r="X72" t="s">
        <v>63</v>
      </c>
      <c r="Y72"/>
      <c r="Z72" t="str">
        <f>_xlfn.CONCAT("Npac-",AA72)</f>
        <v>Npac-K</v>
      </c>
      <c r="AA72" t="s">
        <v>1192</v>
      </c>
      <c r="AB72"/>
      <c r="AC72">
        <v>3</v>
      </c>
      <c r="AD72"/>
      <c r="AE72"/>
      <c r="AF72">
        <v>3</v>
      </c>
      <c r="AG72"/>
      <c r="AH72"/>
      <c r="AI72"/>
    </row>
    <row r="73" spans="1:35" s="4" customFormat="1" x14ac:dyDescent="0.2">
      <c r="A73">
        <v>186445</v>
      </c>
      <c r="B73">
        <v>186445</v>
      </c>
      <c r="C73">
        <v>9</v>
      </c>
      <c r="D73">
        <v>38</v>
      </c>
      <c r="E73"/>
      <c r="F73" t="s">
        <v>43</v>
      </c>
      <c r="G73" t="s">
        <v>985</v>
      </c>
      <c r="H73" t="s">
        <v>55</v>
      </c>
      <c r="I73" t="s">
        <v>381</v>
      </c>
      <c r="J73" t="s">
        <v>57</v>
      </c>
      <c r="K73" t="s">
        <v>947</v>
      </c>
      <c r="L73" t="s">
        <v>35</v>
      </c>
      <c r="M73"/>
      <c r="N73" s="1">
        <v>43007</v>
      </c>
      <c r="O73" t="s">
        <v>102</v>
      </c>
      <c r="P73">
        <v>23.374169999999999</v>
      </c>
      <c r="Q73" s="7">
        <v>-176.05399</v>
      </c>
      <c r="R73" t="s">
        <v>37</v>
      </c>
      <c r="S73" t="s">
        <v>43</v>
      </c>
      <c r="T73" t="s">
        <v>948</v>
      </c>
      <c r="U73" t="s">
        <v>575</v>
      </c>
      <c r="V73" t="b">
        <v>1</v>
      </c>
      <c r="W73"/>
      <c r="X73" t="s">
        <v>63</v>
      </c>
      <c r="Y73"/>
      <c r="Z73" t="str">
        <f>_xlfn.CONCAT("Npac-",AA73)</f>
        <v>Npac-K</v>
      </c>
      <c r="AA73" t="s">
        <v>1192</v>
      </c>
      <c r="AB73"/>
      <c r="AC73">
        <v>3</v>
      </c>
      <c r="AD73"/>
      <c r="AE73"/>
      <c r="AF73">
        <v>0</v>
      </c>
      <c r="AG73"/>
      <c r="AI73"/>
    </row>
    <row r="74" spans="1:35" s="4" customFormat="1" x14ac:dyDescent="0.2">
      <c r="A74">
        <v>186437</v>
      </c>
      <c r="B74">
        <v>186437</v>
      </c>
      <c r="C74">
        <v>9</v>
      </c>
      <c r="D74">
        <v>38</v>
      </c>
      <c r="E74"/>
      <c r="F74" t="s">
        <v>29</v>
      </c>
      <c r="G74" t="s">
        <v>977</v>
      </c>
      <c r="H74" t="s">
        <v>55</v>
      </c>
      <c r="I74" t="s">
        <v>381</v>
      </c>
      <c r="J74" t="s">
        <v>57</v>
      </c>
      <c r="K74" t="s">
        <v>947</v>
      </c>
      <c r="L74" t="s">
        <v>35</v>
      </c>
      <c r="M74"/>
      <c r="N74" s="1">
        <v>43007</v>
      </c>
      <c r="O74" t="s">
        <v>102</v>
      </c>
      <c r="P74">
        <v>23.399080000000001</v>
      </c>
      <c r="Q74" s="7">
        <v>-176.03809000000001</v>
      </c>
      <c r="R74" t="s">
        <v>37</v>
      </c>
      <c r="S74" t="s">
        <v>29</v>
      </c>
      <c r="T74" t="s">
        <v>948</v>
      </c>
      <c r="U74" t="s">
        <v>575</v>
      </c>
      <c r="V74" t="b">
        <v>1</v>
      </c>
      <c r="W74"/>
      <c r="X74" t="s">
        <v>63</v>
      </c>
      <c r="Y74"/>
      <c r="Z74" t="str">
        <f>_xlfn.CONCAT("Npac-",AA74)</f>
        <v>Npac-K</v>
      </c>
      <c r="AA74" t="s">
        <v>1192</v>
      </c>
      <c r="AB74"/>
      <c r="AC74">
        <v>3</v>
      </c>
      <c r="AD74"/>
      <c r="AE74"/>
      <c r="AF74">
        <v>3</v>
      </c>
      <c r="AG74"/>
    </row>
    <row r="75" spans="1:35" s="4" customFormat="1" x14ac:dyDescent="0.2">
      <c r="A75">
        <v>186437</v>
      </c>
      <c r="B75">
        <v>186438</v>
      </c>
      <c r="C75">
        <v>9</v>
      </c>
      <c r="D75">
        <v>38</v>
      </c>
      <c r="E75"/>
      <c r="F75" t="s">
        <v>29</v>
      </c>
      <c r="G75" t="s">
        <v>978</v>
      </c>
      <c r="H75" t="s">
        <v>55</v>
      </c>
      <c r="I75" t="s">
        <v>381</v>
      </c>
      <c r="J75" t="s">
        <v>57</v>
      </c>
      <c r="K75" t="s">
        <v>947</v>
      </c>
      <c r="L75" t="s">
        <v>35</v>
      </c>
      <c r="M75"/>
      <c r="N75" s="1">
        <v>43007</v>
      </c>
      <c r="O75" t="s">
        <v>102</v>
      </c>
      <c r="P75">
        <v>23.399190000000001</v>
      </c>
      <c r="Q75" s="7">
        <v>-176.03792999999999</v>
      </c>
      <c r="R75" t="s">
        <v>37</v>
      </c>
      <c r="S75" t="s">
        <v>29</v>
      </c>
      <c r="T75" t="s">
        <v>948</v>
      </c>
      <c r="U75" t="s">
        <v>575</v>
      </c>
      <c r="V75" t="b">
        <v>1</v>
      </c>
      <c r="W75"/>
      <c r="X75" t="s">
        <v>63</v>
      </c>
      <c r="Y75"/>
      <c r="Z75" t="str">
        <f>_xlfn.CONCAT("Npac-",AA75)</f>
        <v>Npac-K</v>
      </c>
      <c r="AA75" t="s">
        <v>1192</v>
      </c>
      <c r="AB75"/>
      <c r="AC75">
        <v>3</v>
      </c>
      <c r="AD75"/>
      <c r="AE75"/>
      <c r="AF75">
        <v>3</v>
      </c>
      <c r="AG75" s="2"/>
    </row>
    <row r="76" spans="1:35" s="4" customFormat="1" x14ac:dyDescent="0.2">
      <c r="A76">
        <v>186436</v>
      </c>
      <c r="B76">
        <v>186436</v>
      </c>
      <c r="C76">
        <v>9</v>
      </c>
      <c r="D76">
        <v>38</v>
      </c>
      <c r="E76"/>
      <c r="F76" t="s">
        <v>29</v>
      </c>
      <c r="G76" t="s">
        <v>976</v>
      </c>
      <c r="H76" t="s">
        <v>55</v>
      </c>
      <c r="I76" t="s">
        <v>381</v>
      </c>
      <c r="J76" t="s">
        <v>57</v>
      </c>
      <c r="K76" t="s">
        <v>947</v>
      </c>
      <c r="L76" t="s">
        <v>35</v>
      </c>
      <c r="M76"/>
      <c r="N76" s="1">
        <v>43007</v>
      </c>
      <c r="O76" t="s">
        <v>102</v>
      </c>
      <c r="P76">
        <v>23.39922</v>
      </c>
      <c r="Q76" s="7">
        <v>-176.03787</v>
      </c>
      <c r="R76" t="s">
        <v>37</v>
      </c>
      <c r="S76" t="s">
        <v>29</v>
      </c>
      <c r="T76" t="s">
        <v>948</v>
      </c>
      <c r="U76" t="s">
        <v>575</v>
      </c>
      <c r="V76" t="b">
        <v>1</v>
      </c>
      <c r="W76"/>
      <c r="X76" t="s">
        <v>63</v>
      </c>
      <c r="Y76"/>
      <c r="Z76" t="str">
        <f>_xlfn.CONCAT("Npac-",AA76)</f>
        <v>Npac-K</v>
      </c>
      <c r="AA76" t="s">
        <v>1192</v>
      </c>
      <c r="AB76"/>
      <c r="AC76">
        <v>3</v>
      </c>
      <c r="AD76"/>
      <c r="AE76"/>
      <c r="AF76">
        <v>3</v>
      </c>
      <c r="AG76"/>
    </row>
    <row r="77" spans="1:35" s="4" customFormat="1" x14ac:dyDescent="0.2">
      <c r="A77">
        <v>186442</v>
      </c>
      <c r="B77">
        <v>186442</v>
      </c>
      <c r="C77">
        <v>9</v>
      </c>
      <c r="D77">
        <v>38</v>
      </c>
      <c r="E77"/>
      <c r="F77" t="s">
        <v>43</v>
      </c>
      <c r="G77" t="s">
        <v>982</v>
      </c>
      <c r="H77" t="s">
        <v>55</v>
      </c>
      <c r="I77" t="s">
        <v>381</v>
      </c>
      <c r="J77" t="s">
        <v>57</v>
      </c>
      <c r="K77" t="s">
        <v>947</v>
      </c>
      <c r="L77" t="s">
        <v>35</v>
      </c>
      <c r="M77"/>
      <c r="N77" s="1">
        <v>43007</v>
      </c>
      <c r="O77" t="s">
        <v>102</v>
      </c>
      <c r="P77">
        <v>23.387740000000001</v>
      </c>
      <c r="Q77" s="7">
        <v>-176.03029000000001</v>
      </c>
      <c r="R77" t="s">
        <v>37</v>
      </c>
      <c r="S77" t="s">
        <v>43</v>
      </c>
      <c r="T77" t="s">
        <v>948</v>
      </c>
      <c r="U77" t="s">
        <v>575</v>
      </c>
      <c r="V77" t="b">
        <v>1</v>
      </c>
      <c r="W77"/>
      <c r="X77" t="s">
        <v>63</v>
      </c>
      <c r="Y77"/>
      <c r="Z77" t="str">
        <f>_xlfn.CONCAT("Npac-",AA77)</f>
        <v>Npac-K</v>
      </c>
      <c r="AA77" t="s">
        <v>1192</v>
      </c>
      <c r="AB77"/>
      <c r="AC77">
        <v>3</v>
      </c>
      <c r="AD77"/>
      <c r="AE77"/>
      <c r="AF77">
        <v>3</v>
      </c>
      <c r="AG77"/>
      <c r="AI77"/>
    </row>
    <row r="78" spans="1:35" s="4" customFormat="1" x14ac:dyDescent="0.2">
      <c r="A78">
        <v>186441</v>
      </c>
      <c r="B78">
        <v>186441</v>
      </c>
      <c r="C78">
        <v>9</v>
      </c>
      <c r="D78">
        <v>38</v>
      </c>
      <c r="E78"/>
      <c r="F78" t="s">
        <v>29</v>
      </c>
      <c r="G78" t="s">
        <v>981</v>
      </c>
      <c r="H78" t="s">
        <v>55</v>
      </c>
      <c r="I78" t="s">
        <v>381</v>
      </c>
      <c r="J78" t="s">
        <v>57</v>
      </c>
      <c r="K78" t="s">
        <v>947</v>
      </c>
      <c r="L78" t="s">
        <v>35</v>
      </c>
      <c r="M78"/>
      <c r="N78" s="1">
        <v>43007</v>
      </c>
      <c r="O78" t="s">
        <v>102</v>
      </c>
      <c r="P78">
        <v>23.388580000000001</v>
      </c>
      <c r="Q78" s="7">
        <v>-176.02521999999999</v>
      </c>
      <c r="R78" t="s">
        <v>37</v>
      </c>
      <c r="S78" t="s">
        <v>29</v>
      </c>
      <c r="T78" t="s">
        <v>948</v>
      </c>
      <c r="U78" t="s">
        <v>575</v>
      </c>
      <c r="V78" t="b">
        <v>1</v>
      </c>
      <c r="W78"/>
      <c r="X78" t="s">
        <v>63</v>
      </c>
      <c r="Y78"/>
      <c r="Z78" t="str">
        <f>_xlfn.CONCAT("Npac-",AA78)</f>
        <v>Npac-K</v>
      </c>
      <c r="AA78" t="s">
        <v>1192</v>
      </c>
      <c r="AB78"/>
      <c r="AC78">
        <v>3</v>
      </c>
      <c r="AD78"/>
      <c r="AE78"/>
      <c r="AF78">
        <v>3</v>
      </c>
      <c r="AG78"/>
      <c r="AI78"/>
    </row>
    <row r="79" spans="1:35" s="4" customFormat="1" x14ac:dyDescent="0.2">
      <c r="A79">
        <v>186439</v>
      </c>
      <c r="B79">
        <v>186439</v>
      </c>
      <c r="C79">
        <v>9</v>
      </c>
      <c r="D79">
        <v>38</v>
      </c>
      <c r="E79"/>
      <c r="F79" t="s">
        <v>29</v>
      </c>
      <c r="G79" t="s">
        <v>979</v>
      </c>
      <c r="H79" t="s">
        <v>55</v>
      </c>
      <c r="I79" t="s">
        <v>381</v>
      </c>
      <c r="J79" t="s">
        <v>57</v>
      </c>
      <c r="K79" t="s">
        <v>947</v>
      </c>
      <c r="L79" t="s">
        <v>35</v>
      </c>
      <c r="M79"/>
      <c r="N79" s="1">
        <v>43007</v>
      </c>
      <c r="O79" t="s">
        <v>102</v>
      </c>
      <c r="P79">
        <v>23.389089999999999</v>
      </c>
      <c r="Q79" s="7">
        <v>-176.02482000000001</v>
      </c>
      <c r="R79" t="s">
        <v>37</v>
      </c>
      <c r="S79" t="s">
        <v>29</v>
      </c>
      <c r="T79" t="s">
        <v>948</v>
      </c>
      <c r="U79" t="s">
        <v>575</v>
      </c>
      <c r="V79" t="b">
        <v>1</v>
      </c>
      <c r="W79"/>
      <c r="X79" t="s">
        <v>63</v>
      </c>
      <c r="Y79"/>
      <c r="Z79" t="str">
        <f>_xlfn.CONCAT("Npac-",AA79)</f>
        <v>Npac-K</v>
      </c>
      <c r="AA79" t="s">
        <v>1192</v>
      </c>
      <c r="AB79"/>
      <c r="AC79">
        <v>3</v>
      </c>
      <c r="AD79"/>
      <c r="AE79"/>
      <c r="AF79">
        <v>3</v>
      </c>
      <c r="AG79" s="2"/>
      <c r="AI79"/>
    </row>
    <row r="80" spans="1:35" s="4" customFormat="1" x14ac:dyDescent="0.2">
      <c r="A80">
        <v>186413</v>
      </c>
      <c r="B80">
        <v>186413</v>
      </c>
      <c r="C80">
        <v>9</v>
      </c>
      <c r="D80">
        <v>37</v>
      </c>
      <c r="E80"/>
      <c r="F80" t="s">
        <v>43</v>
      </c>
      <c r="G80" t="s">
        <v>950</v>
      </c>
      <c r="H80" t="s">
        <v>55</v>
      </c>
      <c r="I80" t="s">
        <v>381</v>
      </c>
      <c r="J80" t="s">
        <v>57</v>
      </c>
      <c r="K80" t="s">
        <v>947</v>
      </c>
      <c r="L80" t="s">
        <v>35</v>
      </c>
      <c r="M80"/>
      <c r="N80" s="1">
        <v>42939</v>
      </c>
      <c r="O80" t="s">
        <v>102</v>
      </c>
      <c r="P80">
        <v>25.25733</v>
      </c>
      <c r="Q80" s="7">
        <v>-172.82915</v>
      </c>
      <c r="R80" t="s">
        <v>37</v>
      </c>
      <c r="S80" t="s">
        <v>43</v>
      </c>
      <c r="T80" t="s">
        <v>948</v>
      </c>
      <c r="U80" t="s">
        <v>949</v>
      </c>
      <c r="V80" t="b">
        <v>1</v>
      </c>
      <c r="W80"/>
      <c r="X80" t="s">
        <v>63</v>
      </c>
      <c r="Y80"/>
      <c r="Z80" t="str">
        <f>_xlfn.CONCAT("Npac-",AA80)</f>
        <v>Npac-K</v>
      </c>
      <c r="AA80" t="s">
        <v>1192</v>
      </c>
      <c r="AB80"/>
      <c r="AC80" t="s">
        <v>42</v>
      </c>
      <c r="AD80"/>
      <c r="AE80" t="s">
        <v>951</v>
      </c>
      <c r="AF80">
        <v>3</v>
      </c>
      <c r="AG80"/>
      <c r="AI80"/>
    </row>
    <row r="81" spans="1:35" x14ac:dyDescent="0.2">
      <c r="A81">
        <v>186413</v>
      </c>
      <c r="B81">
        <v>186414</v>
      </c>
      <c r="C81">
        <v>9</v>
      </c>
      <c r="D81">
        <v>37</v>
      </c>
      <c r="F81" t="s">
        <v>43</v>
      </c>
      <c r="G81" t="s">
        <v>952</v>
      </c>
      <c r="H81" t="s">
        <v>55</v>
      </c>
      <c r="I81" t="s">
        <v>381</v>
      </c>
      <c r="J81" t="s">
        <v>57</v>
      </c>
      <c r="K81" t="s">
        <v>947</v>
      </c>
      <c r="L81" t="s">
        <v>35</v>
      </c>
      <c r="N81" s="1">
        <v>42939</v>
      </c>
      <c r="O81" t="s">
        <v>102</v>
      </c>
      <c r="P81">
        <v>25.25733</v>
      </c>
      <c r="Q81" s="7">
        <v>-172.82915</v>
      </c>
      <c r="R81" t="s">
        <v>37</v>
      </c>
      <c r="S81" t="s">
        <v>43</v>
      </c>
      <c r="T81" t="s">
        <v>948</v>
      </c>
      <c r="U81" t="s">
        <v>949</v>
      </c>
      <c r="V81" t="b">
        <v>1</v>
      </c>
      <c r="X81" t="s">
        <v>63</v>
      </c>
      <c r="Z81" t="str">
        <f>_xlfn.CONCAT("Npac-",AA81)</f>
        <v>Npac-K</v>
      </c>
      <c r="AA81" t="s">
        <v>1192</v>
      </c>
      <c r="AC81" t="s">
        <v>42</v>
      </c>
      <c r="AD81" t="s">
        <v>953</v>
      </c>
      <c r="AE81" t="s">
        <v>954</v>
      </c>
      <c r="AF81">
        <v>3</v>
      </c>
      <c r="AH81" s="4"/>
      <c r="AI81" s="4"/>
    </row>
    <row r="82" spans="1:35" x14ac:dyDescent="0.2">
      <c r="A82">
        <v>114948</v>
      </c>
      <c r="B82">
        <v>114948</v>
      </c>
      <c r="C82">
        <v>9</v>
      </c>
      <c r="D82">
        <v>9</v>
      </c>
      <c r="F82" t="s">
        <v>29</v>
      </c>
      <c r="G82" t="s">
        <v>704</v>
      </c>
      <c r="H82" t="s">
        <v>55</v>
      </c>
      <c r="I82" t="s">
        <v>526</v>
      </c>
      <c r="J82" t="s">
        <v>527</v>
      </c>
      <c r="K82" t="s">
        <v>34</v>
      </c>
      <c r="L82" t="s">
        <v>48</v>
      </c>
      <c r="M82" t="s">
        <v>49</v>
      </c>
      <c r="N82" s="1">
        <v>41409</v>
      </c>
      <c r="O82" t="s">
        <v>102</v>
      </c>
      <c r="P82">
        <v>25.64124</v>
      </c>
      <c r="Q82" s="7">
        <v>-171.62614600000001</v>
      </c>
      <c r="R82" t="s">
        <v>37</v>
      </c>
      <c r="S82" t="s">
        <v>29</v>
      </c>
      <c r="U82" t="s">
        <v>333</v>
      </c>
      <c r="V82" t="b">
        <v>1</v>
      </c>
      <c r="X82">
        <v>100</v>
      </c>
      <c r="Z82" t="str">
        <f>_xlfn.CONCAT("Npac-",AA82)</f>
        <v>Npac-K</v>
      </c>
      <c r="AA82" t="s">
        <v>1192</v>
      </c>
      <c r="AC82">
        <v>3</v>
      </c>
      <c r="AF82">
        <v>3</v>
      </c>
      <c r="AH82" s="4"/>
      <c r="AI82" s="4"/>
    </row>
    <row r="83" spans="1:35" x14ac:dyDescent="0.2">
      <c r="A83">
        <v>114945</v>
      </c>
      <c r="B83">
        <v>114945</v>
      </c>
      <c r="C83">
        <v>9</v>
      </c>
      <c r="D83">
        <v>9</v>
      </c>
      <c r="F83" t="s">
        <v>29</v>
      </c>
      <c r="G83" t="s">
        <v>701</v>
      </c>
      <c r="H83" t="s">
        <v>55</v>
      </c>
      <c r="I83" t="s">
        <v>526</v>
      </c>
      <c r="J83" t="s">
        <v>527</v>
      </c>
      <c r="K83" t="s">
        <v>34</v>
      </c>
      <c r="L83" t="s">
        <v>48</v>
      </c>
      <c r="M83" t="s">
        <v>49</v>
      </c>
      <c r="N83" s="1">
        <v>41409</v>
      </c>
      <c r="O83" t="s">
        <v>102</v>
      </c>
      <c r="P83">
        <v>25.680385000000001</v>
      </c>
      <c r="Q83" s="7">
        <v>-171.55831800000001</v>
      </c>
      <c r="R83" t="s">
        <v>37</v>
      </c>
      <c r="S83" t="s">
        <v>29</v>
      </c>
      <c r="U83" t="s">
        <v>333</v>
      </c>
      <c r="V83" t="b">
        <v>1</v>
      </c>
      <c r="X83">
        <v>100</v>
      </c>
      <c r="Z83" t="str">
        <f>_xlfn.CONCAT("Npac-",AA83)</f>
        <v>Npac-K</v>
      </c>
      <c r="AA83" t="s">
        <v>1192</v>
      </c>
      <c r="AC83">
        <v>3</v>
      </c>
      <c r="AF83">
        <v>3</v>
      </c>
      <c r="AH83" s="4"/>
      <c r="AI83" s="4"/>
    </row>
    <row r="84" spans="1:35" x14ac:dyDescent="0.2">
      <c r="A84">
        <v>114946</v>
      </c>
      <c r="B84">
        <v>114946</v>
      </c>
      <c r="C84">
        <v>9</v>
      </c>
      <c r="D84">
        <v>9</v>
      </c>
      <c r="F84" t="s">
        <v>29</v>
      </c>
      <c r="G84" t="s">
        <v>702</v>
      </c>
      <c r="H84" t="s">
        <v>55</v>
      </c>
      <c r="I84" t="s">
        <v>526</v>
      </c>
      <c r="J84" t="s">
        <v>527</v>
      </c>
      <c r="K84" t="s">
        <v>34</v>
      </c>
      <c r="L84" t="s">
        <v>48</v>
      </c>
      <c r="M84" t="s">
        <v>49</v>
      </c>
      <c r="N84" s="1">
        <v>41409</v>
      </c>
      <c r="O84" t="s">
        <v>102</v>
      </c>
      <c r="P84">
        <v>25.680748000000001</v>
      </c>
      <c r="Q84" s="7">
        <v>-171.55787900000001</v>
      </c>
      <c r="R84" t="s">
        <v>37</v>
      </c>
      <c r="S84" t="s">
        <v>29</v>
      </c>
      <c r="U84" t="s">
        <v>333</v>
      </c>
      <c r="V84" t="b">
        <v>1</v>
      </c>
      <c r="X84">
        <v>100</v>
      </c>
      <c r="Z84" t="str">
        <f>_xlfn.CONCAT("Npac-",AA84)</f>
        <v>Npac-K</v>
      </c>
      <c r="AA84" t="s">
        <v>1192</v>
      </c>
      <c r="AC84">
        <v>3</v>
      </c>
      <c r="AF84">
        <v>3</v>
      </c>
      <c r="AH84" s="4"/>
      <c r="AI84" s="4"/>
    </row>
    <row r="85" spans="1:35" x14ac:dyDescent="0.2">
      <c r="A85">
        <v>114957</v>
      </c>
      <c r="B85">
        <v>114957</v>
      </c>
      <c r="C85">
        <v>9</v>
      </c>
      <c r="D85">
        <v>9</v>
      </c>
      <c r="F85" t="s">
        <v>29</v>
      </c>
      <c r="G85" t="s">
        <v>705</v>
      </c>
      <c r="H85" t="s">
        <v>55</v>
      </c>
      <c r="I85" t="s">
        <v>526</v>
      </c>
      <c r="J85" t="s">
        <v>527</v>
      </c>
      <c r="K85" t="s">
        <v>34</v>
      </c>
      <c r="L85" t="s">
        <v>48</v>
      </c>
      <c r="M85" t="s">
        <v>49</v>
      </c>
      <c r="N85" s="1">
        <v>41420</v>
      </c>
      <c r="O85" t="s">
        <v>102</v>
      </c>
      <c r="P85">
        <v>24.789966</v>
      </c>
      <c r="Q85" s="7">
        <v>-170.19411600000001</v>
      </c>
      <c r="R85" t="s">
        <v>37</v>
      </c>
      <c r="S85" t="s">
        <v>29</v>
      </c>
      <c r="U85" t="s">
        <v>333</v>
      </c>
      <c r="V85" t="b">
        <v>1</v>
      </c>
      <c r="X85">
        <v>101</v>
      </c>
      <c r="Z85" t="str">
        <f>_xlfn.CONCAT("Npac-",AA85)</f>
        <v>Npac-K</v>
      </c>
      <c r="AA85" t="s">
        <v>1192</v>
      </c>
      <c r="AC85">
        <v>3</v>
      </c>
      <c r="AF85">
        <v>3</v>
      </c>
      <c r="AH85" s="4"/>
    </row>
    <row r="86" spans="1:35" x14ac:dyDescent="0.2">
      <c r="A86">
        <v>186423</v>
      </c>
      <c r="B86">
        <v>186424</v>
      </c>
      <c r="C86">
        <v>9</v>
      </c>
      <c r="D86">
        <v>39</v>
      </c>
      <c r="F86" t="s">
        <v>29</v>
      </c>
      <c r="G86" t="s">
        <v>964</v>
      </c>
      <c r="H86" t="s">
        <v>55</v>
      </c>
      <c r="I86" t="s">
        <v>381</v>
      </c>
      <c r="J86" t="s">
        <v>57</v>
      </c>
      <c r="K86" t="s">
        <v>947</v>
      </c>
      <c r="L86" t="s">
        <v>35</v>
      </c>
      <c r="N86" s="1">
        <v>42991</v>
      </c>
      <c r="O86" t="s">
        <v>102</v>
      </c>
      <c r="P86">
        <v>22.22917</v>
      </c>
      <c r="Q86" s="8">
        <v>-160.37603999999999</v>
      </c>
      <c r="R86" t="s">
        <v>37</v>
      </c>
      <c r="S86" t="s">
        <v>29</v>
      </c>
      <c r="T86" t="s">
        <v>948</v>
      </c>
      <c r="U86" t="s">
        <v>885</v>
      </c>
      <c r="V86" t="b">
        <v>1</v>
      </c>
      <c r="X86" t="s">
        <v>63</v>
      </c>
      <c r="Z86" t="str">
        <f>_xlfn.CONCAT("Npac-",AA86)</f>
        <v>Npac-L</v>
      </c>
      <c r="AA86" t="s">
        <v>1193</v>
      </c>
      <c r="AC86">
        <v>3</v>
      </c>
      <c r="AF86">
        <v>0</v>
      </c>
      <c r="AH86" s="4"/>
    </row>
    <row r="87" spans="1:35" x14ac:dyDescent="0.2">
      <c r="A87">
        <v>186427</v>
      </c>
      <c r="B87">
        <v>186427</v>
      </c>
      <c r="C87">
        <v>9</v>
      </c>
      <c r="D87">
        <v>9</v>
      </c>
      <c r="F87" t="s">
        <v>29</v>
      </c>
      <c r="G87" t="s">
        <v>967</v>
      </c>
      <c r="H87" t="s">
        <v>55</v>
      </c>
      <c r="I87" t="s">
        <v>381</v>
      </c>
      <c r="J87" t="s">
        <v>57</v>
      </c>
      <c r="K87" t="s">
        <v>947</v>
      </c>
      <c r="L87" t="s">
        <v>35</v>
      </c>
      <c r="N87" s="1">
        <v>42991</v>
      </c>
      <c r="O87" t="s">
        <v>102</v>
      </c>
      <c r="P87">
        <v>22.25067</v>
      </c>
      <c r="Q87" s="8">
        <v>-160.33112</v>
      </c>
      <c r="R87" t="s">
        <v>37</v>
      </c>
      <c r="S87" t="s">
        <v>29</v>
      </c>
      <c r="T87" t="s">
        <v>948</v>
      </c>
      <c r="U87" t="s">
        <v>885</v>
      </c>
      <c r="V87" t="b">
        <v>1</v>
      </c>
      <c r="X87" t="s">
        <v>63</v>
      </c>
      <c r="Z87" t="str">
        <f>_xlfn.CONCAT("Npac-",AA87)</f>
        <v>Npac-L</v>
      </c>
      <c r="AA87" t="s">
        <v>1193</v>
      </c>
      <c r="AC87">
        <v>3</v>
      </c>
      <c r="AF87">
        <v>3</v>
      </c>
    </row>
    <row r="88" spans="1:35" x14ac:dyDescent="0.2">
      <c r="A88">
        <v>186428</v>
      </c>
      <c r="B88">
        <v>186428</v>
      </c>
      <c r="C88">
        <v>9</v>
      </c>
      <c r="D88">
        <v>38</v>
      </c>
      <c r="F88" t="s">
        <v>29</v>
      </c>
      <c r="G88" t="s">
        <v>968</v>
      </c>
      <c r="H88" t="s">
        <v>55</v>
      </c>
      <c r="I88" t="s">
        <v>381</v>
      </c>
      <c r="J88" t="s">
        <v>57</v>
      </c>
      <c r="K88" t="s">
        <v>947</v>
      </c>
      <c r="L88" t="s">
        <v>35</v>
      </c>
      <c r="N88" s="1">
        <v>42991</v>
      </c>
      <c r="O88" t="s">
        <v>102</v>
      </c>
      <c r="P88">
        <v>22.27045</v>
      </c>
      <c r="Q88" s="8">
        <v>-160.31017</v>
      </c>
      <c r="R88" t="s">
        <v>37</v>
      </c>
      <c r="S88" t="s">
        <v>29</v>
      </c>
      <c r="T88" t="s">
        <v>948</v>
      </c>
      <c r="U88" t="s">
        <v>885</v>
      </c>
      <c r="V88" t="b">
        <v>1</v>
      </c>
      <c r="X88" t="s">
        <v>63</v>
      </c>
      <c r="Z88" t="str">
        <f>_xlfn.CONCAT("Npac-",AA88)</f>
        <v>Npac-L</v>
      </c>
      <c r="AA88" t="s">
        <v>1193</v>
      </c>
      <c r="AC88">
        <v>3</v>
      </c>
      <c r="AF88">
        <v>3</v>
      </c>
    </row>
    <row r="89" spans="1:35" x14ac:dyDescent="0.2">
      <c r="A89">
        <v>186429</v>
      </c>
      <c r="B89">
        <v>186429</v>
      </c>
      <c r="C89">
        <v>9</v>
      </c>
      <c r="D89">
        <v>9</v>
      </c>
      <c r="F89" t="s">
        <v>29</v>
      </c>
      <c r="G89" t="s">
        <v>969</v>
      </c>
      <c r="H89" t="s">
        <v>55</v>
      </c>
      <c r="I89" t="s">
        <v>381</v>
      </c>
      <c r="J89" t="s">
        <v>57</v>
      </c>
      <c r="K89" t="s">
        <v>947</v>
      </c>
      <c r="L89" t="s">
        <v>35</v>
      </c>
      <c r="N89" s="1">
        <v>42991</v>
      </c>
      <c r="O89" t="s">
        <v>102</v>
      </c>
      <c r="P89">
        <v>22.271920000000001</v>
      </c>
      <c r="Q89" s="8">
        <v>-160.29261</v>
      </c>
      <c r="R89" t="s">
        <v>37</v>
      </c>
      <c r="S89" t="s">
        <v>29</v>
      </c>
      <c r="T89" t="s">
        <v>948</v>
      </c>
      <c r="U89" t="s">
        <v>885</v>
      </c>
      <c r="V89" t="b">
        <v>1</v>
      </c>
      <c r="X89" t="s">
        <v>63</v>
      </c>
      <c r="Z89" t="str">
        <f>_xlfn.CONCAT("Npac-",AA89)</f>
        <v>Npac-L</v>
      </c>
      <c r="AA89" t="s">
        <v>1193</v>
      </c>
      <c r="AC89">
        <v>3</v>
      </c>
      <c r="AF89">
        <v>3</v>
      </c>
      <c r="AH89" s="2"/>
    </row>
    <row r="90" spans="1:35" x14ac:dyDescent="0.2">
      <c r="A90">
        <v>186430</v>
      </c>
      <c r="B90">
        <v>186430</v>
      </c>
      <c r="C90">
        <v>9</v>
      </c>
      <c r="D90">
        <v>9</v>
      </c>
      <c r="F90" t="s">
        <v>29</v>
      </c>
      <c r="G90" t="s">
        <v>970</v>
      </c>
      <c r="H90" t="s">
        <v>55</v>
      </c>
      <c r="I90" t="s">
        <v>381</v>
      </c>
      <c r="J90" t="s">
        <v>57</v>
      </c>
      <c r="K90" t="s">
        <v>947</v>
      </c>
      <c r="L90" t="s">
        <v>35</v>
      </c>
      <c r="N90" s="1">
        <v>42991</v>
      </c>
      <c r="O90" t="s">
        <v>102</v>
      </c>
      <c r="P90">
        <v>22.276260000000001</v>
      </c>
      <c r="Q90" s="8">
        <v>-160.27171999999999</v>
      </c>
      <c r="R90" t="s">
        <v>37</v>
      </c>
      <c r="S90" t="s">
        <v>29</v>
      </c>
      <c r="T90" t="s">
        <v>948</v>
      </c>
      <c r="U90" t="s">
        <v>885</v>
      </c>
      <c r="V90" t="b">
        <v>1</v>
      </c>
      <c r="X90" t="s">
        <v>63</v>
      </c>
      <c r="Z90" t="str">
        <f>_xlfn.CONCAT("Npac-",AA90)</f>
        <v>Npac-L</v>
      </c>
      <c r="AA90" t="s">
        <v>1193</v>
      </c>
      <c r="AC90">
        <v>3</v>
      </c>
      <c r="AF90">
        <v>3</v>
      </c>
      <c r="AH90" s="2"/>
    </row>
    <row r="91" spans="1:35" x14ac:dyDescent="0.2">
      <c r="A91">
        <v>186419</v>
      </c>
      <c r="B91">
        <v>186419</v>
      </c>
      <c r="C91">
        <v>9</v>
      </c>
      <c r="D91">
        <v>38</v>
      </c>
      <c r="F91" t="s">
        <v>29</v>
      </c>
      <c r="G91" t="s">
        <v>959</v>
      </c>
      <c r="H91" t="s">
        <v>55</v>
      </c>
      <c r="I91" t="s">
        <v>381</v>
      </c>
      <c r="J91" t="s">
        <v>57</v>
      </c>
      <c r="K91" t="s">
        <v>947</v>
      </c>
      <c r="L91" t="s">
        <v>35</v>
      </c>
      <c r="N91" s="1">
        <v>42990</v>
      </c>
      <c r="O91" t="s">
        <v>102</v>
      </c>
      <c r="P91">
        <v>21.892749999999999</v>
      </c>
      <c r="Q91" s="8">
        <v>-159.77986999999999</v>
      </c>
      <c r="R91" t="s">
        <v>37</v>
      </c>
      <c r="S91" t="s">
        <v>29</v>
      </c>
      <c r="T91" t="s">
        <v>948</v>
      </c>
      <c r="U91" t="s">
        <v>885</v>
      </c>
      <c r="V91" t="b">
        <v>1</v>
      </c>
      <c r="X91" t="s">
        <v>63</v>
      </c>
      <c r="Z91" t="str">
        <f>_xlfn.CONCAT("Npac-",AA91)</f>
        <v>Npac-L</v>
      </c>
      <c r="AA91" t="s">
        <v>1193</v>
      </c>
      <c r="AC91">
        <v>3</v>
      </c>
      <c r="AF91">
        <v>3</v>
      </c>
    </row>
    <row r="92" spans="1:35" x14ac:dyDescent="0.2">
      <c r="A92">
        <v>186417</v>
      </c>
      <c r="B92">
        <v>186417</v>
      </c>
      <c r="C92">
        <v>9</v>
      </c>
      <c r="D92">
        <v>38</v>
      </c>
      <c r="F92" t="s">
        <v>29</v>
      </c>
      <c r="G92" t="s">
        <v>957</v>
      </c>
      <c r="H92" t="s">
        <v>55</v>
      </c>
      <c r="I92" t="s">
        <v>381</v>
      </c>
      <c r="J92" t="s">
        <v>57</v>
      </c>
      <c r="K92" t="s">
        <v>947</v>
      </c>
      <c r="L92" t="s">
        <v>35</v>
      </c>
      <c r="N92" s="1">
        <v>42990</v>
      </c>
      <c r="O92" t="s">
        <v>102</v>
      </c>
      <c r="P92">
        <v>21.89489</v>
      </c>
      <c r="Q92" s="8">
        <v>-159.77544</v>
      </c>
      <c r="R92" t="s">
        <v>37</v>
      </c>
      <c r="S92" t="s">
        <v>29</v>
      </c>
      <c r="T92" t="s">
        <v>948</v>
      </c>
      <c r="U92" t="s">
        <v>885</v>
      </c>
      <c r="V92" t="b">
        <v>1</v>
      </c>
      <c r="X92" t="s">
        <v>63</v>
      </c>
      <c r="Z92" t="str">
        <f>_xlfn.CONCAT("Npac-",AA92)</f>
        <v>Npac-L</v>
      </c>
      <c r="AA92" t="s">
        <v>1193</v>
      </c>
      <c r="AC92">
        <v>3</v>
      </c>
      <c r="AF92">
        <v>3</v>
      </c>
    </row>
    <row r="93" spans="1:35" s="2" customFormat="1" x14ac:dyDescent="0.2">
      <c r="A93">
        <v>186415</v>
      </c>
      <c r="B93">
        <v>186415</v>
      </c>
      <c r="C93">
        <v>9</v>
      </c>
      <c r="D93">
        <v>9</v>
      </c>
      <c r="E93"/>
      <c r="F93" t="s">
        <v>29</v>
      </c>
      <c r="G93" t="s">
        <v>955</v>
      </c>
      <c r="H93" t="s">
        <v>55</v>
      </c>
      <c r="I93" t="s">
        <v>381</v>
      </c>
      <c r="J93" t="s">
        <v>57</v>
      </c>
      <c r="K93" t="s">
        <v>947</v>
      </c>
      <c r="L93" t="s">
        <v>35</v>
      </c>
      <c r="M93"/>
      <c r="N93" s="1">
        <v>42990</v>
      </c>
      <c r="O93" t="s">
        <v>102</v>
      </c>
      <c r="P93">
        <v>21.881029999999999</v>
      </c>
      <c r="Q93" s="8">
        <v>-159.77035000000001</v>
      </c>
      <c r="R93" t="s">
        <v>37</v>
      </c>
      <c r="S93" t="s">
        <v>29</v>
      </c>
      <c r="T93" t="s">
        <v>948</v>
      </c>
      <c r="U93" t="s">
        <v>885</v>
      </c>
      <c r="V93" t="b">
        <v>1</v>
      </c>
      <c r="W93"/>
      <c r="X93" t="s">
        <v>63</v>
      </c>
      <c r="Y93"/>
      <c r="Z93" t="str">
        <f>_xlfn.CONCAT("Npac-",AA93)</f>
        <v>Npac-L</v>
      </c>
      <c r="AA93" t="s">
        <v>1193</v>
      </c>
      <c r="AB93"/>
      <c r="AC93">
        <v>3</v>
      </c>
      <c r="AD93"/>
      <c r="AE93"/>
      <c r="AF93">
        <v>3</v>
      </c>
      <c r="AG93"/>
      <c r="AH93"/>
      <c r="AI93"/>
    </row>
    <row r="94" spans="1:35" s="2" customFormat="1" x14ac:dyDescent="0.2">
      <c r="A94">
        <v>186416</v>
      </c>
      <c r="B94">
        <v>186416</v>
      </c>
      <c r="C94">
        <v>9</v>
      </c>
      <c r="D94">
        <v>9</v>
      </c>
      <c r="E94"/>
      <c r="F94" t="s">
        <v>43</v>
      </c>
      <c r="G94" t="s">
        <v>956</v>
      </c>
      <c r="H94" t="s">
        <v>55</v>
      </c>
      <c r="I94" t="s">
        <v>381</v>
      </c>
      <c r="J94" t="s">
        <v>57</v>
      </c>
      <c r="K94" t="s">
        <v>947</v>
      </c>
      <c r="L94" t="s">
        <v>35</v>
      </c>
      <c r="M94"/>
      <c r="N94" s="1">
        <v>42990</v>
      </c>
      <c r="O94" t="s">
        <v>102</v>
      </c>
      <c r="P94">
        <v>21.888639999999999</v>
      </c>
      <c r="Q94" s="8">
        <v>-159.76948999999999</v>
      </c>
      <c r="R94" t="s">
        <v>37</v>
      </c>
      <c r="S94" t="s">
        <v>43</v>
      </c>
      <c r="T94" t="s">
        <v>948</v>
      </c>
      <c r="U94" t="s">
        <v>885</v>
      </c>
      <c r="V94" t="b">
        <v>1</v>
      </c>
      <c r="W94"/>
      <c r="X94" t="s">
        <v>63</v>
      </c>
      <c r="Y94"/>
      <c r="Z94" t="str">
        <f>_xlfn.CONCAT("Npac-",AA94)</f>
        <v>Npac-L</v>
      </c>
      <c r="AA94" t="s">
        <v>1193</v>
      </c>
      <c r="AB94"/>
      <c r="AC94">
        <v>2</v>
      </c>
      <c r="AD94"/>
      <c r="AE94"/>
      <c r="AF94">
        <v>3</v>
      </c>
      <c r="AG94"/>
      <c r="AH94"/>
      <c r="AI94"/>
    </row>
    <row r="95" spans="1:35" x14ac:dyDescent="0.2">
      <c r="A95">
        <v>186423</v>
      </c>
      <c r="B95">
        <v>186423</v>
      </c>
      <c r="C95">
        <v>9</v>
      </c>
      <c r="D95">
        <v>39</v>
      </c>
      <c r="F95" t="s">
        <v>29</v>
      </c>
      <c r="G95" t="s">
        <v>963</v>
      </c>
      <c r="H95" t="s">
        <v>55</v>
      </c>
      <c r="I95" t="s">
        <v>381</v>
      </c>
      <c r="J95" t="s">
        <v>57</v>
      </c>
      <c r="K95" t="s">
        <v>947</v>
      </c>
      <c r="L95" t="s">
        <v>35</v>
      </c>
      <c r="N95" s="1">
        <v>42991</v>
      </c>
      <c r="O95" t="s">
        <v>102</v>
      </c>
      <c r="P95">
        <v>22.231120000000001</v>
      </c>
      <c r="Q95" s="8">
        <v>-160.37638000000001</v>
      </c>
      <c r="R95" t="s">
        <v>37</v>
      </c>
      <c r="S95" t="s">
        <v>29</v>
      </c>
      <c r="T95" t="s">
        <v>948</v>
      </c>
      <c r="U95" t="s">
        <v>885</v>
      </c>
      <c r="V95" t="b">
        <v>1</v>
      </c>
      <c r="X95" t="s">
        <v>63</v>
      </c>
      <c r="Z95" t="str">
        <f>_xlfn.CONCAT("Npac-",AA95)</f>
        <v>Npac-L*</v>
      </c>
      <c r="AA95" t="s">
        <v>1326</v>
      </c>
      <c r="AC95">
        <v>3</v>
      </c>
      <c r="AD95">
        <v>89.38</v>
      </c>
      <c r="AF95">
        <v>3</v>
      </c>
      <c r="AH95" s="4"/>
    </row>
    <row r="96" spans="1:35" x14ac:dyDescent="0.2">
      <c r="A96">
        <v>186425</v>
      </c>
      <c r="B96">
        <v>186425</v>
      </c>
      <c r="C96">
        <v>9</v>
      </c>
      <c r="D96">
        <v>38</v>
      </c>
      <c r="F96" t="s">
        <v>43</v>
      </c>
      <c r="G96" t="s">
        <v>965</v>
      </c>
      <c r="H96" t="s">
        <v>55</v>
      </c>
      <c r="I96" t="s">
        <v>381</v>
      </c>
      <c r="J96" t="s">
        <v>57</v>
      </c>
      <c r="K96" t="s">
        <v>947</v>
      </c>
      <c r="L96" t="s">
        <v>35</v>
      </c>
      <c r="N96" s="1">
        <v>42991</v>
      </c>
      <c r="O96" t="s">
        <v>102</v>
      </c>
      <c r="P96">
        <v>22.22907</v>
      </c>
      <c r="Q96" s="8">
        <v>-160.37567999999999</v>
      </c>
      <c r="R96" t="s">
        <v>37</v>
      </c>
      <c r="S96" t="s">
        <v>43</v>
      </c>
      <c r="T96" t="s">
        <v>948</v>
      </c>
      <c r="U96" t="s">
        <v>885</v>
      </c>
      <c r="V96" t="b">
        <v>1</v>
      </c>
      <c r="X96" t="s">
        <v>63</v>
      </c>
      <c r="Z96" t="str">
        <f>_xlfn.CONCAT("Npac-",AA96)</f>
        <v>Npac-L*</v>
      </c>
      <c r="AA96" t="s">
        <v>1326</v>
      </c>
      <c r="AC96">
        <v>3</v>
      </c>
      <c r="AD96">
        <v>48.7</v>
      </c>
      <c r="AF96">
        <v>3</v>
      </c>
      <c r="AI96" s="4"/>
    </row>
    <row r="97" spans="1:35" x14ac:dyDescent="0.2">
      <c r="A97">
        <v>186418</v>
      </c>
      <c r="B97">
        <v>186418</v>
      </c>
      <c r="C97">
        <v>9</v>
      </c>
      <c r="D97">
        <v>38</v>
      </c>
      <c r="F97" t="s">
        <v>43</v>
      </c>
      <c r="G97" t="s">
        <v>958</v>
      </c>
      <c r="H97" t="s">
        <v>55</v>
      </c>
      <c r="I97" t="s">
        <v>381</v>
      </c>
      <c r="J97" t="s">
        <v>57</v>
      </c>
      <c r="K97" t="s">
        <v>947</v>
      </c>
      <c r="L97" t="s">
        <v>35</v>
      </c>
      <c r="N97" s="1">
        <v>42990</v>
      </c>
      <c r="O97" t="s">
        <v>102</v>
      </c>
      <c r="P97">
        <v>21.894069999999999</v>
      </c>
      <c r="Q97" s="8">
        <v>-159.77753999999999</v>
      </c>
      <c r="R97" t="s">
        <v>37</v>
      </c>
      <c r="S97" t="s">
        <v>43</v>
      </c>
      <c r="T97" t="s">
        <v>948</v>
      </c>
      <c r="U97" t="s">
        <v>885</v>
      </c>
      <c r="V97" t="b">
        <v>1</v>
      </c>
      <c r="X97" t="s">
        <v>63</v>
      </c>
      <c r="Z97" t="str">
        <f>_xlfn.CONCAT("Npac-",AA97)</f>
        <v>Npac-L*</v>
      </c>
      <c r="AA97" t="s">
        <v>1326</v>
      </c>
      <c r="AC97">
        <v>3</v>
      </c>
      <c r="AD97">
        <v>21.55</v>
      </c>
      <c r="AF97">
        <v>3</v>
      </c>
    </row>
    <row r="98" spans="1:35" x14ac:dyDescent="0.2">
      <c r="A98">
        <v>175249</v>
      </c>
      <c r="B98">
        <v>175249</v>
      </c>
      <c r="D98" t="s">
        <v>63</v>
      </c>
      <c r="F98" t="s">
        <v>63</v>
      </c>
      <c r="G98" t="s">
        <v>907</v>
      </c>
      <c r="H98" t="s">
        <v>55</v>
      </c>
      <c r="I98" t="s">
        <v>526</v>
      </c>
      <c r="J98" t="s">
        <v>527</v>
      </c>
      <c r="K98" t="s">
        <v>47</v>
      </c>
      <c r="L98" t="s">
        <v>48</v>
      </c>
      <c r="M98" t="s">
        <v>49</v>
      </c>
      <c r="N98" s="1">
        <v>42555</v>
      </c>
      <c r="O98" t="s">
        <v>102</v>
      </c>
      <c r="P98">
        <v>21.636030000000002</v>
      </c>
      <c r="Q98">
        <v>-158.29382000000001</v>
      </c>
      <c r="R98" t="s">
        <v>37</v>
      </c>
      <c r="S98" t="s">
        <v>112</v>
      </c>
      <c r="U98" t="s">
        <v>39</v>
      </c>
      <c r="V98" t="s">
        <v>63</v>
      </c>
      <c r="X98" t="s">
        <v>63</v>
      </c>
      <c r="Z98" t="str">
        <f>_xlfn.CONCAT("Npac-",AA98)</f>
        <v>Npac-L*</v>
      </c>
      <c r="AA98" t="s">
        <v>1326</v>
      </c>
      <c r="AF98">
        <v>3</v>
      </c>
      <c r="AG98" t="s">
        <v>1179</v>
      </c>
    </row>
    <row r="99" spans="1:35" s="2" customFormat="1" x14ac:dyDescent="0.2">
      <c r="A99">
        <v>217541</v>
      </c>
      <c r="B99">
        <v>217541</v>
      </c>
      <c r="C99"/>
      <c r="D99" t="s">
        <v>63</v>
      </c>
      <c r="E99" t="s">
        <v>63</v>
      </c>
      <c r="F99"/>
      <c r="G99" t="s">
        <v>1180</v>
      </c>
      <c r="H99"/>
      <c r="I99"/>
      <c r="J99"/>
      <c r="K99"/>
      <c r="L99"/>
      <c r="M99"/>
      <c r="N99" s="1">
        <v>45342</v>
      </c>
      <c r="O99" t="s">
        <v>102</v>
      </c>
      <c r="P99" s="14">
        <v>21.842079999999999</v>
      </c>
      <c r="Q99" s="14">
        <v>-159.1224</v>
      </c>
      <c r="R99" t="s">
        <v>37</v>
      </c>
      <c r="S99"/>
      <c r="T99"/>
      <c r="U99"/>
      <c r="V99" t="s">
        <v>63</v>
      </c>
      <c r="W99"/>
      <c r="X99" t="s">
        <v>63</v>
      </c>
      <c r="Y99" t="s">
        <v>63</v>
      </c>
      <c r="Z99" t="str">
        <f>_xlfn.CONCAT("Npac-",AA99)</f>
        <v>Npac-L*</v>
      </c>
      <c r="AA99" t="s">
        <v>1326</v>
      </c>
      <c r="AB99"/>
      <c r="AC99"/>
      <c r="AD99"/>
      <c r="AE99"/>
      <c r="AF99"/>
      <c r="AG99" t="s">
        <v>1176</v>
      </c>
      <c r="AH99" t="s">
        <v>63</v>
      </c>
      <c r="AI99"/>
    </row>
    <row r="100" spans="1:35" x14ac:dyDescent="0.2">
      <c r="A100">
        <v>217542</v>
      </c>
      <c r="B100">
        <v>217542</v>
      </c>
      <c r="D100" t="s">
        <v>63</v>
      </c>
      <c r="E100" t="s">
        <v>63</v>
      </c>
      <c r="G100" t="s">
        <v>1181</v>
      </c>
      <c r="N100" s="1">
        <v>45342</v>
      </c>
      <c r="O100" t="s">
        <v>102</v>
      </c>
      <c r="P100" s="14">
        <v>21.866299999999999</v>
      </c>
      <c r="Q100" s="14">
        <v>-159.09864999999999</v>
      </c>
      <c r="R100" t="s">
        <v>37</v>
      </c>
      <c r="V100" t="s">
        <v>63</v>
      </c>
      <c r="X100" t="s">
        <v>63</v>
      </c>
      <c r="Y100" t="s">
        <v>63</v>
      </c>
      <c r="Z100" t="str">
        <f>_xlfn.CONCAT("Npac-",AA100)</f>
        <v>Npac-L*</v>
      </c>
      <c r="AA100" t="s">
        <v>1326</v>
      </c>
      <c r="AG100" t="s">
        <v>1176</v>
      </c>
      <c r="AH100" t="s">
        <v>63</v>
      </c>
    </row>
    <row r="101" spans="1:35" x14ac:dyDescent="0.2">
      <c r="A101">
        <v>102211</v>
      </c>
      <c r="B101">
        <v>102211</v>
      </c>
      <c r="D101">
        <v>30</v>
      </c>
      <c r="F101" t="s">
        <v>29</v>
      </c>
      <c r="G101" t="s">
        <v>579</v>
      </c>
      <c r="H101" t="s">
        <v>55</v>
      </c>
      <c r="I101" t="s">
        <v>381</v>
      </c>
      <c r="J101" t="s">
        <v>57</v>
      </c>
      <c r="K101" t="s">
        <v>382</v>
      </c>
      <c r="L101" t="s">
        <v>35</v>
      </c>
      <c r="N101" s="1"/>
      <c r="O101" t="s">
        <v>102</v>
      </c>
      <c r="P101">
        <v>29.7</v>
      </c>
      <c r="Q101">
        <v>-173.2</v>
      </c>
      <c r="R101" t="s">
        <v>37</v>
      </c>
      <c r="S101" t="s">
        <v>29</v>
      </c>
      <c r="T101" t="s">
        <v>383</v>
      </c>
      <c r="U101" t="s">
        <v>575</v>
      </c>
      <c r="V101" t="b">
        <v>1</v>
      </c>
      <c r="X101">
        <v>81</v>
      </c>
      <c r="Z101" t="str">
        <f>_xlfn.CONCAT("Npac-",AA101)</f>
        <v>Npac-N</v>
      </c>
      <c r="AA101" t="s">
        <v>35</v>
      </c>
      <c r="AC101">
        <v>2</v>
      </c>
      <c r="AF101">
        <v>3</v>
      </c>
      <c r="AH101" s="4"/>
    </row>
    <row r="102" spans="1:35" x14ac:dyDescent="0.2">
      <c r="A102">
        <v>102213</v>
      </c>
      <c r="B102">
        <v>102213</v>
      </c>
      <c r="D102">
        <v>30</v>
      </c>
      <c r="F102" t="s">
        <v>29</v>
      </c>
      <c r="G102" t="s">
        <v>581</v>
      </c>
      <c r="H102" t="s">
        <v>55</v>
      </c>
      <c r="I102" t="s">
        <v>381</v>
      </c>
      <c r="J102" t="s">
        <v>57</v>
      </c>
      <c r="K102" t="s">
        <v>382</v>
      </c>
      <c r="L102" t="s">
        <v>35</v>
      </c>
      <c r="N102" s="1">
        <v>40431</v>
      </c>
      <c r="O102" t="s">
        <v>102</v>
      </c>
      <c r="P102">
        <v>29.7</v>
      </c>
      <c r="Q102">
        <v>-173.2</v>
      </c>
      <c r="R102" t="s">
        <v>37</v>
      </c>
      <c r="S102" t="s">
        <v>29</v>
      </c>
      <c r="T102" t="s">
        <v>383</v>
      </c>
      <c r="U102" t="s">
        <v>575</v>
      </c>
      <c r="V102" t="b">
        <v>1</v>
      </c>
      <c r="X102">
        <v>81</v>
      </c>
      <c r="Z102" t="str">
        <f>_xlfn.CONCAT("Npac-",AA102)</f>
        <v>Npac-N</v>
      </c>
      <c r="AA102" t="s">
        <v>35</v>
      </c>
      <c r="AC102">
        <v>2</v>
      </c>
      <c r="AF102">
        <v>3</v>
      </c>
      <c r="AH102" s="4"/>
    </row>
    <row r="103" spans="1:35" x14ac:dyDescent="0.2">
      <c r="A103" s="2">
        <v>49059</v>
      </c>
      <c r="B103" s="2">
        <v>49059</v>
      </c>
      <c r="C103" s="2">
        <v>9</v>
      </c>
      <c r="D103" s="2">
        <v>9</v>
      </c>
      <c r="E103" s="2"/>
      <c r="F103" s="2" t="s">
        <v>29</v>
      </c>
      <c r="G103" s="2" t="s">
        <v>414</v>
      </c>
      <c r="H103" s="2" t="s">
        <v>55</v>
      </c>
      <c r="I103" s="2" t="s">
        <v>381</v>
      </c>
      <c r="J103" s="2" t="s">
        <v>57</v>
      </c>
      <c r="K103" s="2" t="s">
        <v>382</v>
      </c>
      <c r="L103" s="2" t="s">
        <v>35</v>
      </c>
      <c r="M103" s="2"/>
      <c r="N103" s="3">
        <v>38582</v>
      </c>
      <c r="O103" s="2" t="s">
        <v>407</v>
      </c>
      <c r="P103" s="2">
        <v>6.35</v>
      </c>
      <c r="Q103" s="11">
        <v>-163.88333299999999</v>
      </c>
      <c r="R103" s="2" t="s">
        <v>37</v>
      </c>
      <c r="S103" s="2" t="s">
        <v>29</v>
      </c>
      <c r="T103" s="2" t="s">
        <v>383</v>
      </c>
      <c r="U103" s="2" t="s">
        <v>408</v>
      </c>
      <c r="V103" s="2" t="b">
        <v>1</v>
      </c>
      <c r="W103" s="2"/>
      <c r="X103" s="2">
        <v>76</v>
      </c>
      <c r="Y103" s="2"/>
      <c r="Z103" t="str">
        <f>_xlfn.CONCAT("Npac-",AA103)</f>
        <v>Npac-Palm</v>
      </c>
      <c r="AA103" s="2" t="s">
        <v>408</v>
      </c>
      <c r="AC103" s="2" t="s">
        <v>415</v>
      </c>
      <c r="AD103" s="2"/>
      <c r="AE103" s="2" t="s">
        <v>416</v>
      </c>
      <c r="AF103" s="2">
        <v>3</v>
      </c>
      <c r="AH103" s="4"/>
    </row>
    <row r="104" spans="1:35" x14ac:dyDescent="0.2">
      <c r="A104">
        <v>49060</v>
      </c>
      <c r="B104">
        <v>49061</v>
      </c>
      <c r="C104">
        <v>9</v>
      </c>
      <c r="D104">
        <v>9</v>
      </c>
      <c r="F104" t="s">
        <v>43</v>
      </c>
      <c r="G104" t="s">
        <v>420</v>
      </c>
      <c r="H104" t="s">
        <v>55</v>
      </c>
      <c r="I104" t="s">
        <v>381</v>
      </c>
      <c r="J104" t="s">
        <v>57</v>
      </c>
      <c r="K104" t="s">
        <v>382</v>
      </c>
      <c r="L104" t="s">
        <v>35</v>
      </c>
      <c r="N104" s="1">
        <v>38582</v>
      </c>
      <c r="O104" t="s">
        <v>407</v>
      </c>
      <c r="P104">
        <v>6.35</v>
      </c>
      <c r="Q104" s="11">
        <v>-163.88333299999999</v>
      </c>
      <c r="R104" t="s">
        <v>37</v>
      </c>
      <c r="S104" t="s">
        <v>43</v>
      </c>
      <c r="T104" t="s">
        <v>383</v>
      </c>
      <c r="U104" t="s">
        <v>408</v>
      </c>
      <c r="V104" t="b">
        <v>0</v>
      </c>
      <c r="W104" t="s">
        <v>421</v>
      </c>
      <c r="X104">
        <v>76</v>
      </c>
      <c r="Z104" t="str">
        <f>_xlfn.CONCAT("Npac-",AA104)</f>
        <v>Npac-Palm</v>
      </c>
      <c r="AA104" t="s">
        <v>408</v>
      </c>
      <c r="AC104" t="s">
        <v>419</v>
      </c>
      <c r="AE104" t="s">
        <v>422</v>
      </c>
      <c r="AF104">
        <v>3</v>
      </c>
    </row>
    <row r="105" spans="1:35" x14ac:dyDescent="0.2">
      <c r="A105">
        <v>123189</v>
      </c>
      <c r="B105">
        <v>123189</v>
      </c>
      <c r="D105">
        <v>32</v>
      </c>
      <c r="F105" t="s">
        <v>43</v>
      </c>
      <c r="G105" t="s">
        <v>781</v>
      </c>
      <c r="H105" t="s">
        <v>55</v>
      </c>
      <c r="I105" t="s">
        <v>381</v>
      </c>
      <c r="J105" t="s">
        <v>57</v>
      </c>
      <c r="K105" t="s">
        <v>382</v>
      </c>
      <c r="L105" t="s">
        <v>35</v>
      </c>
      <c r="N105" s="1">
        <v>40492</v>
      </c>
      <c r="O105" t="s">
        <v>102</v>
      </c>
      <c r="P105">
        <v>26.8</v>
      </c>
      <c r="Q105">
        <v>-178.86666600000001</v>
      </c>
      <c r="R105" t="s">
        <v>37</v>
      </c>
      <c r="S105" t="s">
        <v>43</v>
      </c>
      <c r="T105" t="s">
        <v>383</v>
      </c>
      <c r="U105" t="s">
        <v>457</v>
      </c>
      <c r="V105" t="b">
        <v>1</v>
      </c>
      <c r="X105">
        <v>54</v>
      </c>
      <c r="AC105">
        <v>2</v>
      </c>
      <c r="AF105">
        <v>3</v>
      </c>
    </row>
    <row r="106" spans="1:35" x14ac:dyDescent="0.2">
      <c r="A106">
        <v>123190</v>
      </c>
      <c r="B106">
        <v>123190</v>
      </c>
      <c r="D106">
        <v>32</v>
      </c>
      <c r="F106" t="s">
        <v>29</v>
      </c>
      <c r="G106" t="s">
        <v>782</v>
      </c>
      <c r="H106" t="s">
        <v>55</v>
      </c>
      <c r="I106" t="s">
        <v>381</v>
      </c>
      <c r="J106" t="s">
        <v>57</v>
      </c>
      <c r="K106" t="s">
        <v>382</v>
      </c>
      <c r="L106" t="s">
        <v>35</v>
      </c>
      <c r="N106" s="1">
        <v>40492</v>
      </c>
      <c r="O106" t="s">
        <v>102</v>
      </c>
      <c r="P106">
        <v>26.8</v>
      </c>
      <c r="Q106">
        <v>-178.86666600000001</v>
      </c>
      <c r="R106" t="s">
        <v>37</v>
      </c>
      <c r="S106" t="s">
        <v>29</v>
      </c>
      <c r="T106" t="s">
        <v>383</v>
      </c>
      <c r="U106" t="s">
        <v>457</v>
      </c>
      <c r="V106" t="b">
        <v>1</v>
      </c>
      <c r="X106">
        <v>54</v>
      </c>
      <c r="AC106">
        <v>1</v>
      </c>
      <c r="AF106">
        <v>3</v>
      </c>
    </row>
    <row r="107" spans="1:35" x14ac:dyDescent="0.2">
      <c r="A107">
        <v>123192</v>
      </c>
      <c r="B107">
        <v>123192</v>
      </c>
      <c r="D107">
        <v>32</v>
      </c>
      <c r="F107" t="s">
        <v>29</v>
      </c>
      <c r="G107" t="s">
        <v>784</v>
      </c>
      <c r="H107" t="s">
        <v>55</v>
      </c>
      <c r="I107" t="s">
        <v>381</v>
      </c>
      <c r="J107" t="s">
        <v>57</v>
      </c>
      <c r="K107" t="s">
        <v>382</v>
      </c>
      <c r="L107" t="s">
        <v>35</v>
      </c>
      <c r="N107" s="1">
        <v>40492</v>
      </c>
      <c r="O107" t="s">
        <v>102</v>
      </c>
      <c r="P107">
        <v>26.8</v>
      </c>
      <c r="Q107">
        <v>-178.86666600000001</v>
      </c>
      <c r="R107" t="s">
        <v>37</v>
      </c>
      <c r="S107" t="s">
        <v>29</v>
      </c>
      <c r="T107" t="s">
        <v>383</v>
      </c>
      <c r="U107" t="s">
        <v>457</v>
      </c>
      <c r="V107" t="b">
        <v>1</v>
      </c>
      <c r="X107">
        <v>54</v>
      </c>
      <c r="AC107">
        <v>2</v>
      </c>
      <c r="AF107">
        <v>3</v>
      </c>
    </row>
    <row r="108" spans="1:35" x14ac:dyDescent="0.2">
      <c r="A108">
        <v>102210</v>
      </c>
      <c r="B108">
        <v>102210</v>
      </c>
      <c r="C108">
        <v>9</v>
      </c>
      <c r="D108">
        <v>9</v>
      </c>
      <c r="F108" t="s">
        <v>43</v>
      </c>
      <c r="G108" t="s">
        <v>578</v>
      </c>
      <c r="H108" t="s">
        <v>55</v>
      </c>
      <c r="I108" t="s">
        <v>381</v>
      </c>
      <c r="J108" t="s">
        <v>57</v>
      </c>
      <c r="K108" t="s">
        <v>382</v>
      </c>
      <c r="L108" t="s">
        <v>35</v>
      </c>
      <c r="N108" s="1">
        <v>40422</v>
      </c>
      <c r="O108" t="s">
        <v>102</v>
      </c>
      <c r="P108">
        <v>28.866665999999999</v>
      </c>
      <c r="Q108" s="7">
        <v>-176.95</v>
      </c>
      <c r="R108" t="s">
        <v>37</v>
      </c>
      <c r="S108" t="s">
        <v>43</v>
      </c>
      <c r="T108" t="s">
        <v>383</v>
      </c>
      <c r="U108" t="s">
        <v>575</v>
      </c>
      <c r="V108" t="b">
        <v>1</v>
      </c>
      <c r="X108">
        <v>80</v>
      </c>
      <c r="AC108">
        <v>2</v>
      </c>
      <c r="AF108">
        <v>3</v>
      </c>
    </row>
    <row r="109" spans="1:35" x14ac:dyDescent="0.2">
      <c r="A109">
        <v>102215</v>
      </c>
      <c r="B109">
        <v>102215</v>
      </c>
      <c r="D109">
        <v>30</v>
      </c>
      <c r="F109" t="s">
        <v>43</v>
      </c>
      <c r="G109" t="s">
        <v>583</v>
      </c>
      <c r="H109" t="s">
        <v>55</v>
      </c>
      <c r="I109" t="s">
        <v>381</v>
      </c>
      <c r="J109" t="s">
        <v>57</v>
      </c>
      <c r="K109" t="s">
        <v>382</v>
      </c>
      <c r="L109" t="s">
        <v>35</v>
      </c>
      <c r="N109" s="1">
        <v>40431</v>
      </c>
      <c r="O109" t="s">
        <v>102</v>
      </c>
      <c r="P109">
        <v>29.7</v>
      </c>
      <c r="Q109">
        <v>-173.2</v>
      </c>
      <c r="R109" t="s">
        <v>37</v>
      </c>
      <c r="S109" t="s">
        <v>43</v>
      </c>
      <c r="T109" t="s">
        <v>383</v>
      </c>
      <c r="U109" t="s">
        <v>575</v>
      </c>
      <c r="V109" t="b">
        <v>1</v>
      </c>
      <c r="X109">
        <v>81</v>
      </c>
      <c r="AC109">
        <v>1</v>
      </c>
      <c r="AF109">
        <v>3</v>
      </c>
    </row>
    <row r="110" spans="1:35" x14ac:dyDescent="0.2">
      <c r="A110">
        <v>186412</v>
      </c>
      <c r="B110">
        <v>186412</v>
      </c>
      <c r="C110">
        <v>9</v>
      </c>
      <c r="D110">
        <v>9</v>
      </c>
      <c r="F110" t="s">
        <v>29</v>
      </c>
      <c r="G110" t="s">
        <v>946</v>
      </c>
      <c r="H110" t="s">
        <v>55</v>
      </c>
      <c r="I110" t="s">
        <v>381</v>
      </c>
      <c r="J110" t="s">
        <v>57</v>
      </c>
      <c r="K110" t="s">
        <v>947</v>
      </c>
      <c r="L110" t="s">
        <v>35</v>
      </c>
      <c r="N110" s="1">
        <v>42939</v>
      </c>
      <c r="O110" t="s">
        <v>102</v>
      </c>
      <c r="P110">
        <v>25.240349999999999</v>
      </c>
      <c r="Q110" s="7">
        <v>-172.83322999999999</v>
      </c>
      <c r="R110" t="s">
        <v>37</v>
      </c>
      <c r="S110" t="s">
        <v>29</v>
      </c>
      <c r="T110" t="s">
        <v>948</v>
      </c>
      <c r="U110" t="s">
        <v>949</v>
      </c>
      <c r="V110" t="b">
        <v>1</v>
      </c>
      <c r="X110" t="s">
        <v>63</v>
      </c>
      <c r="AC110">
        <v>3</v>
      </c>
      <c r="AF110">
        <v>3</v>
      </c>
    </row>
    <row r="111" spans="1:35" x14ac:dyDescent="0.2">
      <c r="A111">
        <v>114947</v>
      </c>
      <c r="B111">
        <v>114947</v>
      </c>
      <c r="C111">
        <v>9</v>
      </c>
      <c r="D111">
        <v>9</v>
      </c>
      <c r="F111" t="s">
        <v>43</v>
      </c>
      <c r="G111" t="s">
        <v>703</v>
      </c>
      <c r="H111" t="s">
        <v>55</v>
      </c>
      <c r="I111" t="s">
        <v>526</v>
      </c>
      <c r="J111" t="s">
        <v>527</v>
      </c>
      <c r="K111" t="s">
        <v>34</v>
      </c>
      <c r="L111" t="s">
        <v>48</v>
      </c>
      <c r="M111" t="s">
        <v>49</v>
      </c>
      <c r="N111" s="1">
        <v>41409</v>
      </c>
      <c r="O111" t="s">
        <v>102</v>
      </c>
      <c r="P111">
        <v>25.678543000000001</v>
      </c>
      <c r="Q111" s="7">
        <v>-171.56278699999999</v>
      </c>
      <c r="R111" t="s">
        <v>37</v>
      </c>
      <c r="S111" t="s">
        <v>43</v>
      </c>
      <c r="U111" t="s">
        <v>333</v>
      </c>
      <c r="V111" t="b">
        <v>1</v>
      </c>
      <c r="X111">
        <v>100</v>
      </c>
      <c r="AC111">
        <v>2</v>
      </c>
      <c r="AF111">
        <v>3</v>
      </c>
    </row>
    <row r="112" spans="1:35" x14ac:dyDescent="0.2">
      <c r="A112">
        <v>53477</v>
      </c>
      <c r="B112">
        <v>53477</v>
      </c>
      <c r="C112">
        <v>9</v>
      </c>
      <c r="D112">
        <v>9</v>
      </c>
      <c r="F112" t="s">
        <v>43</v>
      </c>
      <c r="G112" t="s">
        <v>429</v>
      </c>
      <c r="H112" t="s">
        <v>65</v>
      </c>
      <c r="I112" t="s">
        <v>330</v>
      </c>
      <c r="J112" t="s">
        <v>331</v>
      </c>
      <c r="K112" t="s">
        <v>85</v>
      </c>
      <c r="L112" t="s">
        <v>48</v>
      </c>
      <c r="M112" t="s">
        <v>332</v>
      </c>
      <c r="N112" s="1">
        <v>38767</v>
      </c>
      <c r="O112" t="s">
        <v>102</v>
      </c>
      <c r="P112">
        <v>20.25</v>
      </c>
      <c r="Q112">
        <v>-166.1</v>
      </c>
      <c r="R112" t="s">
        <v>37</v>
      </c>
      <c r="S112" t="s">
        <v>43</v>
      </c>
      <c r="T112" t="s">
        <v>430</v>
      </c>
      <c r="U112" t="s">
        <v>335</v>
      </c>
      <c r="V112" t="b">
        <v>1</v>
      </c>
      <c r="X112">
        <v>15</v>
      </c>
      <c r="AC112" t="s">
        <v>431</v>
      </c>
      <c r="AE112" t="s">
        <v>432</v>
      </c>
      <c r="AF112">
        <v>3</v>
      </c>
    </row>
    <row r="113" spans="1:33" x14ac:dyDescent="0.2">
      <c r="A113">
        <v>186421</v>
      </c>
      <c r="B113">
        <v>186421</v>
      </c>
      <c r="C113">
        <v>9</v>
      </c>
      <c r="D113">
        <v>38</v>
      </c>
      <c r="F113" t="s">
        <v>43</v>
      </c>
      <c r="G113" t="s">
        <v>961</v>
      </c>
      <c r="H113" t="s">
        <v>55</v>
      </c>
      <c r="I113" t="s">
        <v>381</v>
      </c>
      <c r="J113" t="s">
        <v>57</v>
      </c>
      <c r="K113" t="s">
        <v>947</v>
      </c>
      <c r="L113" t="s">
        <v>35</v>
      </c>
      <c r="N113" s="1">
        <v>42991</v>
      </c>
      <c r="O113" t="s">
        <v>102</v>
      </c>
      <c r="P113">
        <v>22.165430000000001</v>
      </c>
      <c r="Q113" s="8">
        <v>-160.42052000000001</v>
      </c>
      <c r="R113" t="s">
        <v>37</v>
      </c>
      <c r="S113" t="s">
        <v>43</v>
      </c>
      <c r="T113" t="s">
        <v>948</v>
      </c>
      <c r="U113" t="s">
        <v>885</v>
      </c>
      <c r="V113" t="b">
        <v>1</v>
      </c>
      <c r="X113" t="s">
        <v>63</v>
      </c>
      <c r="AC113" t="s">
        <v>42</v>
      </c>
      <c r="AE113" t="s">
        <v>951</v>
      </c>
      <c r="AF113">
        <v>3</v>
      </c>
    </row>
    <row r="114" spans="1:33" x14ac:dyDescent="0.2">
      <c r="A114">
        <v>186422</v>
      </c>
      <c r="B114">
        <v>186422</v>
      </c>
      <c r="C114">
        <v>9</v>
      </c>
      <c r="D114">
        <v>9</v>
      </c>
      <c r="F114" t="s">
        <v>43</v>
      </c>
      <c r="G114" t="s">
        <v>962</v>
      </c>
      <c r="H114" t="s">
        <v>55</v>
      </c>
      <c r="I114" t="s">
        <v>381</v>
      </c>
      <c r="J114" t="s">
        <v>57</v>
      </c>
      <c r="K114" t="s">
        <v>947</v>
      </c>
      <c r="L114" t="s">
        <v>35</v>
      </c>
      <c r="N114" s="1">
        <v>42991</v>
      </c>
      <c r="O114" t="s">
        <v>102</v>
      </c>
      <c r="P114">
        <v>22.236080000000001</v>
      </c>
      <c r="Q114" s="8">
        <v>-160.38813999999999</v>
      </c>
      <c r="R114" t="s">
        <v>37</v>
      </c>
      <c r="S114" t="s">
        <v>43</v>
      </c>
      <c r="T114" t="s">
        <v>948</v>
      </c>
      <c r="U114" t="s">
        <v>885</v>
      </c>
      <c r="V114" t="b">
        <v>1</v>
      </c>
      <c r="X114" t="s">
        <v>63</v>
      </c>
      <c r="AC114" t="s">
        <v>42</v>
      </c>
      <c r="AE114" t="s">
        <v>951</v>
      </c>
      <c r="AF114">
        <v>3</v>
      </c>
    </row>
    <row r="115" spans="1:33" x14ac:dyDescent="0.2">
      <c r="A115">
        <v>186426</v>
      </c>
      <c r="B115">
        <v>186426</v>
      </c>
      <c r="C115">
        <v>9</v>
      </c>
      <c r="D115">
        <v>40</v>
      </c>
      <c r="F115" t="s">
        <v>29</v>
      </c>
      <c r="G115" t="s">
        <v>966</v>
      </c>
      <c r="H115" t="s">
        <v>55</v>
      </c>
      <c r="I115" t="s">
        <v>381</v>
      </c>
      <c r="J115" t="s">
        <v>57</v>
      </c>
      <c r="K115" t="s">
        <v>947</v>
      </c>
      <c r="L115" t="s">
        <v>35</v>
      </c>
      <c r="N115" s="1">
        <v>42991</v>
      </c>
      <c r="O115" t="s">
        <v>102</v>
      </c>
      <c r="P115">
        <v>22.248850000000001</v>
      </c>
      <c r="Q115" s="8">
        <v>-160.33194</v>
      </c>
      <c r="R115" t="s">
        <v>37</v>
      </c>
      <c r="S115" t="s">
        <v>29</v>
      </c>
      <c r="T115" t="s">
        <v>948</v>
      </c>
      <c r="U115" t="s">
        <v>885</v>
      </c>
      <c r="V115" t="b">
        <v>1</v>
      </c>
      <c r="X115" t="s">
        <v>63</v>
      </c>
      <c r="AC115">
        <v>3</v>
      </c>
      <c r="AD115">
        <v>0</v>
      </c>
      <c r="AF115">
        <v>0</v>
      </c>
    </row>
    <row r="116" spans="1:33" x14ac:dyDescent="0.2">
      <c r="A116">
        <v>186420</v>
      </c>
      <c r="B116">
        <v>186420</v>
      </c>
      <c r="C116">
        <v>9</v>
      </c>
      <c r="D116">
        <v>38</v>
      </c>
      <c r="F116" t="s">
        <v>29</v>
      </c>
      <c r="G116" t="s">
        <v>960</v>
      </c>
      <c r="H116" t="s">
        <v>55</v>
      </c>
      <c r="I116" t="s">
        <v>381</v>
      </c>
      <c r="J116" t="s">
        <v>57</v>
      </c>
      <c r="K116" t="s">
        <v>947</v>
      </c>
      <c r="L116" t="s">
        <v>35</v>
      </c>
      <c r="N116" s="1">
        <v>42990</v>
      </c>
      <c r="O116" t="s">
        <v>102</v>
      </c>
      <c r="P116">
        <v>21.89106</v>
      </c>
      <c r="Q116" s="8">
        <v>-159.82146</v>
      </c>
      <c r="R116" t="s">
        <v>37</v>
      </c>
      <c r="S116" t="s">
        <v>29</v>
      </c>
      <c r="T116" t="s">
        <v>948</v>
      </c>
      <c r="U116" t="s">
        <v>885</v>
      </c>
      <c r="V116" t="b">
        <v>1</v>
      </c>
      <c r="X116" t="s">
        <v>63</v>
      </c>
      <c r="AC116" t="s">
        <v>42</v>
      </c>
      <c r="AE116" t="s">
        <v>951</v>
      </c>
      <c r="AF116">
        <v>3</v>
      </c>
    </row>
    <row r="117" spans="1:33" x14ac:dyDescent="0.2">
      <c r="A117" s="4">
        <v>108158</v>
      </c>
      <c r="B117" s="4">
        <v>108158</v>
      </c>
      <c r="C117" s="4"/>
      <c r="D117" s="4">
        <v>33</v>
      </c>
      <c r="E117" s="4"/>
      <c r="F117" s="4" t="s">
        <v>43</v>
      </c>
      <c r="G117" s="4" t="s">
        <v>655</v>
      </c>
      <c r="H117" s="4" t="s">
        <v>55</v>
      </c>
      <c r="I117" s="4" t="s">
        <v>526</v>
      </c>
      <c r="J117" s="4" t="s">
        <v>527</v>
      </c>
      <c r="K117" s="4" t="s">
        <v>47</v>
      </c>
      <c r="L117" s="4" t="s">
        <v>48</v>
      </c>
      <c r="M117" s="4" t="s">
        <v>49</v>
      </c>
      <c r="N117" s="5">
        <v>41045</v>
      </c>
      <c r="O117" s="4" t="s">
        <v>102</v>
      </c>
      <c r="P117" s="4">
        <v>19.25</v>
      </c>
      <c r="Q117" s="4">
        <v>-157.19999999999999</v>
      </c>
      <c r="R117" s="4" t="s">
        <v>37</v>
      </c>
      <c r="S117" s="4" t="s">
        <v>112</v>
      </c>
      <c r="T117" s="4" t="s">
        <v>656</v>
      </c>
      <c r="U117" s="4" t="s">
        <v>457</v>
      </c>
      <c r="V117" s="4" t="b">
        <v>1</v>
      </c>
      <c r="W117" s="4"/>
      <c r="X117" s="4">
        <v>77</v>
      </c>
      <c r="Y117" s="4"/>
      <c r="AA117" s="4"/>
      <c r="AC117" s="4">
        <v>2</v>
      </c>
      <c r="AD117" s="4"/>
      <c r="AE117" s="4"/>
      <c r="AF117" s="4">
        <v>3</v>
      </c>
      <c r="AG117" s="4"/>
    </row>
    <row r="118" spans="1:33" x14ac:dyDescent="0.2">
      <c r="A118" s="4">
        <v>73897</v>
      </c>
      <c r="B118" s="4">
        <v>73897</v>
      </c>
      <c r="C118" s="4">
        <v>9</v>
      </c>
      <c r="D118" s="4">
        <v>9</v>
      </c>
      <c r="E118" s="4"/>
      <c r="F118" s="4" t="s">
        <v>43</v>
      </c>
      <c r="G118" s="4" t="s">
        <v>463</v>
      </c>
      <c r="H118" s="4" t="s">
        <v>55</v>
      </c>
      <c r="I118" s="4" t="s">
        <v>148</v>
      </c>
      <c r="J118" s="4" t="s">
        <v>149</v>
      </c>
      <c r="K118" s="4" t="s">
        <v>47</v>
      </c>
      <c r="L118" s="4" t="s">
        <v>48</v>
      </c>
      <c r="M118" s="4" t="s">
        <v>49</v>
      </c>
      <c r="N118" s="5">
        <v>39559</v>
      </c>
      <c r="O118" s="4" t="s">
        <v>102</v>
      </c>
      <c r="P118" s="4">
        <v>19.266666000000001</v>
      </c>
      <c r="Q118" s="9">
        <v>-157.15</v>
      </c>
      <c r="R118" s="4" t="s">
        <v>37</v>
      </c>
      <c r="S118" s="4" t="s">
        <v>43</v>
      </c>
      <c r="T118" s="4"/>
      <c r="U118" s="4" t="s">
        <v>457</v>
      </c>
      <c r="V118" s="4" t="b">
        <v>1</v>
      </c>
      <c r="W118" s="4"/>
      <c r="X118" s="4">
        <v>53</v>
      </c>
      <c r="Y118" s="4"/>
      <c r="AA118" s="4"/>
      <c r="AC118" s="4" t="s">
        <v>464</v>
      </c>
      <c r="AD118" s="4"/>
      <c r="AE118" s="4" t="s">
        <v>465</v>
      </c>
      <c r="AF118" s="4">
        <v>1</v>
      </c>
      <c r="AG118" s="4"/>
    </row>
    <row r="119" spans="1:33" x14ac:dyDescent="0.2">
      <c r="A119" s="4">
        <v>73896</v>
      </c>
      <c r="B119" s="4">
        <v>73896</v>
      </c>
      <c r="C119" s="4"/>
      <c r="D119" s="4">
        <v>25</v>
      </c>
      <c r="E119" s="4"/>
      <c r="F119" s="4" t="s">
        <v>29</v>
      </c>
      <c r="G119" s="4" t="s">
        <v>460</v>
      </c>
      <c r="H119" s="4" t="s">
        <v>55</v>
      </c>
      <c r="I119" s="4" t="s">
        <v>148</v>
      </c>
      <c r="J119" s="4" t="s">
        <v>149</v>
      </c>
      <c r="K119" s="4" t="s">
        <v>47</v>
      </c>
      <c r="L119" s="4" t="s">
        <v>48</v>
      </c>
      <c r="M119" s="4" t="s">
        <v>49</v>
      </c>
      <c r="N119" s="5">
        <v>39559</v>
      </c>
      <c r="O119" s="4" t="s">
        <v>102</v>
      </c>
      <c r="P119" s="4">
        <v>19.333333</v>
      </c>
      <c r="Q119" s="4">
        <v>-157.066666</v>
      </c>
      <c r="R119" s="4" t="s">
        <v>37</v>
      </c>
      <c r="S119" s="4" t="s">
        <v>29</v>
      </c>
      <c r="T119" s="4"/>
      <c r="U119" s="4" t="s">
        <v>457</v>
      </c>
      <c r="V119" s="4" t="b">
        <v>1</v>
      </c>
      <c r="W119" s="4"/>
      <c r="X119" s="4">
        <v>53</v>
      </c>
      <c r="Y119" s="4"/>
      <c r="AA119" s="4"/>
      <c r="AC119" s="4" t="s">
        <v>461</v>
      </c>
      <c r="AD119" s="4"/>
      <c r="AE119" s="4" t="s">
        <v>462</v>
      </c>
      <c r="AF119" s="4">
        <v>1</v>
      </c>
      <c r="AG119" s="4"/>
    </row>
    <row r="120" spans="1:33" x14ac:dyDescent="0.2">
      <c r="A120" s="4">
        <v>207787</v>
      </c>
      <c r="B120" s="4">
        <v>207787</v>
      </c>
      <c r="C120" s="4"/>
      <c r="D120" s="4">
        <v>26</v>
      </c>
      <c r="E120" s="4"/>
      <c r="F120" s="4" t="s">
        <v>29</v>
      </c>
      <c r="G120" s="4" t="s">
        <v>1100</v>
      </c>
      <c r="H120" s="4" t="s">
        <v>55</v>
      </c>
      <c r="I120" s="4" t="s">
        <v>148</v>
      </c>
      <c r="J120" s="4" t="s">
        <v>149</v>
      </c>
      <c r="K120" s="4" t="s">
        <v>47</v>
      </c>
      <c r="L120" s="4" t="s">
        <v>48</v>
      </c>
      <c r="M120" s="4" t="s">
        <v>49</v>
      </c>
      <c r="N120" s="5">
        <v>43965</v>
      </c>
      <c r="O120" s="4" t="s">
        <v>102</v>
      </c>
      <c r="P120" s="4">
        <v>20.040089999999999</v>
      </c>
      <c r="Q120" s="4">
        <v>-156.05224000000001</v>
      </c>
      <c r="R120" s="4" t="s">
        <v>37</v>
      </c>
      <c r="S120" s="4" t="s">
        <v>29</v>
      </c>
      <c r="T120" s="4" t="s">
        <v>1101</v>
      </c>
      <c r="U120" s="4" t="s">
        <v>214</v>
      </c>
      <c r="V120" s="4" t="b">
        <v>1</v>
      </c>
      <c r="W120" s="4" t="s">
        <v>1101</v>
      </c>
      <c r="X120" s="4">
        <v>119</v>
      </c>
      <c r="Y120" s="4"/>
      <c r="AA120" s="4"/>
      <c r="AC120" s="4">
        <v>3</v>
      </c>
      <c r="AD120" s="4"/>
      <c r="AE120" s="4"/>
      <c r="AF120" s="4">
        <v>3</v>
      </c>
      <c r="AG120" s="4"/>
    </row>
    <row r="121" spans="1:33" x14ac:dyDescent="0.2">
      <c r="A121" s="4">
        <v>102216</v>
      </c>
      <c r="B121" s="4">
        <v>102216</v>
      </c>
      <c r="C121" s="4"/>
      <c r="D121" s="4">
        <v>26</v>
      </c>
      <c r="E121" s="4"/>
      <c r="F121" s="4" t="s">
        <v>29</v>
      </c>
      <c r="G121" s="4" t="s">
        <v>584</v>
      </c>
      <c r="H121" s="4" t="s">
        <v>55</v>
      </c>
      <c r="I121" s="4" t="s">
        <v>381</v>
      </c>
      <c r="J121" s="4" t="s">
        <v>57</v>
      </c>
      <c r="K121" s="4" t="s">
        <v>382</v>
      </c>
      <c r="L121" s="4" t="s">
        <v>35</v>
      </c>
      <c r="M121" s="4"/>
      <c r="N121" s="5">
        <v>40449</v>
      </c>
      <c r="O121" s="4" t="s">
        <v>102</v>
      </c>
      <c r="P121" s="4">
        <v>17.866665999999999</v>
      </c>
      <c r="Q121" s="4">
        <v>-155</v>
      </c>
      <c r="R121" s="4" t="s">
        <v>37</v>
      </c>
      <c r="S121" s="4" t="s">
        <v>29</v>
      </c>
      <c r="T121" s="4" t="s">
        <v>383</v>
      </c>
      <c r="U121" s="4" t="s">
        <v>575</v>
      </c>
      <c r="V121" s="4" t="b">
        <v>1</v>
      </c>
      <c r="W121" s="4"/>
      <c r="X121" s="4">
        <v>82</v>
      </c>
      <c r="Y121" s="4"/>
      <c r="AA121" s="4"/>
      <c r="AC121" s="4">
        <v>1</v>
      </c>
      <c r="AD121" s="4"/>
      <c r="AE121" s="4"/>
      <c r="AF121" s="4">
        <v>3</v>
      </c>
      <c r="AG121" s="4"/>
    </row>
    <row r="122" spans="1:33" x14ac:dyDescent="0.2">
      <c r="A122" s="4">
        <v>49097</v>
      </c>
      <c r="B122" s="4">
        <v>49097</v>
      </c>
      <c r="C122" s="4"/>
      <c r="D122" s="4">
        <v>6</v>
      </c>
      <c r="E122" s="4"/>
      <c r="F122" s="4" t="s">
        <v>29</v>
      </c>
      <c r="G122" s="4" t="s">
        <v>425</v>
      </c>
      <c r="H122" s="4" t="s">
        <v>65</v>
      </c>
      <c r="I122" s="4" t="s">
        <v>330</v>
      </c>
      <c r="J122" s="4" t="s">
        <v>331</v>
      </c>
      <c r="K122" s="4" t="s">
        <v>85</v>
      </c>
      <c r="L122" s="4" t="s">
        <v>48</v>
      </c>
      <c r="M122" s="4" t="s">
        <v>332</v>
      </c>
      <c r="N122" s="5">
        <v>38619</v>
      </c>
      <c r="O122" s="4" t="s">
        <v>102</v>
      </c>
      <c r="P122" s="4">
        <v>21.266666000000001</v>
      </c>
      <c r="Q122" s="4">
        <v>-153.83333300000001</v>
      </c>
      <c r="R122" s="4" t="s">
        <v>37</v>
      </c>
      <c r="S122" s="4" t="s">
        <v>29</v>
      </c>
      <c r="T122" s="4" t="s">
        <v>334</v>
      </c>
      <c r="U122" s="4" t="s">
        <v>335</v>
      </c>
      <c r="V122" s="4" t="b">
        <v>1</v>
      </c>
      <c r="W122" s="4"/>
      <c r="X122" s="4">
        <v>14</v>
      </c>
      <c r="Y122" s="4"/>
      <c r="AA122" s="4"/>
      <c r="AC122" s="4" t="s">
        <v>275</v>
      </c>
      <c r="AD122" s="4"/>
      <c r="AE122" s="4" t="s">
        <v>426</v>
      </c>
      <c r="AF122" s="4">
        <v>3</v>
      </c>
      <c r="AG122" s="4"/>
    </row>
    <row r="123" spans="1:33" x14ac:dyDescent="0.2">
      <c r="A123" s="4">
        <v>94784</v>
      </c>
      <c r="B123" s="4">
        <v>94784</v>
      </c>
      <c r="C123" s="4">
        <v>9</v>
      </c>
      <c r="D123" s="4">
        <v>9</v>
      </c>
      <c r="E123" s="4"/>
      <c r="F123" s="4" t="s">
        <v>43</v>
      </c>
      <c r="G123" s="4" t="s">
        <v>554</v>
      </c>
      <c r="H123" s="4" t="s">
        <v>65</v>
      </c>
      <c r="I123" s="4" t="s">
        <v>330</v>
      </c>
      <c r="J123" s="4" t="s">
        <v>331</v>
      </c>
      <c r="K123" s="4" t="s">
        <v>85</v>
      </c>
      <c r="L123" s="4" t="s">
        <v>48</v>
      </c>
      <c r="M123" s="4" t="s">
        <v>332</v>
      </c>
      <c r="N123" s="5">
        <v>40370</v>
      </c>
      <c r="O123" s="4" t="s">
        <v>102</v>
      </c>
      <c r="P123" s="4">
        <v>22.033332999999999</v>
      </c>
      <c r="Q123" s="10">
        <v>-152.816666</v>
      </c>
      <c r="R123" s="4" t="s">
        <v>37</v>
      </c>
      <c r="S123" s="4" t="s">
        <v>43</v>
      </c>
      <c r="T123" s="4" t="s">
        <v>334</v>
      </c>
      <c r="U123" s="4" t="s">
        <v>335</v>
      </c>
      <c r="V123" s="4" t="b">
        <v>1</v>
      </c>
      <c r="W123" s="4"/>
      <c r="X123" s="4">
        <v>18</v>
      </c>
      <c r="Y123" s="4"/>
      <c r="AA123" s="4"/>
      <c r="AC123" s="4">
        <v>2</v>
      </c>
      <c r="AD123" s="4"/>
      <c r="AE123" s="4"/>
      <c r="AF123" s="4">
        <v>3</v>
      </c>
      <c r="AG123" s="4"/>
    </row>
    <row r="124" spans="1:33" x14ac:dyDescent="0.2">
      <c r="A124" s="4">
        <v>49098</v>
      </c>
      <c r="B124" s="4">
        <v>49098</v>
      </c>
      <c r="C124" s="4">
        <v>9</v>
      </c>
      <c r="D124" s="4">
        <v>9</v>
      </c>
      <c r="E124" s="4"/>
      <c r="F124" s="4" t="s">
        <v>43</v>
      </c>
      <c r="G124" s="4" t="s">
        <v>427</v>
      </c>
      <c r="H124" s="4" t="s">
        <v>65</v>
      </c>
      <c r="I124" s="4" t="s">
        <v>330</v>
      </c>
      <c r="J124" s="4" t="s">
        <v>331</v>
      </c>
      <c r="K124" s="4" t="s">
        <v>85</v>
      </c>
      <c r="L124" s="4" t="s">
        <v>48</v>
      </c>
      <c r="M124" s="4" t="s">
        <v>332</v>
      </c>
      <c r="N124" s="5">
        <v>38612</v>
      </c>
      <c r="O124" s="4" t="s">
        <v>102</v>
      </c>
      <c r="P124" s="4">
        <v>22.45</v>
      </c>
      <c r="Q124" s="10">
        <v>-151.183333</v>
      </c>
      <c r="R124" s="4" t="s">
        <v>37</v>
      </c>
      <c r="S124" s="4" t="s">
        <v>43</v>
      </c>
      <c r="T124" s="4" t="s">
        <v>334</v>
      </c>
      <c r="U124" s="4" t="s">
        <v>335</v>
      </c>
      <c r="V124" s="4" t="b">
        <v>1</v>
      </c>
      <c r="W124" s="4"/>
      <c r="X124" s="4">
        <v>13</v>
      </c>
      <c r="Y124" s="4"/>
      <c r="AA124" s="4"/>
      <c r="AC124" s="4" t="s">
        <v>217</v>
      </c>
      <c r="AD124" s="4"/>
      <c r="AE124" s="4" t="s">
        <v>428</v>
      </c>
      <c r="AF124" s="4">
        <v>3</v>
      </c>
      <c r="AG124" s="4"/>
    </row>
    <row r="125" spans="1:33" x14ac:dyDescent="0.2">
      <c r="A125">
        <v>7605</v>
      </c>
      <c r="B125">
        <v>7605</v>
      </c>
      <c r="C125">
        <v>9</v>
      </c>
      <c r="D125">
        <v>16</v>
      </c>
      <c r="F125" t="s">
        <v>29</v>
      </c>
      <c r="G125" t="s">
        <v>99</v>
      </c>
      <c r="H125" t="s">
        <v>55</v>
      </c>
      <c r="I125" t="s">
        <v>100</v>
      </c>
      <c r="J125" t="s">
        <v>57</v>
      </c>
      <c r="K125" t="s">
        <v>101</v>
      </c>
      <c r="L125" t="s">
        <v>35</v>
      </c>
      <c r="N125" s="1">
        <v>35582</v>
      </c>
      <c r="O125" t="s">
        <v>102</v>
      </c>
      <c r="P125">
        <v>25.566666000000001</v>
      </c>
      <c r="Q125">
        <v>-136.033333</v>
      </c>
      <c r="R125" t="s">
        <v>37</v>
      </c>
      <c r="S125" t="s">
        <v>29</v>
      </c>
      <c r="T125" t="s">
        <v>103</v>
      </c>
      <c r="U125" t="s">
        <v>104</v>
      </c>
      <c r="V125" t="b">
        <v>1</v>
      </c>
      <c r="X125">
        <v>19</v>
      </c>
      <c r="AC125">
        <v>2</v>
      </c>
      <c r="AF125">
        <v>0</v>
      </c>
    </row>
    <row r="126" spans="1:33" x14ac:dyDescent="0.2">
      <c r="A126">
        <v>146451</v>
      </c>
      <c r="B126">
        <v>146451</v>
      </c>
      <c r="D126">
        <v>27</v>
      </c>
      <c r="F126" t="s">
        <v>43</v>
      </c>
      <c r="G126" t="s">
        <v>875</v>
      </c>
      <c r="H126" t="s">
        <v>55</v>
      </c>
      <c r="I126" t="s">
        <v>876</v>
      </c>
      <c r="J126" t="s">
        <v>57</v>
      </c>
      <c r="K126" t="s">
        <v>877</v>
      </c>
      <c r="L126" t="s">
        <v>35</v>
      </c>
      <c r="N126" s="1">
        <v>42059</v>
      </c>
      <c r="O126" t="s">
        <v>326</v>
      </c>
      <c r="P126">
        <v>32.866666000000002</v>
      </c>
      <c r="Q126">
        <v>-117.265</v>
      </c>
      <c r="R126" t="s">
        <v>37</v>
      </c>
      <c r="S126" t="s">
        <v>112</v>
      </c>
      <c r="U126" t="s">
        <v>878</v>
      </c>
      <c r="V126" t="b">
        <v>1</v>
      </c>
      <c r="X126">
        <v>114</v>
      </c>
      <c r="AC126">
        <v>2</v>
      </c>
      <c r="AF126">
        <v>3</v>
      </c>
    </row>
    <row r="127" spans="1:33" x14ac:dyDescent="0.2">
      <c r="A127">
        <v>146454</v>
      </c>
      <c r="B127">
        <v>146454</v>
      </c>
      <c r="D127">
        <v>35</v>
      </c>
      <c r="F127" t="s">
        <v>43</v>
      </c>
      <c r="G127" t="s">
        <v>881</v>
      </c>
      <c r="H127" t="s">
        <v>55</v>
      </c>
      <c r="I127" t="s">
        <v>876</v>
      </c>
      <c r="J127" t="s">
        <v>57</v>
      </c>
      <c r="K127" t="s">
        <v>877</v>
      </c>
      <c r="L127" t="s">
        <v>35</v>
      </c>
      <c r="N127" s="1">
        <v>42059</v>
      </c>
      <c r="O127" t="s">
        <v>326</v>
      </c>
      <c r="P127">
        <v>32.866666000000002</v>
      </c>
      <c r="Q127">
        <v>-117.265</v>
      </c>
      <c r="R127" t="s">
        <v>37</v>
      </c>
      <c r="S127" t="s">
        <v>112</v>
      </c>
      <c r="U127" t="s">
        <v>878</v>
      </c>
      <c r="V127" t="b">
        <v>1</v>
      </c>
      <c r="X127">
        <v>114</v>
      </c>
      <c r="AC127">
        <v>2</v>
      </c>
      <c r="AF127">
        <v>3</v>
      </c>
    </row>
    <row r="128" spans="1:33" x14ac:dyDescent="0.2">
      <c r="A128">
        <v>4176</v>
      </c>
      <c r="B128">
        <v>4176</v>
      </c>
      <c r="D128">
        <v>18</v>
      </c>
      <c r="F128" t="s">
        <v>43</v>
      </c>
      <c r="G128" t="s">
        <v>44</v>
      </c>
      <c r="H128" t="s">
        <v>31</v>
      </c>
      <c r="I128" t="s">
        <v>45</v>
      </c>
      <c r="J128" t="s">
        <v>46</v>
      </c>
      <c r="K128" t="s">
        <v>47</v>
      </c>
      <c r="L128" t="s">
        <v>48</v>
      </c>
      <c r="M128" t="s">
        <v>49</v>
      </c>
      <c r="N128" s="1">
        <v>34396</v>
      </c>
      <c r="O128" t="s">
        <v>1170</v>
      </c>
      <c r="P128">
        <v>33.766666000000001</v>
      </c>
      <c r="Q128">
        <v>129.716666</v>
      </c>
      <c r="R128" t="s">
        <v>37</v>
      </c>
      <c r="S128" t="s">
        <v>43</v>
      </c>
      <c r="T128" t="s">
        <v>51</v>
      </c>
      <c r="U128" t="s">
        <v>50</v>
      </c>
      <c r="V128" t="b">
        <v>1</v>
      </c>
      <c r="X128">
        <v>57</v>
      </c>
      <c r="AC128" t="s">
        <v>52</v>
      </c>
      <c r="AE128" t="s">
        <v>53</v>
      </c>
      <c r="AF128">
        <v>3</v>
      </c>
    </row>
    <row r="129" spans="1:32" x14ac:dyDescent="0.2">
      <c r="A129">
        <v>116591</v>
      </c>
      <c r="B129">
        <v>143725</v>
      </c>
      <c r="C129">
        <v>9</v>
      </c>
      <c r="D129">
        <v>9</v>
      </c>
      <c r="F129" t="s">
        <v>43</v>
      </c>
      <c r="G129" t="s">
        <v>854</v>
      </c>
      <c r="H129" t="s">
        <v>55</v>
      </c>
      <c r="I129" t="s">
        <v>526</v>
      </c>
      <c r="J129" t="s">
        <v>527</v>
      </c>
      <c r="K129" t="s">
        <v>47</v>
      </c>
      <c r="L129" t="s">
        <v>48</v>
      </c>
      <c r="M129" t="s">
        <v>49</v>
      </c>
      <c r="N129" s="1">
        <v>41780</v>
      </c>
      <c r="O129" t="s">
        <v>722</v>
      </c>
      <c r="P129">
        <v>13.649898</v>
      </c>
      <c r="Q129" s="12">
        <v>144.721835</v>
      </c>
      <c r="R129" t="s">
        <v>37</v>
      </c>
      <c r="S129" t="s">
        <v>112</v>
      </c>
      <c r="T129" t="s">
        <v>849</v>
      </c>
      <c r="U129" t="s">
        <v>843</v>
      </c>
      <c r="V129" t="s">
        <v>63</v>
      </c>
      <c r="X129" t="s">
        <v>63</v>
      </c>
      <c r="AF129">
        <v>3</v>
      </c>
    </row>
    <row r="130" spans="1:32" x14ac:dyDescent="0.2">
      <c r="A130">
        <v>143727</v>
      </c>
      <c r="B130">
        <v>143727</v>
      </c>
      <c r="C130">
        <v>9</v>
      </c>
      <c r="D130">
        <v>9</v>
      </c>
      <c r="F130" t="s">
        <v>43</v>
      </c>
      <c r="G130" t="s">
        <v>857</v>
      </c>
      <c r="H130" t="s">
        <v>55</v>
      </c>
      <c r="I130" t="s">
        <v>526</v>
      </c>
      <c r="J130" t="s">
        <v>527</v>
      </c>
      <c r="K130" t="s">
        <v>47</v>
      </c>
      <c r="L130" t="s">
        <v>48</v>
      </c>
      <c r="M130" t="s">
        <v>49</v>
      </c>
      <c r="N130" s="1">
        <v>41780</v>
      </c>
      <c r="O130" t="s">
        <v>722</v>
      </c>
      <c r="P130">
        <v>13.65531</v>
      </c>
      <c r="Q130" s="12">
        <v>144.72274100000001</v>
      </c>
      <c r="R130" t="s">
        <v>37</v>
      </c>
      <c r="S130" t="s">
        <v>112</v>
      </c>
      <c r="T130" t="s">
        <v>858</v>
      </c>
      <c r="U130" t="s">
        <v>843</v>
      </c>
      <c r="V130" t="b">
        <v>1</v>
      </c>
      <c r="X130">
        <v>115</v>
      </c>
      <c r="AC130">
        <v>3</v>
      </c>
      <c r="AF130">
        <v>2</v>
      </c>
    </row>
    <row r="131" spans="1:32" x14ac:dyDescent="0.2">
      <c r="A131">
        <v>143726</v>
      </c>
      <c r="B131">
        <v>143726</v>
      </c>
      <c r="C131">
        <v>9</v>
      </c>
      <c r="D131">
        <v>9</v>
      </c>
      <c r="F131" t="s">
        <v>29</v>
      </c>
      <c r="G131" t="s">
        <v>855</v>
      </c>
      <c r="H131" t="s">
        <v>55</v>
      </c>
      <c r="I131" t="s">
        <v>526</v>
      </c>
      <c r="J131" t="s">
        <v>527</v>
      </c>
      <c r="K131" t="s">
        <v>47</v>
      </c>
      <c r="L131" t="s">
        <v>48</v>
      </c>
      <c r="M131" t="s">
        <v>49</v>
      </c>
      <c r="N131" s="1">
        <v>41780</v>
      </c>
      <c r="O131" t="s">
        <v>722</v>
      </c>
      <c r="P131">
        <v>13.653926</v>
      </c>
      <c r="Q131" s="12">
        <v>144.722857</v>
      </c>
      <c r="R131" t="s">
        <v>37</v>
      </c>
      <c r="S131" t="s">
        <v>112</v>
      </c>
      <c r="T131" t="s">
        <v>856</v>
      </c>
      <c r="U131" t="s">
        <v>843</v>
      </c>
      <c r="V131" t="b">
        <v>1</v>
      </c>
      <c r="X131">
        <v>115</v>
      </c>
      <c r="AC131">
        <v>3</v>
      </c>
      <c r="AF131">
        <v>1</v>
      </c>
    </row>
    <row r="132" spans="1:32" x14ac:dyDescent="0.2">
      <c r="A132">
        <v>159783</v>
      </c>
      <c r="B132">
        <v>159783</v>
      </c>
      <c r="D132">
        <v>47</v>
      </c>
      <c r="F132" t="s">
        <v>29</v>
      </c>
      <c r="G132" t="s">
        <v>898</v>
      </c>
      <c r="H132" t="s">
        <v>55</v>
      </c>
      <c r="I132" t="s">
        <v>526</v>
      </c>
      <c r="J132" t="s">
        <v>527</v>
      </c>
      <c r="K132" t="s">
        <v>47</v>
      </c>
      <c r="L132" t="s">
        <v>48</v>
      </c>
      <c r="M132" t="s">
        <v>49</v>
      </c>
      <c r="N132" s="1">
        <v>42254</v>
      </c>
      <c r="O132" t="s">
        <v>722</v>
      </c>
      <c r="P132">
        <v>13.538309</v>
      </c>
      <c r="Q132">
        <v>144.74382299999999</v>
      </c>
      <c r="R132" t="s">
        <v>37</v>
      </c>
      <c r="S132" t="s">
        <v>112</v>
      </c>
      <c r="U132" t="s">
        <v>843</v>
      </c>
      <c r="V132" t="b">
        <v>1</v>
      </c>
      <c r="X132">
        <v>118</v>
      </c>
      <c r="AC132">
        <v>0</v>
      </c>
      <c r="AE132" t="s">
        <v>899</v>
      </c>
      <c r="AF132">
        <v>3</v>
      </c>
    </row>
    <row r="133" spans="1:32" x14ac:dyDescent="0.2">
      <c r="A133">
        <v>159746</v>
      </c>
      <c r="B133">
        <v>159746</v>
      </c>
      <c r="D133">
        <v>46</v>
      </c>
      <c r="F133" t="s">
        <v>29</v>
      </c>
      <c r="G133" t="s">
        <v>892</v>
      </c>
      <c r="H133" t="s">
        <v>55</v>
      </c>
      <c r="I133" t="s">
        <v>526</v>
      </c>
      <c r="J133" t="s">
        <v>527</v>
      </c>
      <c r="K133" t="s">
        <v>47</v>
      </c>
      <c r="L133" t="s">
        <v>48</v>
      </c>
      <c r="M133" t="s">
        <v>49</v>
      </c>
      <c r="N133" s="1">
        <v>42152</v>
      </c>
      <c r="O133" t="s">
        <v>722</v>
      </c>
      <c r="P133">
        <v>19.789239999999999</v>
      </c>
      <c r="Q133">
        <v>145.34120999999999</v>
      </c>
      <c r="R133" t="s">
        <v>37</v>
      </c>
      <c r="S133" t="s">
        <v>112</v>
      </c>
      <c r="T133" t="s">
        <v>893</v>
      </c>
      <c r="U133" t="s">
        <v>894</v>
      </c>
      <c r="V133" t="b">
        <v>1</v>
      </c>
      <c r="X133">
        <v>117</v>
      </c>
      <c r="AC133">
        <v>3</v>
      </c>
      <c r="AF133">
        <v>1</v>
      </c>
    </row>
    <row r="134" spans="1:32" x14ac:dyDescent="0.2">
      <c r="A134">
        <v>125678</v>
      </c>
      <c r="B134">
        <v>125678</v>
      </c>
      <c r="D134" t="s">
        <v>63</v>
      </c>
      <c r="F134" t="s">
        <v>63</v>
      </c>
      <c r="G134" t="s">
        <v>785</v>
      </c>
      <c r="H134" t="s">
        <v>73</v>
      </c>
      <c r="I134" t="s">
        <v>786</v>
      </c>
      <c r="J134" t="s">
        <v>787</v>
      </c>
      <c r="K134" t="s">
        <v>76</v>
      </c>
      <c r="L134" t="s">
        <v>48</v>
      </c>
      <c r="M134" t="s">
        <v>49</v>
      </c>
      <c r="N134" s="1">
        <v>39275</v>
      </c>
      <c r="O134" t="s">
        <v>1170</v>
      </c>
      <c r="P134" t="s">
        <v>63</v>
      </c>
      <c r="Q134" t="s">
        <v>63</v>
      </c>
      <c r="R134" t="s">
        <v>37</v>
      </c>
      <c r="S134" t="s">
        <v>112</v>
      </c>
      <c r="T134" t="s">
        <v>788</v>
      </c>
      <c r="U134" t="s">
        <v>789</v>
      </c>
      <c r="V134" t="b">
        <v>1</v>
      </c>
      <c r="X134">
        <v>85</v>
      </c>
      <c r="AC134" t="s">
        <v>132</v>
      </c>
      <c r="AE134" t="s">
        <v>790</v>
      </c>
      <c r="AF134" t="s">
        <v>791</v>
      </c>
    </row>
    <row r="135" spans="1:32" x14ac:dyDescent="0.2">
      <c r="A135">
        <v>125680</v>
      </c>
      <c r="B135">
        <v>125680</v>
      </c>
      <c r="D135" t="s">
        <v>63</v>
      </c>
      <c r="F135" t="s">
        <v>63</v>
      </c>
      <c r="G135" t="s">
        <v>792</v>
      </c>
      <c r="H135" t="s">
        <v>73</v>
      </c>
      <c r="I135" t="s">
        <v>786</v>
      </c>
      <c r="J135" t="s">
        <v>787</v>
      </c>
      <c r="K135" t="s">
        <v>76</v>
      </c>
      <c r="L135" t="s">
        <v>48</v>
      </c>
      <c r="M135" t="s">
        <v>49</v>
      </c>
      <c r="N135" s="1">
        <v>39011</v>
      </c>
      <c r="O135" t="s">
        <v>1170</v>
      </c>
      <c r="P135" t="s">
        <v>63</v>
      </c>
      <c r="Q135" t="s">
        <v>63</v>
      </c>
      <c r="R135" t="s">
        <v>37</v>
      </c>
      <c r="S135" t="s">
        <v>112</v>
      </c>
      <c r="T135" t="s">
        <v>788</v>
      </c>
      <c r="U135" t="s">
        <v>789</v>
      </c>
      <c r="V135" t="b">
        <v>1</v>
      </c>
      <c r="X135">
        <v>83</v>
      </c>
      <c r="AC135" t="s">
        <v>132</v>
      </c>
      <c r="AE135" t="s">
        <v>790</v>
      </c>
      <c r="AF135" t="s">
        <v>791</v>
      </c>
    </row>
  </sheetData>
  <sortState xmlns:xlrd2="http://schemas.microsoft.com/office/spreadsheetml/2017/richdata2" ref="A2:AH135">
    <sortCondition ref="AB2:AB135"/>
    <sortCondition ref="Z2:Z135"/>
  </sortState>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1BAA-E552-CE48-A3FD-0FC9FDC7B833}">
  <dimension ref="A1:AE39"/>
  <sheetViews>
    <sheetView workbookViewId="0">
      <pane ySplit="1" topLeftCell="A2" activePane="bottomLeft" state="frozen"/>
      <selection pane="bottomLeft" activeCell="A17" sqref="A17:XFD17"/>
    </sheetView>
  </sheetViews>
  <sheetFormatPr baseColWidth="10" defaultRowHeight="16" x14ac:dyDescent="0.2"/>
  <cols>
    <col min="9" max="12" width="0" hidden="1" customWidth="1"/>
  </cols>
  <sheetData>
    <row r="1" spans="1:3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25</v>
      </c>
      <c r="AC1" t="s">
        <v>26</v>
      </c>
      <c r="AD1" t="s">
        <v>27</v>
      </c>
      <c r="AE1" t="s">
        <v>28</v>
      </c>
    </row>
    <row r="2" spans="1:31" s="2" customFormat="1" x14ac:dyDescent="0.2">
      <c r="A2" s="2">
        <v>11650</v>
      </c>
      <c r="B2" s="2">
        <v>11650</v>
      </c>
      <c r="C2" s="2">
        <v>9</v>
      </c>
      <c r="E2" s="2" t="s">
        <v>29</v>
      </c>
      <c r="F2" s="2" t="s">
        <v>141</v>
      </c>
      <c r="G2" s="2" t="s">
        <v>55</v>
      </c>
      <c r="H2" s="2" t="s">
        <v>126</v>
      </c>
      <c r="I2" s="2" t="s">
        <v>57</v>
      </c>
      <c r="J2" s="2" t="s">
        <v>127</v>
      </c>
      <c r="K2" s="2" t="s">
        <v>35</v>
      </c>
      <c r="M2" s="3">
        <v>36031</v>
      </c>
      <c r="N2" s="2" t="s">
        <v>68</v>
      </c>
      <c r="O2" s="2">
        <v>16.45</v>
      </c>
      <c r="P2" s="2">
        <v>-100.283333</v>
      </c>
      <c r="Q2" s="2" t="s">
        <v>37</v>
      </c>
      <c r="R2" s="2" t="s">
        <v>29</v>
      </c>
      <c r="S2" s="2" t="s">
        <v>129</v>
      </c>
      <c r="T2" s="2" t="s">
        <v>130</v>
      </c>
      <c r="U2" s="2" t="b">
        <v>1</v>
      </c>
      <c r="W2" s="2">
        <v>63</v>
      </c>
      <c r="Y2" t="str">
        <f t="shared" ref="Y2:Y21" si="0">_xlfn.CONCAT("ETP-",Z2)</f>
        <v>ETP-6</v>
      </c>
      <c r="Z2" s="2">
        <v>6</v>
      </c>
      <c r="AA2" s="2">
        <v>1</v>
      </c>
      <c r="AB2" s="2">
        <v>4</v>
      </c>
      <c r="AE2" s="2" t="s">
        <v>62</v>
      </c>
    </row>
    <row r="3" spans="1:31" s="2" customFormat="1" x14ac:dyDescent="0.2">
      <c r="A3" s="2">
        <v>18462</v>
      </c>
      <c r="B3" s="2">
        <v>18462</v>
      </c>
      <c r="C3" s="2">
        <v>9</v>
      </c>
      <c r="E3" s="2" t="s">
        <v>29</v>
      </c>
      <c r="F3" s="2" t="s">
        <v>208</v>
      </c>
      <c r="G3" s="2" t="s">
        <v>55</v>
      </c>
      <c r="H3" s="2" t="s">
        <v>152</v>
      </c>
      <c r="I3" s="2" t="s">
        <v>57</v>
      </c>
      <c r="J3" s="2" t="s">
        <v>47</v>
      </c>
      <c r="K3" s="2" t="s">
        <v>35</v>
      </c>
      <c r="M3" s="3">
        <v>36844</v>
      </c>
      <c r="N3" s="2" t="s">
        <v>68</v>
      </c>
      <c r="O3" s="2">
        <v>16.516666000000001</v>
      </c>
      <c r="P3" s="2">
        <v>-100.683333</v>
      </c>
      <c r="Q3" s="2" t="s">
        <v>37</v>
      </c>
      <c r="R3" s="2" t="s">
        <v>29</v>
      </c>
      <c r="S3" s="2" t="s">
        <v>154</v>
      </c>
      <c r="T3" s="2" t="s">
        <v>130</v>
      </c>
      <c r="U3" s="2" t="b">
        <v>1</v>
      </c>
      <c r="V3" s="2" t="s">
        <v>209</v>
      </c>
      <c r="W3" s="2">
        <v>64</v>
      </c>
      <c r="Y3" t="str">
        <f t="shared" si="0"/>
        <v>ETP-7</v>
      </c>
      <c r="Z3" s="2">
        <v>7</v>
      </c>
      <c r="AA3" s="2">
        <v>1</v>
      </c>
      <c r="AB3" s="2">
        <v>4</v>
      </c>
      <c r="AC3" s="2">
        <v>41.09</v>
      </c>
      <c r="AE3" s="2">
        <v>3</v>
      </c>
    </row>
    <row r="4" spans="1:31" x14ac:dyDescent="0.2">
      <c r="A4">
        <v>18448</v>
      </c>
      <c r="B4">
        <v>18448</v>
      </c>
      <c r="C4">
        <v>10</v>
      </c>
      <c r="E4" t="s">
        <v>29</v>
      </c>
      <c r="F4" t="s">
        <v>196</v>
      </c>
      <c r="G4" t="s">
        <v>55</v>
      </c>
      <c r="H4" t="s">
        <v>152</v>
      </c>
      <c r="I4" t="s">
        <v>57</v>
      </c>
      <c r="J4" t="s">
        <v>47</v>
      </c>
      <c r="K4" t="s">
        <v>35</v>
      </c>
      <c r="M4" s="1">
        <v>36844</v>
      </c>
      <c r="N4" t="s">
        <v>68</v>
      </c>
      <c r="O4">
        <v>16.516666000000001</v>
      </c>
      <c r="P4">
        <v>-100.63333299999999</v>
      </c>
      <c r="Q4" t="s">
        <v>37</v>
      </c>
      <c r="R4" t="s">
        <v>29</v>
      </c>
      <c r="S4" t="s">
        <v>154</v>
      </c>
      <c r="T4" t="s">
        <v>130</v>
      </c>
      <c r="U4" t="b">
        <v>1</v>
      </c>
      <c r="W4">
        <v>64</v>
      </c>
      <c r="Y4" t="str">
        <f t="shared" si="0"/>
        <v>ETP-8*</v>
      </c>
      <c r="Z4" t="s">
        <v>1347</v>
      </c>
      <c r="AA4" s="2">
        <v>1</v>
      </c>
      <c r="AB4">
        <v>4</v>
      </c>
      <c r="AE4">
        <v>3</v>
      </c>
    </row>
    <row r="5" spans="1:31" x14ac:dyDescent="0.2">
      <c r="A5" s="2">
        <v>16143</v>
      </c>
      <c r="B5" s="2">
        <v>16143</v>
      </c>
      <c r="C5" s="2">
        <v>10</v>
      </c>
      <c r="D5" s="2"/>
      <c r="E5" s="2" t="s">
        <v>43</v>
      </c>
      <c r="F5" s="2" t="s">
        <v>167</v>
      </c>
      <c r="G5" s="2" t="s">
        <v>55</v>
      </c>
      <c r="H5" s="2" t="s">
        <v>152</v>
      </c>
      <c r="I5" s="2" t="s">
        <v>57</v>
      </c>
      <c r="J5" s="2" t="s">
        <v>47</v>
      </c>
      <c r="K5" s="2" t="s">
        <v>35</v>
      </c>
      <c r="L5" s="2"/>
      <c r="M5" s="3">
        <v>36478</v>
      </c>
      <c r="N5" s="2" t="s">
        <v>68</v>
      </c>
      <c r="O5" s="2">
        <v>7.5833329999999997</v>
      </c>
      <c r="P5" s="2">
        <v>-78.333332999999996</v>
      </c>
      <c r="Q5" s="2" t="s">
        <v>37</v>
      </c>
      <c r="R5" s="2" t="s">
        <v>43</v>
      </c>
      <c r="S5" s="2" t="s">
        <v>154</v>
      </c>
      <c r="T5" s="2" t="s">
        <v>155</v>
      </c>
      <c r="U5" s="2" t="b">
        <v>1</v>
      </c>
      <c r="V5" s="2"/>
      <c r="W5" s="2">
        <v>78</v>
      </c>
      <c r="X5" s="2"/>
      <c r="Y5" t="str">
        <f t="shared" si="0"/>
        <v>ETP-10*</v>
      </c>
      <c r="Z5" s="2" t="s">
        <v>1348</v>
      </c>
      <c r="AA5" s="2">
        <v>1</v>
      </c>
      <c r="AB5" s="2">
        <v>4</v>
      </c>
      <c r="AC5" s="2"/>
      <c r="AD5" s="2"/>
      <c r="AE5" s="2" t="s">
        <v>143</v>
      </c>
    </row>
    <row r="6" spans="1:31" x14ac:dyDescent="0.2">
      <c r="A6">
        <v>72688</v>
      </c>
      <c r="B6">
        <v>72688</v>
      </c>
      <c r="C6">
        <v>10</v>
      </c>
      <c r="E6" t="s">
        <v>29</v>
      </c>
      <c r="F6" t="s">
        <v>449</v>
      </c>
      <c r="G6" t="s">
        <v>55</v>
      </c>
      <c r="H6" t="s">
        <v>450</v>
      </c>
      <c r="I6" t="s">
        <v>57</v>
      </c>
      <c r="J6" t="s">
        <v>47</v>
      </c>
      <c r="K6" t="s">
        <v>48</v>
      </c>
      <c r="L6" t="s">
        <v>49</v>
      </c>
      <c r="M6" s="1">
        <v>39335</v>
      </c>
      <c r="N6" t="s">
        <v>68</v>
      </c>
      <c r="O6">
        <v>13.366666</v>
      </c>
      <c r="P6">
        <v>-105.05</v>
      </c>
      <c r="Q6" t="s">
        <v>37</v>
      </c>
      <c r="R6" t="s">
        <v>29</v>
      </c>
      <c r="T6" t="s">
        <v>438</v>
      </c>
      <c r="U6" t="b">
        <v>1</v>
      </c>
      <c r="W6">
        <v>88</v>
      </c>
      <c r="Y6" t="str">
        <f t="shared" si="0"/>
        <v>ETP-3</v>
      </c>
      <c r="Z6">
        <v>3</v>
      </c>
      <c r="AA6" s="2">
        <v>1</v>
      </c>
      <c r="AB6" t="s">
        <v>42</v>
      </c>
      <c r="AD6" t="s">
        <v>439</v>
      </c>
      <c r="AE6">
        <v>3</v>
      </c>
    </row>
    <row r="7" spans="1:31" x14ac:dyDescent="0.2">
      <c r="A7">
        <v>72691</v>
      </c>
      <c r="B7">
        <v>72691</v>
      </c>
      <c r="C7">
        <v>10</v>
      </c>
      <c r="E7" t="s">
        <v>43</v>
      </c>
      <c r="F7" t="s">
        <v>451</v>
      </c>
      <c r="G7" t="s">
        <v>55</v>
      </c>
      <c r="H7" t="s">
        <v>450</v>
      </c>
      <c r="I7" t="s">
        <v>57</v>
      </c>
      <c r="J7" t="s">
        <v>47</v>
      </c>
      <c r="K7" t="s">
        <v>48</v>
      </c>
      <c r="L7" t="s">
        <v>49</v>
      </c>
      <c r="M7" s="1">
        <v>39379</v>
      </c>
      <c r="N7" t="s">
        <v>68</v>
      </c>
      <c r="O7">
        <v>14.466666</v>
      </c>
      <c r="P7">
        <v>-104.933333</v>
      </c>
      <c r="Q7" t="s">
        <v>37</v>
      </c>
      <c r="R7" t="s">
        <v>43</v>
      </c>
      <c r="T7" t="s">
        <v>438</v>
      </c>
      <c r="U7" t="b">
        <v>1</v>
      </c>
      <c r="W7">
        <v>89</v>
      </c>
      <c r="Y7" t="str">
        <f t="shared" si="0"/>
        <v>ETP-4</v>
      </c>
      <c r="Z7">
        <v>4</v>
      </c>
      <c r="AA7">
        <v>1</v>
      </c>
      <c r="AB7" t="s">
        <v>135</v>
      </c>
      <c r="AD7" t="s">
        <v>124</v>
      </c>
      <c r="AE7">
        <v>3</v>
      </c>
    </row>
    <row r="8" spans="1:31" s="2" customFormat="1" x14ac:dyDescent="0.2">
      <c r="A8">
        <v>38070</v>
      </c>
      <c r="B8">
        <v>38070</v>
      </c>
      <c r="C8">
        <v>11</v>
      </c>
      <c r="D8"/>
      <c r="E8" t="s">
        <v>29</v>
      </c>
      <c r="F8" t="s">
        <v>307</v>
      </c>
      <c r="G8" t="s">
        <v>55</v>
      </c>
      <c r="H8" t="s">
        <v>152</v>
      </c>
      <c r="I8" t="s">
        <v>57</v>
      </c>
      <c r="J8" t="s">
        <v>47</v>
      </c>
      <c r="K8" t="s">
        <v>35</v>
      </c>
      <c r="L8"/>
      <c r="M8" s="1">
        <v>37854</v>
      </c>
      <c r="N8" t="s">
        <v>68</v>
      </c>
      <c r="O8">
        <v>17.75</v>
      </c>
      <c r="P8">
        <v>-104.933333</v>
      </c>
      <c r="Q8" t="s">
        <v>37</v>
      </c>
      <c r="R8" t="s">
        <v>29</v>
      </c>
      <c r="S8" t="s">
        <v>308</v>
      </c>
      <c r="T8" t="s">
        <v>130</v>
      </c>
      <c r="U8" t="b">
        <v>1</v>
      </c>
      <c r="V8"/>
      <c r="W8">
        <v>65</v>
      </c>
      <c r="X8"/>
      <c r="Y8" t="str">
        <f t="shared" si="0"/>
        <v>ETP-9</v>
      </c>
      <c r="Z8">
        <v>9</v>
      </c>
      <c r="AA8" s="2">
        <v>1</v>
      </c>
      <c r="AB8" t="s">
        <v>201</v>
      </c>
      <c r="AC8"/>
      <c r="AD8" t="s">
        <v>187</v>
      </c>
      <c r="AE8" t="s">
        <v>309</v>
      </c>
    </row>
    <row r="9" spans="1:31" x14ac:dyDescent="0.2">
      <c r="A9" s="2">
        <v>18301</v>
      </c>
      <c r="B9" s="2">
        <v>18301</v>
      </c>
      <c r="C9" s="2">
        <v>12</v>
      </c>
      <c r="D9" s="2"/>
      <c r="E9" s="2" t="s">
        <v>43</v>
      </c>
      <c r="F9" s="2" t="s">
        <v>188</v>
      </c>
      <c r="G9" s="2" t="s">
        <v>55</v>
      </c>
      <c r="H9" s="2" t="s">
        <v>152</v>
      </c>
      <c r="I9" s="2" t="s">
        <v>57</v>
      </c>
      <c r="J9" s="2" t="s">
        <v>47</v>
      </c>
      <c r="K9" s="2" t="s">
        <v>35</v>
      </c>
      <c r="L9" s="2"/>
      <c r="M9" s="3">
        <v>36806</v>
      </c>
      <c r="N9" s="2" t="s">
        <v>68</v>
      </c>
      <c r="O9" s="2">
        <v>6.45</v>
      </c>
      <c r="P9" s="2">
        <v>-81.733333000000002</v>
      </c>
      <c r="Q9" s="2" t="s">
        <v>37</v>
      </c>
      <c r="R9" s="2" t="s">
        <v>43</v>
      </c>
      <c r="S9" s="2" t="s">
        <v>154</v>
      </c>
      <c r="T9" s="2" t="s">
        <v>155</v>
      </c>
      <c r="U9" s="2" t="b">
        <v>1</v>
      </c>
      <c r="V9" s="2"/>
      <c r="W9" s="2">
        <v>79</v>
      </c>
      <c r="X9" s="2"/>
      <c r="Y9" t="str">
        <f t="shared" si="0"/>
        <v>ETP-11*</v>
      </c>
      <c r="Z9" s="2" t="s">
        <v>1349</v>
      </c>
      <c r="AA9" s="2">
        <v>1</v>
      </c>
      <c r="AB9" s="2" t="s">
        <v>189</v>
      </c>
      <c r="AC9" s="2"/>
      <c r="AD9" s="2" t="s">
        <v>190</v>
      </c>
      <c r="AE9" s="2">
        <v>3</v>
      </c>
    </row>
    <row r="10" spans="1:31" s="2" customFormat="1" x14ac:dyDescent="0.2">
      <c r="A10">
        <v>67067</v>
      </c>
      <c r="B10">
        <v>67067</v>
      </c>
      <c r="C10">
        <v>27</v>
      </c>
      <c r="D10"/>
      <c r="E10" t="s">
        <v>43</v>
      </c>
      <c r="F10" t="s">
        <v>435</v>
      </c>
      <c r="G10" t="s">
        <v>55</v>
      </c>
      <c r="H10" t="s">
        <v>152</v>
      </c>
      <c r="I10" t="s">
        <v>57</v>
      </c>
      <c r="J10" t="s">
        <v>47</v>
      </c>
      <c r="K10" t="s">
        <v>35</v>
      </c>
      <c r="L10"/>
      <c r="M10" s="1">
        <v>39033</v>
      </c>
      <c r="N10" t="s">
        <v>68</v>
      </c>
      <c r="O10">
        <v>13.483333</v>
      </c>
      <c r="P10">
        <v>-106.66666600000001</v>
      </c>
      <c r="Q10" t="s">
        <v>37</v>
      </c>
      <c r="R10" t="s">
        <v>43</v>
      </c>
      <c r="S10" t="s">
        <v>437</v>
      </c>
      <c r="T10" t="s">
        <v>438</v>
      </c>
      <c r="U10" t="b">
        <v>1</v>
      </c>
      <c r="V10"/>
      <c r="W10">
        <v>87</v>
      </c>
      <c r="X10"/>
      <c r="Y10" t="str">
        <f t="shared" si="0"/>
        <v>ETP-2</v>
      </c>
      <c r="Z10">
        <v>2</v>
      </c>
      <c r="AA10">
        <v>1</v>
      </c>
      <c r="AB10" t="s">
        <v>226</v>
      </c>
      <c r="AC10"/>
      <c r="AD10" t="s">
        <v>439</v>
      </c>
      <c r="AE10">
        <v>3</v>
      </c>
    </row>
    <row r="11" spans="1:31" s="2" customFormat="1" x14ac:dyDescent="0.2">
      <c r="A11">
        <v>67155</v>
      </c>
      <c r="B11">
        <v>67155</v>
      </c>
      <c r="C11">
        <v>28</v>
      </c>
      <c r="D11"/>
      <c r="E11" t="s">
        <v>43</v>
      </c>
      <c r="F11" t="s">
        <v>440</v>
      </c>
      <c r="G11" t="s">
        <v>55</v>
      </c>
      <c r="H11" t="s">
        <v>152</v>
      </c>
      <c r="I11" t="s">
        <v>57</v>
      </c>
      <c r="J11" t="s">
        <v>47</v>
      </c>
      <c r="K11" t="s">
        <v>35</v>
      </c>
      <c r="L11"/>
      <c r="M11" s="1">
        <v>39005</v>
      </c>
      <c r="N11" t="s">
        <v>68</v>
      </c>
      <c r="O11">
        <v>-6.0833329999999997</v>
      </c>
      <c r="P11">
        <v>-98.1</v>
      </c>
      <c r="Q11" t="s">
        <v>344</v>
      </c>
      <c r="R11" t="s">
        <v>43</v>
      </c>
      <c r="S11" t="s">
        <v>441</v>
      </c>
      <c r="T11" t="s">
        <v>442</v>
      </c>
      <c r="U11" t="b">
        <v>1</v>
      </c>
      <c r="V11"/>
      <c r="W11">
        <v>86</v>
      </c>
      <c r="X11"/>
      <c r="Y11" t="str">
        <f t="shared" si="0"/>
        <v>ETP-1*</v>
      </c>
      <c r="Z11" t="s">
        <v>1172</v>
      </c>
      <c r="AA11">
        <v>1</v>
      </c>
      <c r="AB11">
        <v>3</v>
      </c>
      <c r="AC11"/>
      <c r="AD11"/>
      <c r="AE11">
        <v>3</v>
      </c>
    </row>
    <row r="12" spans="1:31" x14ac:dyDescent="0.2">
      <c r="A12">
        <v>72696</v>
      </c>
      <c r="B12">
        <v>72696</v>
      </c>
      <c r="C12">
        <v>29</v>
      </c>
      <c r="E12" t="s">
        <v>43</v>
      </c>
      <c r="F12" t="s">
        <v>453</v>
      </c>
      <c r="G12" t="s">
        <v>55</v>
      </c>
      <c r="H12" t="s">
        <v>450</v>
      </c>
      <c r="I12" t="s">
        <v>57</v>
      </c>
      <c r="J12" t="s">
        <v>47</v>
      </c>
      <c r="K12" t="s">
        <v>48</v>
      </c>
      <c r="L12" t="s">
        <v>49</v>
      </c>
      <c r="M12" s="1">
        <v>39404</v>
      </c>
      <c r="N12" t="s">
        <v>68</v>
      </c>
      <c r="O12">
        <v>14.766666000000001</v>
      </c>
      <c r="P12">
        <v>-104.833333</v>
      </c>
      <c r="Q12" t="s">
        <v>37</v>
      </c>
      <c r="R12" t="s">
        <v>112</v>
      </c>
      <c r="S12" t="s">
        <v>454</v>
      </c>
      <c r="T12" t="s">
        <v>438</v>
      </c>
      <c r="U12" t="b">
        <v>1</v>
      </c>
      <c r="W12">
        <v>90</v>
      </c>
      <c r="Y12" t="str">
        <f t="shared" si="0"/>
        <v>ETP-5</v>
      </c>
      <c r="Z12">
        <v>5</v>
      </c>
      <c r="AA12">
        <v>1</v>
      </c>
      <c r="AB12" t="s">
        <v>217</v>
      </c>
      <c r="AD12" t="s">
        <v>124</v>
      </c>
      <c r="AE12">
        <v>3</v>
      </c>
    </row>
    <row r="13" spans="1:31" x14ac:dyDescent="0.2">
      <c r="A13">
        <v>11651</v>
      </c>
      <c r="B13">
        <v>11651</v>
      </c>
      <c r="C13">
        <v>9</v>
      </c>
      <c r="E13" t="s">
        <v>29</v>
      </c>
      <c r="F13" t="s">
        <v>142</v>
      </c>
      <c r="G13" t="s">
        <v>55</v>
      </c>
      <c r="H13" t="s">
        <v>126</v>
      </c>
      <c r="I13" t="s">
        <v>57</v>
      </c>
      <c r="J13" t="s">
        <v>127</v>
      </c>
      <c r="K13" t="s">
        <v>35</v>
      </c>
      <c r="M13" s="1">
        <v>36031</v>
      </c>
      <c r="N13" t="s">
        <v>68</v>
      </c>
      <c r="O13">
        <v>16.45</v>
      </c>
      <c r="P13">
        <v>-100.283333</v>
      </c>
      <c r="Q13" t="s">
        <v>37</v>
      </c>
      <c r="R13" t="s">
        <v>29</v>
      </c>
      <c r="S13" t="s">
        <v>129</v>
      </c>
      <c r="T13" t="s">
        <v>130</v>
      </c>
      <c r="U13" t="b">
        <v>1</v>
      </c>
      <c r="W13">
        <v>63</v>
      </c>
      <c r="Y13" t="str">
        <f t="shared" si="0"/>
        <v>ETP-6</v>
      </c>
      <c r="Z13">
        <v>6</v>
      </c>
      <c r="AA13">
        <v>2</v>
      </c>
      <c r="AB13">
        <v>4</v>
      </c>
      <c r="AE13" t="s">
        <v>143</v>
      </c>
    </row>
    <row r="14" spans="1:31" x14ac:dyDescent="0.2">
      <c r="A14" s="2">
        <v>18461</v>
      </c>
      <c r="B14" s="2">
        <v>18461</v>
      </c>
      <c r="C14" s="2">
        <v>9</v>
      </c>
      <c r="D14" s="2"/>
      <c r="E14" s="2" t="s">
        <v>29</v>
      </c>
      <c r="F14" s="2" t="s">
        <v>207</v>
      </c>
      <c r="G14" s="2" t="s">
        <v>55</v>
      </c>
      <c r="H14" s="2" t="s">
        <v>152</v>
      </c>
      <c r="I14" s="2" t="s">
        <v>57</v>
      </c>
      <c r="J14" s="2" t="s">
        <v>47</v>
      </c>
      <c r="K14" s="2" t="s">
        <v>35</v>
      </c>
      <c r="L14" s="2"/>
      <c r="M14" s="3">
        <v>36844</v>
      </c>
      <c r="N14" s="2" t="s">
        <v>68</v>
      </c>
      <c r="O14" s="2">
        <v>16.516666000000001</v>
      </c>
      <c r="P14" s="2">
        <v>-100.683333</v>
      </c>
      <c r="Q14" s="2" t="s">
        <v>37</v>
      </c>
      <c r="R14" s="2" t="s">
        <v>29</v>
      </c>
      <c r="S14" s="2" t="s">
        <v>154</v>
      </c>
      <c r="T14" s="2" t="s">
        <v>130</v>
      </c>
      <c r="U14" s="2" t="b">
        <v>1</v>
      </c>
      <c r="V14" s="2"/>
      <c r="W14" s="2">
        <v>64</v>
      </c>
      <c r="X14" s="2"/>
      <c r="Y14" t="str">
        <f t="shared" si="0"/>
        <v>ETP-7</v>
      </c>
      <c r="Z14" s="2">
        <v>7</v>
      </c>
      <c r="AA14" s="2">
        <v>2</v>
      </c>
      <c r="AB14" s="2">
        <v>4</v>
      </c>
      <c r="AC14" s="2"/>
      <c r="AD14" s="2"/>
      <c r="AE14" s="2">
        <v>3</v>
      </c>
    </row>
    <row r="15" spans="1:31" x14ac:dyDescent="0.2">
      <c r="A15" s="2">
        <v>18454</v>
      </c>
      <c r="B15" s="2">
        <v>18454</v>
      </c>
      <c r="C15" s="2">
        <v>10</v>
      </c>
      <c r="D15" s="2"/>
      <c r="E15" s="2" t="s">
        <v>43</v>
      </c>
      <c r="F15" s="2" t="s">
        <v>197</v>
      </c>
      <c r="G15" s="2" t="s">
        <v>55</v>
      </c>
      <c r="H15" s="2" t="s">
        <v>152</v>
      </c>
      <c r="I15" s="2" t="s">
        <v>57</v>
      </c>
      <c r="J15" s="2" t="s">
        <v>47</v>
      </c>
      <c r="K15" s="2" t="s">
        <v>35</v>
      </c>
      <c r="L15" s="2"/>
      <c r="M15" s="3">
        <v>36844</v>
      </c>
      <c r="N15" s="2" t="s">
        <v>68</v>
      </c>
      <c r="O15" s="2">
        <v>16.516666000000001</v>
      </c>
      <c r="P15" s="2">
        <v>-100.63333299999999</v>
      </c>
      <c r="Q15" s="2" t="s">
        <v>37</v>
      </c>
      <c r="R15" s="2" t="s">
        <v>43</v>
      </c>
      <c r="S15" s="2" t="s">
        <v>154</v>
      </c>
      <c r="T15" s="2" t="s">
        <v>130</v>
      </c>
      <c r="U15" s="2" t="b">
        <v>1</v>
      </c>
      <c r="V15" s="2"/>
      <c r="W15" s="2">
        <v>64</v>
      </c>
      <c r="X15" s="2"/>
      <c r="Y15" t="str">
        <f t="shared" si="0"/>
        <v>ETP-8</v>
      </c>
      <c r="Z15" s="2">
        <v>8</v>
      </c>
      <c r="AA15" s="2">
        <v>2</v>
      </c>
      <c r="AB15" s="2">
        <v>3</v>
      </c>
      <c r="AC15" s="2"/>
      <c r="AD15" s="2"/>
      <c r="AE15" s="2">
        <v>3</v>
      </c>
    </row>
    <row r="16" spans="1:31" s="2" customFormat="1" x14ac:dyDescent="0.2">
      <c r="A16">
        <v>16148</v>
      </c>
      <c r="B16">
        <v>16148</v>
      </c>
      <c r="C16">
        <v>10</v>
      </c>
      <c r="D16"/>
      <c r="E16" t="s">
        <v>43</v>
      </c>
      <c r="F16" t="s">
        <v>176</v>
      </c>
      <c r="G16" t="s">
        <v>55</v>
      </c>
      <c r="H16" t="s">
        <v>152</v>
      </c>
      <c r="I16" t="s">
        <v>57</v>
      </c>
      <c r="J16" t="s">
        <v>47</v>
      </c>
      <c r="K16" t="s">
        <v>35</v>
      </c>
      <c r="L16"/>
      <c r="M16" s="1">
        <v>36478</v>
      </c>
      <c r="N16" t="s">
        <v>68</v>
      </c>
      <c r="O16">
        <v>7.5833329999999997</v>
      </c>
      <c r="P16">
        <v>-78.333332999999996</v>
      </c>
      <c r="Q16" t="s">
        <v>37</v>
      </c>
      <c r="R16" t="s">
        <v>43</v>
      </c>
      <c r="S16" t="s">
        <v>154</v>
      </c>
      <c r="T16" t="s">
        <v>155</v>
      </c>
      <c r="U16" t="b">
        <v>1</v>
      </c>
      <c r="V16"/>
      <c r="W16">
        <v>78</v>
      </c>
      <c r="X16"/>
      <c r="Y16" t="str">
        <f t="shared" si="0"/>
        <v>ETP-10</v>
      </c>
      <c r="Z16">
        <v>10</v>
      </c>
      <c r="AA16">
        <v>2</v>
      </c>
      <c r="AB16">
        <v>4</v>
      </c>
      <c r="AC16"/>
      <c r="AD16"/>
      <c r="AE16" t="s">
        <v>140</v>
      </c>
    </row>
    <row r="17" spans="1:31" x14ac:dyDescent="0.2">
      <c r="A17">
        <v>72692</v>
      </c>
      <c r="B17">
        <v>72692</v>
      </c>
      <c r="C17">
        <v>10</v>
      </c>
      <c r="E17" t="s">
        <v>43</v>
      </c>
      <c r="F17" t="s">
        <v>452</v>
      </c>
      <c r="G17" t="s">
        <v>55</v>
      </c>
      <c r="H17" t="s">
        <v>450</v>
      </c>
      <c r="I17" t="s">
        <v>57</v>
      </c>
      <c r="J17" t="s">
        <v>47</v>
      </c>
      <c r="K17" t="s">
        <v>48</v>
      </c>
      <c r="L17" t="s">
        <v>49</v>
      </c>
      <c r="M17" s="1">
        <v>39379</v>
      </c>
      <c r="N17" t="s">
        <v>68</v>
      </c>
      <c r="O17">
        <v>14.466666</v>
      </c>
      <c r="P17">
        <v>-104.933333</v>
      </c>
      <c r="Q17" t="s">
        <v>37</v>
      </c>
      <c r="R17" t="s">
        <v>43</v>
      </c>
      <c r="T17" t="s">
        <v>438</v>
      </c>
      <c r="U17" t="b">
        <v>1</v>
      </c>
      <c r="W17">
        <v>89</v>
      </c>
      <c r="Y17" t="str">
        <f t="shared" si="0"/>
        <v>ETP-4</v>
      </c>
      <c r="Z17">
        <v>4</v>
      </c>
      <c r="AA17" s="2">
        <v>2</v>
      </c>
      <c r="AB17" t="s">
        <v>238</v>
      </c>
      <c r="AD17" t="s">
        <v>124</v>
      </c>
      <c r="AE17">
        <v>3</v>
      </c>
    </row>
    <row r="18" spans="1:31" x14ac:dyDescent="0.2">
      <c r="A18">
        <v>18300</v>
      </c>
      <c r="B18">
        <v>18300</v>
      </c>
      <c r="C18">
        <v>12</v>
      </c>
      <c r="E18" t="s">
        <v>43</v>
      </c>
      <c r="F18" t="s">
        <v>186</v>
      </c>
      <c r="G18" t="s">
        <v>55</v>
      </c>
      <c r="H18" t="s">
        <v>152</v>
      </c>
      <c r="I18" t="s">
        <v>57</v>
      </c>
      <c r="J18" t="s">
        <v>47</v>
      </c>
      <c r="K18" t="s">
        <v>35</v>
      </c>
      <c r="M18" s="1">
        <v>36806</v>
      </c>
      <c r="N18" t="s">
        <v>68</v>
      </c>
      <c r="O18">
        <v>6.45</v>
      </c>
      <c r="P18">
        <v>-81.733333000000002</v>
      </c>
      <c r="Q18" t="s">
        <v>37</v>
      </c>
      <c r="R18" t="s">
        <v>43</v>
      </c>
      <c r="S18" t="s">
        <v>154</v>
      </c>
      <c r="T18" t="s">
        <v>155</v>
      </c>
      <c r="U18" t="b">
        <v>1</v>
      </c>
      <c r="W18">
        <v>79</v>
      </c>
      <c r="Y18" t="str">
        <f t="shared" si="0"/>
        <v>ETP-11</v>
      </c>
      <c r="Z18">
        <v>11</v>
      </c>
      <c r="AA18">
        <v>2</v>
      </c>
      <c r="AB18" t="s">
        <v>135</v>
      </c>
      <c r="AD18" t="s">
        <v>187</v>
      </c>
      <c r="AE18">
        <v>3</v>
      </c>
    </row>
    <row r="19" spans="1:31" s="2" customFormat="1" x14ac:dyDescent="0.2">
      <c r="A19">
        <v>67156</v>
      </c>
      <c r="B19">
        <v>67156</v>
      </c>
      <c r="C19">
        <v>28</v>
      </c>
      <c r="D19"/>
      <c r="E19" t="s">
        <v>43</v>
      </c>
      <c r="F19" t="s">
        <v>443</v>
      </c>
      <c r="G19" t="s">
        <v>55</v>
      </c>
      <c r="H19" t="s">
        <v>152</v>
      </c>
      <c r="I19" t="s">
        <v>57</v>
      </c>
      <c r="J19" t="s">
        <v>47</v>
      </c>
      <c r="K19" t="s">
        <v>35</v>
      </c>
      <c r="L19"/>
      <c r="M19" s="1">
        <v>39005</v>
      </c>
      <c r="N19" t="s">
        <v>68</v>
      </c>
      <c r="O19">
        <v>-6.0833329999999997</v>
      </c>
      <c r="P19">
        <v>-98.1</v>
      </c>
      <c r="Q19" t="s">
        <v>344</v>
      </c>
      <c r="R19" t="s">
        <v>43</v>
      </c>
      <c r="S19" t="s">
        <v>154</v>
      </c>
      <c r="T19" t="s">
        <v>442</v>
      </c>
      <c r="U19" t="b">
        <v>1</v>
      </c>
      <c r="V19"/>
      <c r="W19">
        <v>86</v>
      </c>
      <c r="X19"/>
      <c r="Y19" t="str">
        <f t="shared" si="0"/>
        <v>ETP-1</v>
      </c>
      <c r="Z19">
        <v>1</v>
      </c>
      <c r="AA19">
        <v>2</v>
      </c>
      <c r="AB19">
        <v>2</v>
      </c>
      <c r="AC19"/>
      <c r="AD19"/>
      <c r="AE19">
        <v>3</v>
      </c>
    </row>
    <row r="20" spans="1:31" x14ac:dyDescent="0.2">
      <c r="A20" s="2">
        <v>18458</v>
      </c>
      <c r="B20" s="2">
        <v>18458</v>
      </c>
      <c r="C20" s="2">
        <v>9</v>
      </c>
      <c r="D20" s="2"/>
      <c r="E20" s="2" t="s">
        <v>43</v>
      </c>
      <c r="F20" s="2" t="s">
        <v>203</v>
      </c>
      <c r="G20" s="2" t="s">
        <v>55</v>
      </c>
      <c r="H20" s="2" t="s">
        <v>152</v>
      </c>
      <c r="I20" s="2" t="s">
        <v>57</v>
      </c>
      <c r="J20" s="2" t="s">
        <v>47</v>
      </c>
      <c r="K20" s="2" t="s">
        <v>35</v>
      </c>
      <c r="L20" s="2"/>
      <c r="M20" s="3">
        <v>36844</v>
      </c>
      <c r="N20" s="2" t="s">
        <v>68</v>
      </c>
      <c r="O20" s="2">
        <v>16.516666000000001</v>
      </c>
      <c r="P20" s="2">
        <v>-100.63333299999999</v>
      </c>
      <c r="Q20" s="2" t="s">
        <v>37</v>
      </c>
      <c r="R20" s="2" t="s">
        <v>43</v>
      </c>
      <c r="S20" s="2" t="s">
        <v>154</v>
      </c>
      <c r="T20" s="2" t="s">
        <v>130</v>
      </c>
      <c r="U20" s="2" t="b">
        <v>1</v>
      </c>
      <c r="V20" s="2"/>
      <c r="W20" s="2">
        <v>64</v>
      </c>
      <c r="X20" s="2"/>
      <c r="Y20" t="str">
        <f t="shared" si="0"/>
        <v>ETP-7</v>
      </c>
      <c r="Z20" s="2">
        <v>7</v>
      </c>
      <c r="AA20" s="2">
        <v>3</v>
      </c>
      <c r="AB20" s="2">
        <v>4</v>
      </c>
      <c r="AC20" s="2"/>
      <c r="AD20" s="2"/>
      <c r="AE20" s="2">
        <v>3</v>
      </c>
    </row>
    <row r="21" spans="1:31" x14ac:dyDescent="0.2">
      <c r="A21">
        <v>16146</v>
      </c>
      <c r="B21">
        <v>16146</v>
      </c>
      <c r="C21">
        <v>10</v>
      </c>
      <c r="E21" t="s">
        <v>43</v>
      </c>
      <c r="F21" t="s">
        <v>173</v>
      </c>
      <c r="G21" t="s">
        <v>55</v>
      </c>
      <c r="H21" t="s">
        <v>152</v>
      </c>
      <c r="I21" t="s">
        <v>57</v>
      </c>
      <c r="J21" t="s">
        <v>47</v>
      </c>
      <c r="K21" t="s">
        <v>35</v>
      </c>
      <c r="M21" s="1">
        <v>36478</v>
      </c>
      <c r="N21" t="s">
        <v>68</v>
      </c>
      <c r="O21">
        <v>7.5833329999999997</v>
      </c>
      <c r="P21">
        <v>-78.333332999999996</v>
      </c>
      <c r="Q21" t="s">
        <v>37</v>
      </c>
      <c r="R21" t="s">
        <v>43</v>
      </c>
      <c r="S21" t="s">
        <v>154</v>
      </c>
      <c r="T21" t="s">
        <v>155</v>
      </c>
      <c r="U21" t="b">
        <v>1</v>
      </c>
      <c r="W21">
        <v>78</v>
      </c>
      <c r="Y21" t="str">
        <f t="shared" si="0"/>
        <v>ETP-10</v>
      </c>
      <c r="Z21">
        <v>10</v>
      </c>
      <c r="AA21">
        <v>3</v>
      </c>
      <c r="AB21">
        <v>4</v>
      </c>
      <c r="AE21" t="s">
        <v>143</v>
      </c>
    </row>
    <row r="22" spans="1:31" x14ac:dyDescent="0.2">
      <c r="A22" s="2">
        <v>11648</v>
      </c>
      <c r="B22" s="2">
        <v>11648</v>
      </c>
      <c r="C22" s="2">
        <v>9</v>
      </c>
      <c r="D22" s="2"/>
      <c r="E22" s="2" t="s">
        <v>43</v>
      </c>
      <c r="F22" s="2" t="s">
        <v>133</v>
      </c>
      <c r="G22" s="2" t="s">
        <v>55</v>
      </c>
      <c r="H22" s="2" t="s">
        <v>126</v>
      </c>
      <c r="I22" s="2" t="s">
        <v>57</v>
      </c>
      <c r="J22" s="2" t="s">
        <v>127</v>
      </c>
      <c r="K22" s="2" t="s">
        <v>35</v>
      </c>
      <c r="L22" s="2"/>
      <c r="M22" s="3">
        <v>36031</v>
      </c>
      <c r="N22" s="2" t="s">
        <v>68</v>
      </c>
      <c r="O22" s="2">
        <v>16.45</v>
      </c>
      <c r="P22" s="2">
        <v>-100.283333</v>
      </c>
      <c r="Q22" s="2" t="s">
        <v>37</v>
      </c>
      <c r="R22" s="2" t="s">
        <v>43</v>
      </c>
      <c r="S22" s="2" t="s">
        <v>134</v>
      </c>
      <c r="T22" s="2" t="s">
        <v>130</v>
      </c>
      <c r="U22" s="2" t="b">
        <v>1</v>
      </c>
      <c r="V22" s="2"/>
      <c r="W22" s="2">
        <v>63</v>
      </c>
      <c r="X22" s="2"/>
      <c r="Y22" s="2"/>
      <c r="Z22" s="2"/>
      <c r="AA22" s="2"/>
      <c r="AB22" s="2" t="s">
        <v>135</v>
      </c>
      <c r="AC22" s="2"/>
      <c r="AD22" s="2" t="s">
        <v>136</v>
      </c>
      <c r="AE22" s="2">
        <v>0</v>
      </c>
    </row>
    <row r="23" spans="1:31" x14ac:dyDescent="0.2">
      <c r="A23">
        <v>18447</v>
      </c>
      <c r="B23">
        <v>18447</v>
      </c>
      <c r="C23">
        <v>9</v>
      </c>
      <c r="E23" t="s">
        <v>43</v>
      </c>
      <c r="F23" t="s">
        <v>195</v>
      </c>
      <c r="G23" t="s">
        <v>55</v>
      </c>
      <c r="H23" t="s">
        <v>152</v>
      </c>
      <c r="I23" t="s">
        <v>57</v>
      </c>
      <c r="J23" t="s">
        <v>47</v>
      </c>
      <c r="K23" t="s">
        <v>35</v>
      </c>
      <c r="M23" s="1">
        <v>36844</v>
      </c>
      <c r="N23" t="s">
        <v>68</v>
      </c>
      <c r="O23">
        <v>16.516666000000001</v>
      </c>
      <c r="P23">
        <v>-100.63333299999999</v>
      </c>
      <c r="Q23" t="s">
        <v>37</v>
      </c>
      <c r="R23" t="s">
        <v>43</v>
      </c>
      <c r="S23" t="s">
        <v>154</v>
      </c>
      <c r="T23" t="s">
        <v>130</v>
      </c>
      <c r="U23" t="b">
        <v>1</v>
      </c>
      <c r="W23">
        <v>64</v>
      </c>
      <c r="AB23">
        <v>4</v>
      </c>
      <c r="AE23">
        <v>3</v>
      </c>
    </row>
    <row r="24" spans="1:31" x14ac:dyDescent="0.2">
      <c r="A24">
        <v>18455</v>
      </c>
      <c r="B24">
        <v>18455</v>
      </c>
      <c r="C24">
        <v>9</v>
      </c>
      <c r="E24" t="s">
        <v>29</v>
      </c>
      <c r="F24" t="s">
        <v>198</v>
      </c>
      <c r="G24" t="s">
        <v>55</v>
      </c>
      <c r="H24" t="s">
        <v>152</v>
      </c>
      <c r="I24" t="s">
        <v>57</v>
      </c>
      <c r="J24" t="s">
        <v>47</v>
      </c>
      <c r="K24" t="s">
        <v>35</v>
      </c>
      <c r="M24" s="1">
        <v>36844</v>
      </c>
      <c r="N24" t="s">
        <v>68</v>
      </c>
      <c r="O24">
        <v>16.516666000000001</v>
      </c>
      <c r="P24">
        <v>-100.63333299999999</v>
      </c>
      <c r="Q24" t="s">
        <v>37</v>
      </c>
      <c r="R24" t="s">
        <v>29</v>
      </c>
      <c r="S24" t="s">
        <v>154</v>
      </c>
      <c r="T24" t="s">
        <v>130</v>
      </c>
      <c r="U24" t="b">
        <v>1</v>
      </c>
      <c r="W24">
        <v>64</v>
      </c>
      <c r="AB24">
        <v>4</v>
      </c>
      <c r="AE24">
        <v>3</v>
      </c>
    </row>
    <row r="25" spans="1:31" x14ac:dyDescent="0.2">
      <c r="A25">
        <v>18457</v>
      </c>
      <c r="B25">
        <v>18457</v>
      </c>
      <c r="C25">
        <v>9</v>
      </c>
      <c r="E25" t="s">
        <v>43</v>
      </c>
      <c r="F25" t="s">
        <v>200</v>
      </c>
      <c r="G25" t="s">
        <v>55</v>
      </c>
      <c r="H25" t="s">
        <v>152</v>
      </c>
      <c r="I25" t="s">
        <v>57</v>
      </c>
      <c r="J25" t="s">
        <v>47</v>
      </c>
      <c r="K25" t="s">
        <v>35</v>
      </c>
      <c r="M25" s="1">
        <v>36844</v>
      </c>
      <c r="N25" t="s">
        <v>68</v>
      </c>
      <c r="O25">
        <v>16.516666000000001</v>
      </c>
      <c r="P25">
        <v>-100.63333299999999</v>
      </c>
      <c r="Q25" t="s">
        <v>37</v>
      </c>
      <c r="R25" t="s">
        <v>43</v>
      </c>
      <c r="S25" t="s">
        <v>154</v>
      </c>
      <c r="T25" t="s">
        <v>130</v>
      </c>
      <c r="U25" t="b">
        <v>1</v>
      </c>
      <c r="W25">
        <v>64</v>
      </c>
      <c r="AB25" t="s">
        <v>201</v>
      </c>
      <c r="AD25" t="s">
        <v>202</v>
      </c>
      <c r="AE25">
        <v>3</v>
      </c>
    </row>
    <row r="26" spans="1:31" s="2" customFormat="1" x14ac:dyDescent="0.2">
      <c r="A26">
        <v>18459</v>
      </c>
      <c r="B26">
        <v>18459</v>
      </c>
      <c r="C26">
        <v>9</v>
      </c>
      <c r="D26"/>
      <c r="E26" t="s">
        <v>43</v>
      </c>
      <c r="F26" t="s">
        <v>204</v>
      </c>
      <c r="G26" t="s">
        <v>55</v>
      </c>
      <c r="H26" t="s">
        <v>152</v>
      </c>
      <c r="I26" t="s">
        <v>57</v>
      </c>
      <c r="J26" t="s">
        <v>47</v>
      </c>
      <c r="K26" t="s">
        <v>35</v>
      </c>
      <c r="L26"/>
      <c r="M26" s="1">
        <v>36844</v>
      </c>
      <c r="N26" t="s">
        <v>68</v>
      </c>
      <c r="O26">
        <v>16.516666000000001</v>
      </c>
      <c r="P26">
        <v>-100.683333</v>
      </c>
      <c r="Q26" t="s">
        <v>37</v>
      </c>
      <c r="R26" t="s">
        <v>43</v>
      </c>
      <c r="S26" t="s">
        <v>154</v>
      </c>
      <c r="T26" t="s">
        <v>130</v>
      </c>
      <c r="U26" t="b">
        <v>1</v>
      </c>
      <c r="V26"/>
      <c r="W26">
        <v>64</v>
      </c>
      <c r="X26"/>
      <c r="Y26"/>
      <c r="Z26"/>
      <c r="AA26"/>
      <c r="AB26">
        <v>4</v>
      </c>
      <c r="AC26"/>
      <c r="AD26"/>
      <c r="AE26">
        <v>3</v>
      </c>
    </row>
    <row r="27" spans="1:31" x14ac:dyDescent="0.2">
      <c r="A27">
        <v>18463</v>
      </c>
      <c r="B27">
        <v>18463</v>
      </c>
      <c r="C27">
        <v>9</v>
      </c>
      <c r="E27" t="s">
        <v>29</v>
      </c>
      <c r="F27" t="s">
        <v>210</v>
      </c>
      <c r="G27" t="s">
        <v>55</v>
      </c>
      <c r="H27" t="s">
        <v>152</v>
      </c>
      <c r="I27" t="s">
        <v>57</v>
      </c>
      <c r="J27" t="s">
        <v>47</v>
      </c>
      <c r="K27" t="s">
        <v>35</v>
      </c>
      <c r="M27" s="1">
        <v>36844</v>
      </c>
      <c r="N27" t="s">
        <v>68</v>
      </c>
      <c r="O27">
        <v>16.516666000000001</v>
      </c>
      <c r="P27">
        <v>-100.683333</v>
      </c>
      <c r="Q27" t="s">
        <v>37</v>
      </c>
      <c r="R27" t="s">
        <v>29</v>
      </c>
      <c r="S27" t="s">
        <v>154</v>
      </c>
      <c r="T27" t="s">
        <v>130</v>
      </c>
      <c r="U27" t="b">
        <v>1</v>
      </c>
      <c r="W27">
        <v>64</v>
      </c>
      <c r="AB27">
        <v>4</v>
      </c>
      <c r="AE27">
        <v>3</v>
      </c>
    </row>
    <row r="28" spans="1:31" x14ac:dyDescent="0.2">
      <c r="A28">
        <v>18464</v>
      </c>
      <c r="B28">
        <v>18464</v>
      </c>
      <c r="C28">
        <v>9</v>
      </c>
      <c r="E28" t="s">
        <v>29</v>
      </c>
      <c r="F28" t="s">
        <v>211</v>
      </c>
      <c r="G28" t="s">
        <v>55</v>
      </c>
      <c r="H28" t="s">
        <v>152</v>
      </c>
      <c r="I28" t="s">
        <v>57</v>
      </c>
      <c r="J28" t="s">
        <v>47</v>
      </c>
      <c r="K28" t="s">
        <v>35</v>
      </c>
      <c r="M28" s="1">
        <v>36844</v>
      </c>
      <c r="N28" t="s">
        <v>68</v>
      </c>
      <c r="O28">
        <v>16.516666000000001</v>
      </c>
      <c r="P28">
        <v>-100.683333</v>
      </c>
      <c r="Q28" t="s">
        <v>37</v>
      </c>
      <c r="R28" t="s">
        <v>29</v>
      </c>
      <c r="S28" t="s">
        <v>154</v>
      </c>
      <c r="T28" t="s">
        <v>130</v>
      </c>
      <c r="U28" t="b">
        <v>1</v>
      </c>
      <c r="W28">
        <v>64</v>
      </c>
      <c r="AB28">
        <v>4</v>
      </c>
      <c r="AC28">
        <v>128.53</v>
      </c>
      <c r="AE28">
        <v>3</v>
      </c>
    </row>
    <row r="29" spans="1:31" x14ac:dyDescent="0.2">
      <c r="A29">
        <v>18465</v>
      </c>
      <c r="B29">
        <v>18465</v>
      </c>
      <c r="C29">
        <v>9</v>
      </c>
      <c r="E29" t="s">
        <v>29</v>
      </c>
      <c r="F29" t="s">
        <v>212</v>
      </c>
      <c r="G29" t="s">
        <v>55</v>
      </c>
      <c r="H29" t="s">
        <v>152</v>
      </c>
      <c r="I29" t="s">
        <v>57</v>
      </c>
      <c r="J29" t="s">
        <v>47</v>
      </c>
      <c r="K29" t="s">
        <v>35</v>
      </c>
      <c r="M29" s="1">
        <v>36844</v>
      </c>
      <c r="N29" t="s">
        <v>68</v>
      </c>
      <c r="O29">
        <v>16.516666000000001</v>
      </c>
      <c r="P29">
        <v>-100.683333</v>
      </c>
      <c r="Q29" t="s">
        <v>37</v>
      </c>
      <c r="R29" t="s">
        <v>29</v>
      </c>
      <c r="S29" t="s">
        <v>154</v>
      </c>
      <c r="T29" t="s">
        <v>130</v>
      </c>
      <c r="U29" t="b">
        <v>1</v>
      </c>
      <c r="W29">
        <v>64</v>
      </c>
      <c r="AB29">
        <v>4</v>
      </c>
      <c r="AC29">
        <v>73.47</v>
      </c>
      <c r="AE29">
        <v>3</v>
      </c>
    </row>
    <row r="30" spans="1:31" x14ac:dyDescent="0.2">
      <c r="A30">
        <v>16140</v>
      </c>
      <c r="B30">
        <v>16140</v>
      </c>
      <c r="C30">
        <v>10</v>
      </c>
      <c r="E30" t="s">
        <v>43</v>
      </c>
      <c r="F30" t="s">
        <v>164</v>
      </c>
      <c r="G30" t="s">
        <v>55</v>
      </c>
      <c r="H30" t="s">
        <v>152</v>
      </c>
      <c r="I30" t="s">
        <v>57</v>
      </c>
      <c r="J30" t="s">
        <v>47</v>
      </c>
      <c r="K30" t="s">
        <v>35</v>
      </c>
      <c r="M30" s="1">
        <v>36478</v>
      </c>
      <c r="N30" t="s">
        <v>68</v>
      </c>
      <c r="O30">
        <v>7.5833329999999997</v>
      </c>
      <c r="P30">
        <v>-78.333332999999996</v>
      </c>
      <c r="Q30" t="s">
        <v>37</v>
      </c>
      <c r="R30" t="s">
        <v>43</v>
      </c>
      <c r="S30" t="s">
        <v>154</v>
      </c>
      <c r="T30" t="s">
        <v>155</v>
      </c>
      <c r="U30" t="b">
        <v>1</v>
      </c>
      <c r="W30">
        <v>78</v>
      </c>
      <c r="Y30" t="str">
        <f>_xlfn.CONCAT("ETP-",Z30)</f>
        <v>ETP-10</v>
      </c>
      <c r="Z30">
        <v>10</v>
      </c>
      <c r="AB30" t="s">
        <v>135</v>
      </c>
      <c r="AD30" t="s">
        <v>124</v>
      </c>
      <c r="AE30">
        <v>3</v>
      </c>
    </row>
    <row r="31" spans="1:31" x14ac:dyDescent="0.2">
      <c r="A31">
        <v>16136</v>
      </c>
      <c r="B31">
        <v>16136</v>
      </c>
      <c r="C31">
        <v>10</v>
      </c>
      <c r="E31" t="s">
        <v>29</v>
      </c>
      <c r="F31" t="s">
        <v>151</v>
      </c>
      <c r="G31" t="s">
        <v>55</v>
      </c>
      <c r="H31" t="s">
        <v>152</v>
      </c>
      <c r="I31" t="s">
        <v>57</v>
      </c>
      <c r="J31" t="s">
        <v>47</v>
      </c>
      <c r="K31" t="s">
        <v>35</v>
      </c>
      <c r="M31" s="1">
        <v>36478</v>
      </c>
      <c r="N31" t="s">
        <v>68</v>
      </c>
      <c r="O31">
        <v>7.5833329999999997</v>
      </c>
      <c r="P31">
        <v>-78.333332999999996</v>
      </c>
      <c r="Q31" t="s">
        <v>37</v>
      </c>
      <c r="R31" t="s">
        <v>29</v>
      </c>
      <c r="S31" t="s">
        <v>154</v>
      </c>
      <c r="T31" t="s">
        <v>155</v>
      </c>
      <c r="U31" t="b">
        <v>1</v>
      </c>
      <c r="W31">
        <v>78</v>
      </c>
      <c r="AB31" t="s">
        <v>156</v>
      </c>
      <c r="AD31" t="s">
        <v>157</v>
      </c>
      <c r="AE31" t="s">
        <v>143</v>
      </c>
    </row>
    <row r="32" spans="1:31" s="2" customFormat="1" x14ac:dyDescent="0.2">
      <c r="A32">
        <v>16138</v>
      </c>
      <c r="B32">
        <v>16138</v>
      </c>
      <c r="C32">
        <v>10</v>
      </c>
      <c r="D32"/>
      <c r="E32" t="s">
        <v>29</v>
      </c>
      <c r="F32" t="s">
        <v>162</v>
      </c>
      <c r="G32" t="s">
        <v>55</v>
      </c>
      <c r="H32" t="s">
        <v>152</v>
      </c>
      <c r="I32" t="s">
        <v>57</v>
      </c>
      <c r="J32" t="s">
        <v>47</v>
      </c>
      <c r="K32" t="s">
        <v>35</v>
      </c>
      <c r="L32"/>
      <c r="M32" s="1">
        <v>36478</v>
      </c>
      <c r="N32" t="s">
        <v>68</v>
      </c>
      <c r="O32">
        <v>7.5833329999999997</v>
      </c>
      <c r="P32">
        <v>-78.333332999999996</v>
      </c>
      <c r="Q32" t="s">
        <v>37</v>
      </c>
      <c r="R32" t="s">
        <v>29</v>
      </c>
      <c r="S32" t="s">
        <v>154</v>
      </c>
      <c r="T32" t="s">
        <v>155</v>
      </c>
      <c r="U32" t="b">
        <v>1</v>
      </c>
      <c r="V32"/>
      <c r="W32">
        <v>78</v>
      </c>
      <c r="X32"/>
      <c r="Y32"/>
      <c r="Z32"/>
      <c r="AA32"/>
      <c r="AB32" t="s">
        <v>42</v>
      </c>
      <c r="AC32"/>
      <c r="AD32" t="s">
        <v>124</v>
      </c>
      <c r="AE32" t="s">
        <v>143</v>
      </c>
    </row>
    <row r="33" spans="1:31" x14ac:dyDescent="0.2">
      <c r="A33">
        <v>16139</v>
      </c>
      <c r="B33">
        <v>16139</v>
      </c>
      <c r="C33">
        <v>10</v>
      </c>
      <c r="E33" t="s">
        <v>29</v>
      </c>
      <c r="F33" t="s">
        <v>163</v>
      </c>
      <c r="G33" t="s">
        <v>55</v>
      </c>
      <c r="H33" t="s">
        <v>152</v>
      </c>
      <c r="I33" t="s">
        <v>57</v>
      </c>
      <c r="J33" t="s">
        <v>47</v>
      </c>
      <c r="K33" t="s">
        <v>35</v>
      </c>
      <c r="M33" s="1">
        <v>36478</v>
      </c>
      <c r="N33" t="s">
        <v>68</v>
      </c>
      <c r="O33">
        <v>7.5833329999999997</v>
      </c>
      <c r="P33">
        <v>-78.333332999999996</v>
      </c>
      <c r="Q33" t="s">
        <v>37</v>
      </c>
      <c r="R33" t="s">
        <v>29</v>
      </c>
      <c r="S33" t="s">
        <v>154</v>
      </c>
      <c r="T33" t="s">
        <v>155</v>
      </c>
      <c r="U33" t="b">
        <v>1</v>
      </c>
      <c r="W33">
        <v>78</v>
      </c>
      <c r="AB33">
        <v>3</v>
      </c>
      <c r="AE33" t="s">
        <v>143</v>
      </c>
    </row>
    <row r="34" spans="1:31" x14ac:dyDescent="0.2">
      <c r="A34">
        <v>16141</v>
      </c>
      <c r="B34">
        <v>16141</v>
      </c>
      <c r="C34">
        <v>10</v>
      </c>
      <c r="E34" t="s">
        <v>43</v>
      </c>
      <c r="F34" t="s">
        <v>165</v>
      </c>
      <c r="G34" t="s">
        <v>55</v>
      </c>
      <c r="H34" t="s">
        <v>152</v>
      </c>
      <c r="I34" t="s">
        <v>57</v>
      </c>
      <c r="J34" t="s">
        <v>47</v>
      </c>
      <c r="K34" t="s">
        <v>35</v>
      </c>
      <c r="M34" s="1">
        <v>36478</v>
      </c>
      <c r="N34" t="s">
        <v>68</v>
      </c>
      <c r="O34">
        <v>7.5833329999999997</v>
      </c>
      <c r="P34">
        <v>-78.333332999999996</v>
      </c>
      <c r="Q34" t="s">
        <v>37</v>
      </c>
      <c r="R34" t="s">
        <v>43</v>
      </c>
      <c r="S34" t="s">
        <v>154</v>
      </c>
      <c r="T34" t="s">
        <v>155</v>
      </c>
      <c r="U34" t="b">
        <v>1</v>
      </c>
      <c r="W34">
        <v>78</v>
      </c>
      <c r="AB34" t="s">
        <v>42</v>
      </c>
      <c r="AD34" t="s">
        <v>124</v>
      </c>
      <c r="AE34" t="s">
        <v>143</v>
      </c>
    </row>
    <row r="35" spans="1:31" x14ac:dyDescent="0.2">
      <c r="A35">
        <v>16142</v>
      </c>
      <c r="B35">
        <v>16142</v>
      </c>
      <c r="C35">
        <v>10</v>
      </c>
      <c r="E35" t="s">
        <v>43</v>
      </c>
      <c r="F35" t="s">
        <v>166</v>
      </c>
      <c r="G35" t="s">
        <v>55</v>
      </c>
      <c r="H35" t="s">
        <v>152</v>
      </c>
      <c r="I35" t="s">
        <v>57</v>
      </c>
      <c r="J35" t="s">
        <v>47</v>
      </c>
      <c r="K35" t="s">
        <v>35</v>
      </c>
      <c r="M35" s="1">
        <v>36478</v>
      </c>
      <c r="N35" t="s">
        <v>68</v>
      </c>
      <c r="O35">
        <v>7.5833329999999997</v>
      </c>
      <c r="P35">
        <v>-78.333332999999996</v>
      </c>
      <c r="Q35" t="s">
        <v>37</v>
      </c>
      <c r="R35" t="s">
        <v>43</v>
      </c>
      <c r="S35" t="s">
        <v>154</v>
      </c>
      <c r="T35" t="s">
        <v>155</v>
      </c>
      <c r="U35" t="b">
        <v>1</v>
      </c>
      <c r="W35">
        <v>78</v>
      </c>
      <c r="AB35">
        <v>4</v>
      </c>
      <c r="AE35" t="s">
        <v>143</v>
      </c>
    </row>
    <row r="36" spans="1:31" x14ac:dyDescent="0.2">
      <c r="A36">
        <v>16144</v>
      </c>
      <c r="B36">
        <v>16144</v>
      </c>
      <c r="C36">
        <v>10</v>
      </c>
      <c r="E36" t="s">
        <v>29</v>
      </c>
      <c r="F36" t="s">
        <v>168</v>
      </c>
      <c r="G36" t="s">
        <v>55</v>
      </c>
      <c r="H36" t="s">
        <v>152</v>
      </c>
      <c r="I36" t="s">
        <v>57</v>
      </c>
      <c r="J36" t="s">
        <v>47</v>
      </c>
      <c r="K36" t="s">
        <v>35</v>
      </c>
      <c r="M36" s="1">
        <v>36478</v>
      </c>
      <c r="N36" t="s">
        <v>68</v>
      </c>
      <c r="O36">
        <v>7.5833329999999997</v>
      </c>
      <c r="P36">
        <v>-78.333332999999996</v>
      </c>
      <c r="Q36" t="s">
        <v>37</v>
      </c>
      <c r="R36" t="s">
        <v>29</v>
      </c>
      <c r="S36" t="s">
        <v>154</v>
      </c>
      <c r="T36" t="s">
        <v>155</v>
      </c>
      <c r="U36" t="b">
        <v>1</v>
      </c>
      <c r="W36">
        <v>78</v>
      </c>
      <c r="AB36">
        <v>3</v>
      </c>
      <c r="AE36" t="s">
        <v>140</v>
      </c>
    </row>
    <row r="37" spans="1:31" x14ac:dyDescent="0.2">
      <c r="A37">
        <v>38071</v>
      </c>
      <c r="B37">
        <v>38071</v>
      </c>
      <c r="C37">
        <v>11</v>
      </c>
      <c r="E37" t="s">
        <v>29</v>
      </c>
      <c r="F37" t="s">
        <v>310</v>
      </c>
      <c r="G37" t="s">
        <v>55</v>
      </c>
      <c r="H37" t="s">
        <v>152</v>
      </c>
      <c r="I37" t="s">
        <v>57</v>
      </c>
      <c r="J37" t="s">
        <v>47</v>
      </c>
      <c r="K37" t="s">
        <v>35</v>
      </c>
      <c r="M37" s="1">
        <v>37854</v>
      </c>
      <c r="N37" t="s">
        <v>68</v>
      </c>
      <c r="O37">
        <v>17.75</v>
      </c>
      <c r="P37">
        <v>-104.933333</v>
      </c>
      <c r="Q37" t="s">
        <v>37</v>
      </c>
      <c r="R37" t="s">
        <v>29</v>
      </c>
      <c r="S37" t="s">
        <v>308</v>
      </c>
      <c r="T37" t="s">
        <v>130</v>
      </c>
      <c r="U37" t="b">
        <v>1</v>
      </c>
      <c r="W37">
        <v>65</v>
      </c>
      <c r="AB37">
        <v>2</v>
      </c>
      <c r="AE37" t="s">
        <v>311</v>
      </c>
    </row>
    <row r="38" spans="1:31" x14ac:dyDescent="0.2">
      <c r="A38" s="2">
        <v>38074</v>
      </c>
      <c r="B38" s="2">
        <v>38074</v>
      </c>
      <c r="C38" s="2">
        <v>11</v>
      </c>
      <c r="D38" s="2"/>
      <c r="E38" s="2" t="s">
        <v>43</v>
      </c>
      <c r="F38" s="2" t="s">
        <v>316</v>
      </c>
      <c r="G38" s="2" t="s">
        <v>55</v>
      </c>
      <c r="H38" s="2" t="s">
        <v>152</v>
      </c>
      <c r="I38" s="2" t="s">
        <v>57</v>
      </c>
      <c r="J38" s="2" t="s">
        <v>47</v>
      </c>
      <c r="K38" s="2" t="s">
        <v>35</v>
      </c>
      <c r="L38" s="2"/>
      <c r="M38" s="3">
        <v>37854</v>
      </c>
      <c r="N38" s="2" t="s">
        <v>68</v>
      </c>
      <c r="O38" s="2">
        <v>17.75</v>
      </c>
      <c r="P38" s="2">
        <v>-104.933333</v>
      </c>
      <c r="Q38" s="2" t="s">
        <v>37</v>
      </c>
      <c r="R38" s="2" t="s">
        <v>43</v>
      </c>
      <c r="S38" s="2" t="s">
        <v>308</v>
      </c>
      <c r="T38" s="2" t="s">
        <v>130</v>
      </c>
      <c r="U38" s="2" t="b">
        <v>1</v>
      </c>
      <c r="V38" s="2"/>
      <c r="W38" s="2">
        <v>65</v>
      </c>
      <c r="X38" s="2"/>
      <c r="Y38" s="2"/>
      <c r="Z38" s="2"/>
      <c r="AA38" s="2"/>
      <c r="AB38" s="2">
        <v>2</v>
      </c>
      <c r="AC38" s="2"/>
      <c r="AD38" s="2"/>
      <c r="AE38" s="2" t="s">
        <v>311</v>
      </c>
    </row>
    <row r="39" spans="1:31" x14ac:dyDescent="0.2">
      <c r="A39">
        <v>18299</v>
      </c>
      <c r="B39">
        <v>18299</v>
      </c>
      <c r="C39">
        <v>12</v>
      </c>
      <c r="E39" t="s">
        <v>29</v>
      </c>
      <c r="F39" t="s">
        <v>185</v>
      </c>
      <c r="G39" t="s">
        <v>55</v>
      </c>
      <c r="H39" t="s">
        <v>152</v>
      </c>
      <c r="I39" t="s">
        <v>57</v>
      </c>
      <c r="J39" t="s">
        <v>47</v>
      </c>
      <c r="K39" t="s">
        <v>35</v>
      </c>
      <c r="M39" s="1">
        <v>36806</v>
      </c>
      <c r="N39" t="s">
        <v>68</v>
      </c>
      <c r="O39">
        <v>6.45</v>
      </c>
      <c r="P39">
        <v>-81.733333000000002</v>
      </c>
      <c r="Q39" t="s">
        <v>37</v>
      </c>
      <c r="R39" t="s">
        <v>29</v>
      </c>
      <c r="S39" t="s">
        <v>154</v>
      </c>
      <c r="T39" t="s">
        <v>155</v>
      </c>
      <c r="U39" t="b">
        <v>1</v>
      </c>
      <c r="W39">
        <v>79</v>
      </c>
      <c r="AB39">
        <v>4</v>
      </c>
      <c r="AE39">
        <v>3</v>
      </c>
    </row>
  </sheetData>
  <sortState xmlns:xlrd2="http://schemas.microsoft.com/office/spreadsheetml/2017/richdata2" ref="A2:AE39">
    <sortCondition ref="AA2:AA39"/>
    <sortCondition ref="C2:C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6EDC6-94A4-8748-ABDB-6444AA9405E9}">
  <dimension ref="A1:AE10"/>
  <sheetViews>
    <sheetView workbookViewId="0">
      <selection activeCell="H2" sqref="H2"/>
    </sheetView>
  </sheetViews>
  <sheetFormatPr baseColWidth="10" defaultRowHeight="16" x14ac:dyDescent="0.2"/>
  <cols>
    <col min="9" max="12" width="0" hidden="1" customWidth="1"/>
  </cols>
  <sheetData>
    <row r="1" spans="1:3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25</v>
      </c>
      <c r="AC1" t="s">
        <v>26</v>
      </c>
      <c r="AD1" t="s">
        <v>27</v>
      </c>
      <c r="AE1" t="s">
        <v>28</v>
      </c>
    </row>
    <row r="2" spans="1:31" x14ac:dyDescent="0.2">
      <c r="A2">
        <v>79762</v>
      </c>
      <c r="B2">
        <v>79762</v>
      </c>
      <c r="C2">
        <v>17</v>
      </c>
      <c r="E2" t="s">
        <v>29</v>
      </c>
      <c r="F2" t="s">
        <v>485</v>
      </c>
      <c r="G2" t="s">
        <v>55</v>
      </c>
      <c r="H2" t="s">
        <v>486</v>
      </c>
      <c r="I2" t="s">
        <v>320</v>
      </c>
      <c r="J2" t="s">
        <v>85</v>
      </c>
      <c r="K2" t="s">
        <v>48</v>
      </c>
      <c r="L2" t="s">
        <v>49</v>
      </c>
      <c r="M2" s="1">
        <v>38997</v>
      </c>
      <c r="N2" t="s">
        <v>343</v>
      </c>
      <c r="O2">
        <v>-14.216666</v>
      </c>
      <c r="P2">
        <v>-170.63333299999999</v>
      </c>
      <c r="Q2" t="s">
        <v>344</v>
      </c>
      <c r="R2" t="s">
        <v>29</v>
      </c>
      <c r="T2" t="s">
        <v>346</v>
      </c>
      <c r="U2" t="b">
        <v>1</v>
      </c>
      <c r="W2">
        <v>3</v>
      </c>
      <c r="Y2" t="str">
        <f t="shared" ref="Y2:Y7" si="0">_xlfn.CONCAT("Spac-",Z2)</f>
        <v>Spac-AmSamoa</v>
      </c>
      <c r="Z2" t="s">
        <v>346</v>
      </c>
      <c r="AA2">
        <v>1</v>
      </c>
      <c r="AB2">
        <v>3</v>
      </c>
      <c r="AE2">
        <v>3</v>
      </c>
    </row>
    <row r="3" spans="1:31" x14ac:dyDescent="0.2">
      <c r="A3">
        <v>79764</v>
      </c>
      <c r="B3">
        <v>79764</v>
      </c>
      <c r="C3">
        <v>17</v>
      </c>
      <c r="E3" t="s">
        <v>43</v>
      </c>
      <c r="F3" t="s">
        <v>488</v>
      </c>
      <c r="G3" t="s">
        <v>55</v>
      </c>
      <c r="H3" t="s">
        <v>486</v>
      </c>
      <c r="I3" t="s">
        <v>320</v>
      </c>
      <c r="J3" t="s">
        <v>85</v>
      </c>
      <c r="K3" t="s">
        <v>48</v>
      </c>
      <c r="L3" t="s">
        <v>49</v>
      </c>
      <c r="M3" s="1">
        <v>38997</v>
      </c>
      <c r="N3" t="s">
        <v>343</v>
      </c>
      <c r="O3">
        <v>-14.216666</v>
      </c>
      <c r="P3">
        <v>-170.63333299999999</v>
      </c>
      <c r="Q3" t="s">
        <v>344</v>
      </c>
      <c r="R3" t="s">
        <v>43</v>
      </c>
      <c r="T3" t="s">
        <v>346</v>
      </c>
      <c r="U3" t="b">
        <v>1</v>
      </c>
      <c r="W3">
        <v>3</v>
      </c>
      <c r="Y3" t="str">
        <f t="shared" si="0"/>
        <v>Spac-AmSamoa</v>
      </c>
      <c r="Z3" t="s">
        <v>346</v>
      </c>
      <c r="AA3">
        <v>2</v>
      </c>
      <c r="AB3">
        <v>3</v>
      </c>
      <c r="AE3">
        <v>3</v>
      </c>
    </row>
    <row r="4" spans="1:31" x14ac:dyDescent="0.2">
      <c r="A4">
        <v>125878</v>
      </c>
      <c r="B4">
        <v>125878</v>
      </c>
      <c r="C4">
        <v>32</v>
      </c>
      <c r="E4" t="s">
        <v>29</v>
      </c>
      <c r="F4" t="s">
        <v>796</v>
      </c>
      <c r="G4" t="s">
        <v>65</v>
      </c>
      <c r="H4" t="s">
        <v>330</v>
      </c>
      <c r="I4" t="s">
        <v>331</v>
      </c>
      <c r="J4" t="s">
        <v>85</v>
      </c>
      <c r="K4" t="s">
        <v>48</v>
      </c>
      <c r="L4" t="s">
        <v>332</v>
      </c>
      <c r="M4" s="1">
        <v>40594</v>
      </c>
      <c r="N4" t="s">
        <v>343</v>
      </c>
      <c r="O4">
        <v>-9.0500000000000007</v>
      </c>
      <c r="P4">
        <v>-160.13333299999999</v>
      </c>
      <c r="Q4" t="s">
        <v>344</v>
      </c>
      <c r="R4" t="s">
        <v>29</v>
      </c>
      <c r="S4" t="s">
        <v>797</v>
      </c>
      <c r="T4" t="s">
        <v>346</v>
      </c>
      <c r="U4" t="b">
        <v>1</v>
      </c>
      <c r="W4">
        <v>6</v>
      </c>
      <c r="Y4" t="str">
        <f t="shared" si="0"/>
        <v>Spac-AmSamoa2</v>
      </c>
      <c r="Z4" t="s">
        <v>1169</v>
      </c>
      <c r="AA4">
        <v>1</v>
      </c>
      <c r="AB4" t="s">
        <v>62</v>
      </c>
      <c r="AD4" t="s">
        <v>124</v>
      </c>
      <c r="AE4">
        <v>3</v>
      </c>
    </row>
    <row r="5" spans="1:31" x14ac:dyDescent="0.2">
      <c r="A5">
        <v>74710</v>
      </c>
      <c r="B5">
        <v>74710</v>
      </c>
      <c r="C5">
        <v>26</v>
      </c>
      <c r="E5" t="s">
        <v>29</v>
      </c>
      <c r="F5" t="s">
        <v>468</v>
      </c>
      <c r="G5" t="s">
        <v>65</v>
      </c>
      <c r="H5" t="s">
        <v>330</v>
      </c>
      <c r="I5" t="s">
        <v>331</v>
      </c>
      <c r="J5" t="s">
        <v>85</v>
      </c>
      <c r="K5" t="s">
        <v>48</v>
      </c>
      <c r="L5" t="s">
        <v>332</v>
      </c>
      <c r="M5" s="1">
        <v>39605</v>
      </c>
      <c r="N5" t="s">
        <v>343</v>
      </c>
      <c r="O5">
        <v>-15.716666</v>
      </c>
      <c r="P5">
        <v>-169.13333299999999</v>
      </c>
      <c r="Q5" t="s">
        <v>344</v>
      </c>
      <c r="R5" t="s">
        <v>29</v>
      </c>
      <c r="S5" t="s">
        <v>469</v>
      </c>
      <c r="T5" t="s">
        <v>346</v>
      </c>
      <c r="U5" t="b">
        <v>1</v>
      </c>
      <c r="W5">
        <v>4</v>
      </c>
      <c r="Y5" t="str">
        <f t="shared" si="0"/>
        <v>Spac-AmSamoa3</v>
      </c>
      <c r="Z5" t="s">
        <v>1345</v>
      </c>
      <c r="AA5">
        <v>2</v>
      </c>
      <c r="AB5" t="s">
        <v>217</v>
      </c>
      <c r="AD5" t="s">
        <v>124</v>
      </c>
      <c r="AE5">
        <v>3</v>
      </c>
    </row>
    <row r="6" spans="1:31" x14ac:dyDescent="0.2">
      <c r="A6">
        <v>125877</v>
      </c>
      <c r="B6">
        <v>125877</v>
      </c>
      <c r="C6">
        <v>26</v>
      </c>
      <c r="E6" t="s">
        <v>43</v>
      </c>
      <c r="F6" t="s">
        <v>794</v>
      </c>
      <c r="G6" t="s">
        <v>65</v>
      </c>
      <c r="H6" t="s">
        <v>330</v>
      </c>
      <c r="I6" t="s">
        <v>331</v>
      </c>
      <c r="J6" t="s">
        <v>85</v>
      </c>
      <c r="K6" t="s">
        <v>48</v>
      </c>
      <c r="L6" t="s">
        <v>332</v>
      </c>
      <c r="M6" s="1">
        <v>40593</v>
      </c>
      <c r="N6" t="s">
        <v>343</v>
      </c>
      <c r="O6">
        <v>-9.466666</v>
      </c>
      <c r="P6">
        <v>-160.05000000000001</v>
      </c>
      <c r="Q6" t="s">
        <v>344</v>
      </c>
      <c r="R6" t="s">
        <v>43</v>
      </c>
      <c r="S6" t="s">
        <v>795</v>
      </c>
      <c r="T6" t="s">
        <v>346</v>
      </c>
      <c r="U6" t="b">
        <v>1</v>
      </c>
      <c r="W6">
        <v>5</v>
      </c>
      <c r="Y6" t="str">
        <f t="shared" si="0"/>
        <v>Spac-AmSamoa3</v>
      </c>
      <c r="Z6" t="s">
        <v>1345</v>
      </c>
      <c r="AA6">
        <v>1</v>
      </c>
      <c r="AB6" t="s">
        <v>226</v>
      </c>
      <c r="AD6" t="s">
        <v>124</v>
      </c>
      <c r="AE6">
        <v>3</v>
      </c>
    </row>
    <row r="7" spans="1:31" x14ac:dyDescent="0.2">
      <c r="A7">
        <v>114550</v>
      </c>
      <c r="B7">
        <v>114550</v>
      </c>
      <c r="C7">
        <v>44</v>
      </c>
      <c r="E7" t="s">
        <v>43</v>
      </c>
      <c r="F7" t="s">
        <v>668</v>
      </c>
      <c r="G7" t="s">
        <v>55</v>
      </c>
      <c r="H7" t="s">
        <v>669</v>
      </c>
      <c r="I7" t="s">
        <v>670</v>
      </c>
      <c r="J7" t="s">
        <v>34</v>
      </c>
      <c r="K7" t="s">
        <v>48</v>
      </c>
      <c r="L7" t="s">
        <v>49</v>
      </c>
      <c r="M7" s="1">
        <v>35322</v>
      </c>
      <c r="N7" t="s">
        <v>671</v>
      </c>
      <c r="O7">
        <v>-22.5824</v>
      </c>
      <c r="P7">
        <v>167.02070000000001</v>
      </c>
      <c r="Q7" t="s">
        <v>344</v>
      </c>
      <c r="R7" t="s">
        <v>43</v>
      </c>
      <c r="T7" t="s">
        <v>672</v>
      </c>
      <c r="U7" t="b">
        <v>1</v>
      </c>
      <c r="W7">
        <v>92</v>
      </c>
      <c r="Y7" t="str">
        <f t="shared" si="0"/>
        <v>Spac-NewCal</v>
      </c>
      <c r="Z7" t="s">
        <v>672</v>
      </c>
      <c r="AA7">
        <v>1</v>
      </c>
      <c r="AB7" t="s">
        <v>226</v>
      </c>
      <c r="AC7" t="s">
        <v>673</v>
      </c>
      <c r="AD7" t="s">
        <v>124</v>
      </c>
      <c r="AE7">
        <v>0</v>
      </c>
    </row>
    <row r="8" spans="1:31" x14ac:dyDescent="0.2">
      <c r="A8">
        <v>45817</v>
      </c>
      <c r="B8">
        <v>45817</v>
      </c>
      <c r="C8">
        <v>17</v>
      </c>
      <c r="E8" t="s">
        <v>29</v>
      </c>
      <c r="F8" t="s">
        <v>342</v>
      </c>
      <c r="G8" t="s">
        <v>55</v>
      </c>
      <c r="H8" t="s">
        <v>319</v>
      </c>
      <c r="I8" t="s">
        <v>320</v>
      </c>
      <c r="J8" t="s">
        <v>34</v>
      </c>
      <c r="K8" t="s">
        <v>48</v>
      </c>
      <c r="L8" t="s">
        <v>49</v>
      </c>
      <c r="M8" s="1">
        <v>38248</v>
      </c>
      <c r="N8" t="s">
        <v>343</v>
      </c>
      <c r="O8">
        <v>-14.35</v>
      </c>
      <c r="P8">
        <v>-170.7</v>
      </c>
      <c r="Q8" t="s">
        <v>344</v>
      </c>
      <c r="R8" t="s">
        <v>29</v>
      </c>
      <c r="S8" t="s">
        <v>345</v>
      </c>
      <c r="T8" t="s">
        <v>346</v>
      </c>
      <c r="U8" t="b">
        <v>1</v>
      </c>
      <c r="W8">
        <v>2</v>
      </c>
      <c r="AB8" t="s">
        <v>347</v>
      </c>
      <c r="AC8" t="s">
        <v>348</v>
      </c>
      <c r="AD8" t="s">
        <v>349</v>
      </c>
      <c r="AE8" t="s">
        <v>42</v>
      </c>
    </row>
    <row r="9" spans="1:31" x14ac:dyDescent="0.2">
      <c r="A9">
        <v>79763</v>
      </c>
      <c r="B9">
        <v>79763</v>
      </c>
      <c r="C9">
        <v>17</v>
      </c>
      <c r="E9" t="s">
        <v>43</v>
      </c>
      <c r="F9" t="s">
        <v>487</v>
      </c>
      <c r="G9" t="s">
        <v>55</v>
      </c>
      <c r="H9" t="s">
        <v>486</v>
      </c>
      <c r="I9" t="s">
        <v>320</v>
      </c>
      <c r="J9" t="s">
        <v>85</v>
      </c>
      <c r="K9" t="s">
        <v>48</v>
      </c>
      <c r="L9" t="s">
        <v>49</v>
      </c>
      <c r="M9" s="1">
        <v>38997</v>
      </c>
      <c r="N9" t="s">
        <v>343</v>
      </c>
      <c r="O9">
        <v>-14.216666</v>
      </c>
      <c r="P9">
        <v>-170.63333299999999</v>
      </c>
      <c r="Q9" t="s">
        <v>344</v>
      </c>
      <c r="R9" t="s">
        <v>43</v>
      </c>
      <c r="T9" t="s">
        <v>346</v>
      </c>
      <c r="U9" t="b">
        <v>1</v>
      </c>
      <c r="W9">
        <v>3</v>
      </c>
      <c r="AB9" t="s">
        <v>226</v>
      </c>
      <c r="AD9" t="s">
        <v>124</v>
      </c>
      <c r="AE9">
        <v>3</v>
      </c>
    </row>
    <row r="10" spans="1:31" x14ac:dyDescent="0.2">
      <c r="A10">
        <v>79765</v>
      </c>
      <c r="B10">
        <v>79765</v>
      </c>
      <c r="C10">
        <v>17</v>
      </c>
      <c r="E10" t="s">
        <v>29</v>
      </c>
      <c r="F10" t="s">
        <v>489</v>
      </c>
      <c r="G10" t="s">
        <v>55</v>
      </c>
      <c r="H10" t="s">
        <v>486</v>
      </c>
      <c r="I10" t="s">
        <v>320</v>
      </c>
      <c r="J10" t="s">
        <v>85</v>
      </c>
      <c r="K10" t="s">
        <v>48</v>
      </c>
      <c r="L10" t="s">
        <v>49</v>
      </c>
      <c r="M10" s="1">
        <v>38997</v>
      </c>
      <c r="N10" t="s">
        <v>343</v>
      </c>
      <c r="O10">
        <v>-14.216666</v>
      </c>
      <c r="P10">
        <v>-170.63333299999999</v>
      </c>
      <c r="Q10" t="s">
        <v>344</v>
      </c>
      <c r="R10" t="s">
        <v>29</v>
      </c>
      <c r="T10" t="s">
        <v>346</v>
      </c>
      <c r="U10" t="b">
        <v>1</v>
      </c>
      <c r="W10">
        <v>3</v>
      </c>
      <c r="AB10">
        <v>2</v>
      </c>
      <c r="AE10">
        <v>3</v>
      </c>
    </row>
  </sheetData>
  <sortState xmlns:xlrd2="http://schemas.microsoft.com/office/spreadsheetml/2017/richdata2" ref="A2:AE10">
    <sortCondition ref="Y2:Y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F0EF-1B30-F34C-A0A0-8D5AEC5EA5F4}">
  <dimension ref="A1:AF25"/>
  <sheetViews>
    <sheetView topLeftCell="G1" workbookViewId="0">
      <selection activeCell="H17" sqref="H17"/>
    </sheetView>
  </sheetViews>
  <sheetFormatPr baseColWidth="10" defaultRowHeight="16" x14ac:dyDescent="0.2"/>
  <cols>
    <col min="9" max="12" width="0" hidden="1" customWidth="1"/>
  </cols>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25</v>
      </c>
      <c r="AC1" t="s">
        <v>26</v>
      </c>
      <c r="AD1" t="s">
        <v>27</v>
      </c>
      <c r="AE1" t="s">
        <v>28</v>
      </c>
      <c r="AF1" t="s">
        <v>1175</v>
      </c>
    </row>
    <row r="2" spans="1:32" x14ac:dyDescent="0.2">
      <c r="A2">
        <v>114839</v>
      </c>
      <c r="B2">
        <v>114839</v>
      </c>
      <c r="C2">
        <v>17</v>
      </c>
      <c r="E2" t="s">
        <v>43</v>
      </c>
      <c r="F2">
        <v>16</v>
      </c>
      <c r="G2" t="s">
        <v>73</v>
      </c>
      <c r="H2" t="s">
        <v>674</v>
      </c>
      <c r="I2" t="s">
        <v>675</v>
      </c>
      <c r="J2" t="s">
        <v>676</v>
      </c>
      <c r="K2" t="s">
        <v>48</v>
      </c>
      <c r="L2" t="s">
        <v>49</v>
      </c>
      <c r="M2" s="1">
        <v>41316</v>
      </c>
      <c r="N2" t="s">
        <v>677</v>
      </c>
      <c r="O2">
        <v>-51.833333000000003</v>
      </c>
      <c r="P2">
        <v>-58.233333000000002</v>
      </c>
      <c r="Q2" t="s">
        <v>376</v>
      </c>
      <c r="R2" t="s">
        <v>43</v>
      </c>
      <c r="T2" t="s">
        <v>678</v>
      </c>
      <c r="U2" t="b">
        <v>1</v>
      </c>
      <c r="W2">
        <v>99</v>
      </c>
      <c r="Y2" t="str">
        <f t="shared" ref="Y2:Y9" si="0">_xlfn.CONCAT("SAtl-",Z2)</f>
        <v>SAtl-Falklands1</v>
      </c>
      <c r="Z2" t="s">
        <v>1342</v>
      </c>
      <c r="AA2">
        <v>1</v>
      </c>
      <c r="AB2">
        <v>2</v>
      </c>
      <c r="AE2">
        <v>3</v>
      </c>
    </row>
    <row r="3" spans="1:32" x14ac:dyDescent="0.2">
      <c r="A3">
        <v>114841</v>
      </c>
      <c r="B3">
        <v>114841</v>
      </c>
      <c r="C3">
        <v>17</v>
      </c>
      <c r="E3" t="s">
        <v>43</v>
      </c>
      <c r="F3">
        <v>18</v>
      </c>
      <c r="G3" t="s">
        <v>73</v>
      </c>
      <c r="H3" t="s">
        <v>674</v>
      </c>
      <c r="I3" t="s">
        <v>675</v>
      </c>
      <c r="J3" t="s">
        <v>676</v>
      </c>
      <c r="K3" t="s">
        <v>48</v>
      </c>
      <c r="L3" t="s">
        <v>49</v>
      </c>
      <c r="M3" s="1">
        <v>41316</v>
      </c>
      <c r="N3" t="s">
        <v>677</v>
      </c>
      <c r="O3">
        <v>-51.833333000000003</v>
      </c>
      <c r="P3">
        <v>-58.233333000000002</v>
      </c>
      <c r="Q3" t="s">
        <v>376</v>
      </c>
      <c r="R3" t="s">
        <v>43</v>
      </c>
      <c r="T3" t="s">
        <v>678</v>
      </c>
      <c r="U3" t="b">
        <v>1</v>
      </c>
      <c r="W3">
        <v>99</v>
      </c>
      <c r="Y3" t="str">
        <f t="shared" si="0"/>
        <v>SAtl-Falklands1</v>
      </c>
      <c r="Z3" t="s">
        <v>1342</v>
      </c>
      <c r="AA3">
        <v>2</v>
      </c>
      <c r="AB3">
        <v>2</v>
      </c>
      <c r="AE3">
        <v>3</v>
      </c>
    </row>
    <row r="4" spans="1:32" x14ac:dyDescent="0.2">
      <c r="A4">
        <v>114843</v>
      </c>
      <c r="B4">
        <v>114843</v>
      </c>
      <c r="C4">
        <v>17</v>
      </c>
      <c r="E4" t="s">
        <v>29</v>
      </c>
      <c r="F4">
        <v>20</v>
      </c>
      <c r="G4" t="s">
        <v>73</v>
      </c>
      <c r="H4" t="s">
        <v>674</v>
      </c>
      <c r="I4" t="s">
        <v>675</v>
      </c>
      <c r="J4" t="s">
        <v>676</v>
      </c>
      <c r="K4" t="s">
        <v>48</v>
      </c>
      <c r="L4" t="s">
        <v>49</v>
      </c>
      <c r="M4" s="1">
        <v>41316</v>
      </c>
      <c r="N4" t="s">
        <v>677</v>
      </c>
      <c r="O4">
        <v>-51.833333000000003</v>
      </c>
      <c r="P4">
        <v>-58.233333000000002</v>
      </c>
      <c r="Q4" t="s">
        <v>376</v>
      </c>
      <c r="R4" t="s">
        <v>29</v>
      </c>
      <c r="T4" t="s">
        <v>678</v>
      </c>
      <c r="U4" t="b">
        <v>1</v>
      </c>
      <c r="W4">
        <v>99</v>
      </c>
      <c r="Y4" t="str">
        <f t="shared" si="0"/>
        <v>SAtl-Falklands1</v>
      </c>
      <c r="Z4" t="s">
        <v>1342</v>
      </c>
      <c r="AA4">
        <v>3</v>
      </c>
      <c r="AB4">
        <v>2</v>
      </c>
      <c r="AE4">
        <v>3</v>
      </c>
    </row>
    <row r="5" spans="1:32" x14ac:dyDescent="0.2">
      <c r="A5">
        <v>114838</v>
      </c>
      <c r="B5">
        <v>114838</v>
      </c>
      <c r="C5">
        <v>41</v>
      </c>
      <c r="E5" t="s">
        <v>29</v>
      </c>
      <c r="F5">
        <v>15</v>
      </c>
      <c r="G5" t="s">
        <v>73</v>
      </c>
      <c r="H5" t="s">
        <v>674</v>
      </c>
      <c r="I5" t="s">
        <v>675</v>
      </c>
      <c r="J5" t="s">
        <v>676</v>
      </c>
      <c r="K5" t="s">
        <v>48</v>
      </c>
      <c r="L5" t="s">
        <v>49</v>
      </c>
      <c r="M5" s="1">
        <v>41316</v>
      </c>
      <c r="N5" t="s">
        <v>677</v>
      </c>
      <c r="O5">
        <v>-51.833333000000003</v>
      </c>
      <c r="P5">
        <v>-58.233333000000002</v>
      </c>
      <c r="Q5" t="s">
        <v>376</v>
      </c>
      <c r="R5" t="s">
        <v>29</v>
      </c>
      <c r="T5" t="s">
        <v>678</v>
      </c>
      <c r="U5" t="b">
        <v>1</v>
      </c>
      <c r="W5">
        <v>99</v>
      </c>
      <c r="Y5" t="str">
        <f t="shared" si="0"/>
        <v>SAtl-Falklands2</v>
      </c>
      <c r="Z5" t="s">
        <v>1343</v>
      </c>
      <c r="AA5">
        <v>3</v>
      </c>
      <c r="AB5">
        <v>2</v>
      </c>
      <c r="AE5">
        <v>3</v>
      </c>
    </row>
    <row r="6" spans="1:32" x14ac:dyDescent="0.2">
      <c r="A6">
        <v>114840</v>
      </c>
      <c r="B6">
        <v>114840</v>
      </c>
      <c r="C6">
        <v>41</v>
      </c>
      <c r="E6" t="s">
        <v>43</v>
      </c>
      <c r="F6">
        <v>17</v>
      </c>
      <c r="G6" t="s">
        <v>73</v>
      </c>
      <c r="H6" t="s">
        <v>674</v>
      </c>
      <c r="I6" t="s">
        <v>675</v>
      </c>
      <c r="J6" t="s">
        <v>676</v>
      </c>
      <c r="K6" t="s">
        <v>48</v>
      </c>
      <c r="L6" t="s">
        <v>49</v>
      </c>
      <c r="M6" s="1">
        <v>41316</v>
      </c>
      <c r="N6" t="s">
        <v>677</v>
      </c>
      <c r="O6">
        <v>-51.833333000000003</v>
      </c>
      <c r="P6">
        <v>-58.233333000000002</v>
      </c>
      <c r="Q6" t="s">
        <v>376</v>
      </c>
      <c r="R6" t="s">
        <v>43</v>
      </c>
      <c r="T6" t="s">
        <v>678</v>
      </c>
      <c r="U6" t="b">
        <v>1</v>
      </c>
      <c r="W6">
        <v>99</v>
      </c>
      <c r="Y6" t="str">
        <f t="shared" si="0"/>
        <v>SAtl-Falklands2</v>
      </c>
      <c r="Z6" t="s">
        <v>1343</v>
      </c>
      <c r="AA6">
        <v>2</v>
      </c>
      <c r="AB6">
        <v>2</v>
      </c>
      <c r="AE6">
        <v>3</v>
      </c>
    </row>
    <row r="7" spans="1:32" x14ac:dyDescent="0.2">
      <c r="A7">
        <v>114842</v>
      </c>
      <c r="B7">
        <v>114842</v>
      </c>
      <c r="C7">
        <v>41</v>
      </c>
      <c r="E7" t="s">
        <v>29</v>
      </c>
      <c r="F7">
        <v>19</v>
      </c>
      <c r="G7" t="s">
        <v>73</v>
      </c>
      <c r="H7" t="s">
        <v>674</v>
      </c>
      <c r="I7" t="s">
        <v>675</v>
      </c>
      <c r="J7" t="s">
        <v>676</v>
      </c>
      <c r="K7" t="s">
        <v>48</v>
      </c>
      <c r="L7" t="s">
        <v>49</v>
      </c>
      <c r="M7" s="1">
        <v>41316</v>
      </c>
      <c r="N7" t="s">
        <v>677</v>
      </c>
      <c r="O7">
        <v>-51.833333000000003</v>
      </c>
      <c r="P7">
        <v>-58.233333000000002</v>
      </c>
      <c r="Q7" t="s">
        <v>376</v>
      </c>
      <c r="R7" t="s">
        <v>29</v>
      </c>
      <c r="T7" t="s">
        <v>678</v>
      </c>
      <c r="U7" t="b">
        <v>1</v>
      </c>
      <c r="W7">
        <v>99</v>
      </c>
      <c r="Y7" t="str">
        <f t="shared" si="0"/>
        <v>SAtl-Falklands2*</v>
      </c>
      <c r="Z7" t="s">
        <v>1344</v>
      </c>
      <c r="AA7">
        <v>1</v>
      </c>
      <c r="AB7">
        <v>2</v>
      </c>
      <c r="AC7">
        <v>137.91999999999999</v>
      </c>
      <c r="AE7">
        <v>3</v>
      </c>
    </row>
    <row r="8" spans="1:32" x14ac:dyDescent="0.2">
      <c r="A8">
        <v>114339</v>
      </c>
      <c r="B8">
        <v>114339</v>
      </c>
      <c r="C8" t="s">
        <v>63</v>
      </c>
      <c r="E8" t="s">
        <v>63</v>
      </c>
      <c r="F8" t="s">
        <v>657</v>
      </c>
      <c r="G8" t="s">
        <v>55</v>
      </c>
      <c r="H8" t="s">
        <v>658</v>
      </c>
      <c r="I8" t="s">
        <v>659</v>
      </c>
      <c r="J8" t="s">
        <v>47</v>
      </c>
      <c r="K8" t="s">
        <v>48</v>
      </c>
      <c r="L8" t="s">
        <v>49</v>
      </c>
      <c r="M8" t="s">
        <v>660</v>
      </c>
      <c r="N8" t="s">
        <v>661</v>
      </c>
      <c r="O8">
        <v>-3.4749409999999998</v>
      </c>
      <c r="P8">
        <v>10.616806</v>
      </c>
      <c r="Q8" t="s">
        <v>376</v>
      </c>
      <c r="R8" t="s">
        <v>112</v>
      </c>
      <c r="S8" t="s">
        <v>662</v>
      </c>
      <c r="T8" t="s">
        <v>663</v>
      </c>
      <c r="U8" t="b">
        <v>1</v>
      </c>
      <c r="W8">
        <v>91</v>
      </c>
      <c r="Y8" t="str">
        <f t="shared" si="0"/>
        <v>SAtl-Gabon</v>
      </c>
      <c r="Z8" t="s">
        <v>663</v>
      </c>
      <c r="AA8">
        <v>2</v>
      </c>
      <c r="AB8">
        <v>3</v>
      </c>
      <c r="AF8" t="s">
        <v>1176</v>
      </c>
    </row>
    <row r="9" spans="1:32" x14ac:dyDescent="0.2">
      <c r="A9">
        <v>114340</v>
      </c>
      <c r="B9">
        <v>114340</v>
      </c>
      <c r="C9" t="s">
        <v>63</v>
      </c>
      <c r="E9" t="s">
        <v>63</v>
      </c>
      <c r="F9" t="s">
        <v>664</v>
      </c>
      <c r="G9" t="s">
        <v>55</v>
      </c>
      <c r="H9" t="s">
        <v>658</v>
      </c>
      <c r="I9" t="s">
        <v>659</v>
      </c>
      <c r="J9" t="s">
        <v>47</v>
      </c>
      <c r="K9" t="s">
        <v>48</v>
      </c>
      <c r="L9" t="s">
        <v>49</v>
      </c>
      <c r="M9" t="s">
        <v>660</v>
      </c>
      <c r="N9" t="s">
        <v>661</v>
      </c>
      <c r="O9">
        <v>-3.4749409999999998</v>
      </c>
      <c r="P9">
        <v>10.616806</v>
      </c>
      <c r="Q9" t="s">
        <v>376</v>
      </c>
      <c r="R9" t="s">
        <v>112</v>
      </c>
      <c r="S9" t="s">
        <v>662</v>
      </c>
      <c r="T9" t="s">
        <v>663</v>
      </c>
      <c r="U9" t="b">
        <v>1</v>
      </c>
      <c r="W9">
        <v>91</v>
      </c>
      <c r="Y9" t="str">
        <f t="shared" si="0"/>
        <v>SAtl-Gabon</v>
      </c>
      <c r="Z9" t="s">
        <v>663</v>
      </c>
      <c r="AA9">
        <v>1</v>
      </c>
      <c r="AB9">
        <v>3</v>
      </c>
      <c r="AC9">
        <v>3.59</v>
      </c>
      <c r="AF9" t="s">
        <v>1176</v>
      </c>
    </row>
    <row r="10" spans="1:32" x14ac:dyDescent="0.2">
      <c r="A10">
        <v>114341</v>
      </c>
      <c r="B10">
        <v>114341</v>
      </c>
      <c r="C10">
        <v>45</v>
      </c>
      <c r="E10" t="s">
        <v>63</v>
      </c>
      <c r="F10" t="s">
        <v>665</v>
      </c>
      <c r="G10" t="s">
        <v>55</v>
      </c>
      <c r="H10" t="s">
        <v>658</v>
      </c>
      <c r="I10" t="s">
        <v>659</v>
      </c>
      <c r="J10" t="s">
        <v>47</v>
      </c>
      <c r="K10" t="s">
        <v>48</v>
      </c>
      <c r="L10" t="s">
        <v>49</v>
      </c>
      <c r="M10" t="s">
        <v>660</v>
      </c>
      <c r="N10" t="s">
        <v>661</v>
      </c>
      <c r="O10">
        <v>-3.4749409999999998</v>
      </c>
      <c r="P10">
        <v>10.616806</v>
      </c>
      <c r="Q10" t="s">
        <v>376</v>
      </c>
      <c r="R10" t="s">
        <v>112</v>
      </c>
      <c r="S10" t="s">
        <v>662</v>
      </c>
      <c r="T10" t="s">
        <v>663</v>
      </c>
      <c r="U10" t="b">
        <v>1</v>
      </c>
      <c r="W10">
        <v>91</v>
      </c>
      <c r="AB10">
        <v>2</v>
      </c>
    </row>
    <row r="11" spans="1:32" x14ac:dyDescent="0.2">
      <c r="A11">
        <v>114342</v>
      </c>
      <c r="B11">
        <v>114342</v>
      </c>
      <c r="C11">
        <v>45</v>
      </c>
      <c r="E11" t="s">
        <v>29</v>
      </c>
      <c r="F11" t="s">
        <v>666</v>
      </c>
      <c r="G11" t="s">
        <v>55</v>
      </c>
      <c r="H11" t="s">
        <v>658</v>
      </c>
      <c r="I11" t="s">
        <v>659</v>
      </c>
      <c r="J11" t="s">
        <v>47</v>
      </c>
      <c r="K11" t="s">
        <v>48</v>
      </c>
      <c r="L11" t="s">
        <v>49</v>
      </c>
      <c r="M11" t="s">
        <v>660</v>
      </c>
      <c r="N11" t="s">
        <v>661</v>
      </c>
      <c r="O11">
        <v>-3.4749409999999998</v>
      </c>
      <c r="P11">
        <v>10.616806</v>
      </c>
      <c r="Q11" t="s">
        <v>376</v>
      </c>
      <c r="R11" t="s">
        <v>29</v>
      </c>
      <c r="S11" t="s">
        <v>662</v>
      </c>
      <c r="T11" t="s">
        <v>663</v>
      </c>
      <c r="U11" t="b">
        <v>1</v>
      </c>
      <c r="W11">
        <v>91</v>
      </c>
      <c r="AB11">
        <v>0</v>
      </c>
      <c r="AD11" t="s">
        <v>667</v>
      </c>
    </row>
    <row r="12" spans="1:32" x14ac:dyDescent="0.2">
      <c r="A12">
        <v>114824</v>
      </c>
      <c r="B12">
        <v>114824</v>
      </c>
      <c r="C12">
        <v>41</v>
      </c>
      <c r="E12" t="s">
        <v>43</v>
      </c>
      <c r="F12">
        <v>1</v>
      </c>
      <c r="G12" t="s">
        <v>73</v>
      </c>
      <c r="H12" t="s">
        <v>674</v>
      </c>
      <c r="I12" t="s">
        <v>675</v>
      </c>
      <c r="J12" t="s">
        <v>676</v>
      </c>
      <c r="K12" t="s">
        <v>48</v>
      </c>
      <c r="L12" t="s">
        <v>49</v>
      </c>
      <c r="M12" s="1">
        <v>41316</v>
      </c>
      <c r="N12" t="s">
        <v>677</v>
      </c>
      <c r="O12">
        <v>-51.833333000000003</v>
      </c>
      <c r="P12">
        <v>-58.233333000000002</v>
      </c>
      <c r="Q12" t="s">
        <v>376</v>
      </c>
      <c r="R12" t="s">
        <v>43</v>
      </c>
      <c r="T12" t="s">
        <v>678</v>
      </c>
      <c r="U12" t="b">
        <v>1</v>
      </c>
      <c r="W12">
        <v>99</v>
      </c>
      <c r="AB12">
        <v>1</v>
      </c>
      <c r="AE12">
        <v>3</v>
      </c>
    </row>
    <row r="13" spans="1:32" x14ac:dyDescent="0.2">
      <c r="A13">
        <v>114825</v>
      </c>
      <c r="B13">
        <v>114825</v>
      </c>
      <c r="C13">
        <v>41</v>
      </c>
      <c r="E13" t="s">
        <v>29</v>
      </c>
      <c r="F13">
        <v>2</v>
      </c>
      <c r="G13" t="s">
        <v>73</v>
      </c>
      <c r="H13" t="s">
        <v>674</v>
      </c>
      <c r="I13" t="s">
        <v>675</v>
      </c>
      <c r="J13" t="s">
        <v>676</v>
      </c>
      <c r="K13" t="s">
        <v>48</v>
      </c>
      <c r="L13" t="s">
        <v>49</v>
      </c>
      <c r="M13" s="1">
        <v>41316</v>
      </c>
      <c r="N13" t="s">
        <v>677</v>
      </c>
      <c r="O13">
        <v>-51.833333000000003</v>
      </c>
      <c r="P13">
        <v>-58.233333000000002</v>
      </c>
      <c r="Q13" t="s">
        <v>376</v>
      </c>
      <c r="R13" t="s">
        <v>29</v>
      </c>
      <c r="T13" t="s">
        <v>678</v>
      </c>
      <c r="U13" t="b">
        <v>1</v>
      </c>
      <c r="W13">
        <v>99</v>
      </c>
      <c r="AB13">
        <v>2</v>
      </c>
      <c r="AE13">
        <v>3</v>
      </c>
    </row>
    <row r="14" spans="1:32" x14ac:dyDescent="0.2">
      <c r="A14">
        <v>114826</v>
      </c>
      <c r="B14">
        <v>114826</v>
      </c>
      <c r="C14">
        <v>17</v>
      </c>
      <c r="E14" t="s">
        <v>43</v>
      </c>
      <c r="F14">
        <v>3</v>
      </c>
      <c r="G14" t="s">
        <v>73</v>
      </c>
      <c r="H14" t="s">
        <v>674</v>
      </c>
      <c r="I14" t="s">
        <v>675</v>
      </c>
      <c r="J14" t="s">
        <v>676</v>
      </c>
      <c r="K14" t="s">
        <v>48</v>
      </c>
      <c r="L14" t="s">
        <v>49</v>
      </c>
      <c r="M14" s="1">
        <v>41316</v>
      </c>
      <c r="N14" t="s">
        <v>677</v>
      </c>
      <c r="O14">
        <v>-51.833333000000003</v>
      </c>
      <c r="P14">
        <v>-58.233333000000002</v>
      </c>
      <c r="Q14" t="s">
        <v>376</v>
      </c>
      <c r="R14" t="s">
        <v>43</v>
      </c>
      <c r="T14" t="s">
        <v>678</v>
      </c>
      <c r="U14" t="b">
        <v>1</v>
      </c>
      <c r="W14">
        <v>99</v>
      </c>
      <c r="AB14">
        <v>2</v>
      </c>
      <c r="AE14">
        <v>3</v>
      </c>
    </row>
    <row r="15" spans="1:32" x14ac:dyDescent="0.2">
      <c r="A15">
        <v>114827</v>
      </c>
      <c r="B15">
        <v>114827</v>
      </c>
      <c r="C15">
        <v>41</v>
      </c>
      <c r="E15" t="s">
        <v>43</v>
      </c>
      <c r="F15">
        <v>4</v>
      </c>
      <c r="G15" t="s">
        <v>73</v>
      </c>
      <c r="H15" t="s">
        <v>674</v>
      </c>
      <c r="I15" t="s">
        <v>675</v>
      </c>
      <c r="J15" t="s">
        <v>676</v>
      </c>
      <c r="K15" t="s">
        <v>48</v>
      </c>
      <c r="L15" t="s">
        <v>49</v>
      </c>
      <c r="M15" s="1">
        <v>41316</v>
      </c>
      <c r="N15" t="s">
        <v>677</v>
      </c>
      <c r="O15">
        <v>-51.833333000000003</v>
      </c>
      <c r="P15">
        <v>-58.233333000000002</v>
      </c>
      <c r="Q15" t="s">
        <v>376</v>
      </c>
      <c r="R15" t="s">
        <v>43</v>
      </c>
      <c r="T15" t="s">
        <v>678</v>
      </c>
      <c r="U15" t="b">
        <v>1</v>
      </c>
      <c r="W15">
        <v>99</v>
      </c>
      <c r="AB15">
        <v>1</v>
      </c>
      <c r="AE15">
        <v>3</v>
      </c>
    </row>
    <row r="16" spans="1:32" x14ac:dyDescent="0.2">
      <c r="A16">
        <v>114828</v>
      </c>
      <c r="B16">
        <v>114828</v>
      </c>
      <c r="C16">
        <v>17</v>
      </c>
      <c r="E16" t="s">
        <v>43</v>
      </c>
      <c r="F16">
        <v>5</v>
      </c>
      <c r="G16" t="s">
        <v>73</v>
      </c>
      <c r="H16" t="s">
        <v>674</v>
      </c>
      <c r="I16" t="s">
        <v>675</v>
      </c>
      <c r="J16" t="s">
        <v>676</v>
      </c>
      <c r="K16" t="s">
        <v>48</v>
      </c>
      <c r="L16" t="s">
        <v>49</v>
      </c>
      <c r="M16" s="1">
        <v>41316</v>
      </c>
      <c r="N16" t="s">
        <v>677</v>
      </c>
      <c r="O16">
        <v>-51.833333000000003</v>
      </c>
      <c r="P16">
        <v>-58.233333000000002</v>
      </c>
      <c r="Q16" t="s">
        <v>376</v>
      </c>
      <c r="R16" t="s">
        <v>43</v>
      </c>
      <c r="T16" t="s">
        <v>678</v>
      </c>
      <c r="U16" t="b">
        <v>1</v>
      </c>
      <c r="W16">
        <v>99</v>
      </c>
      <c r="AB16">
        <v>2</v>
      </c>
      <c r="AE16">
        <v>3</v>
      </c>
    </row>
    <row r="17" spans="1:31" x14ac:dyDescent="0.2">
      <c r="A17">
        <v>114829</v>
      </c>
      <c r="B17">
        <v>114829</v>
      </c>
      <c r="C17">
        <v>41</v>
      </c>
      <c r="E17" t="s">
        <v>43</v>
      </c>
      <c r="F17">
        <v>6</v>
      </c>
      <c r="G17" t="s">
        <v>73</v>
      </c>
      <c r="H17" t="s">
        <v>674</v>
      </c>
      <c r="I17" t="s">
        <v>675</v>
      </c>
      <c r="J17" t="s">
        <v>676</v>
      </c>
      <c r="K17" t="s">
        <v>48</v>
      </c>
      <c r="L17" t="s">
        <v>49</v>
      </c>
      <c r="M17" s="1">
        <v>41316</v>
      </c>
      <c r="N17" t="s">
        <v>677</v>
      </c>
      <c r="O17">
        <v>-51.833333000000003</v>
      </c>
      <c r="P17">
        <v>-58.233333000000002</v>
      </c>
      <c r="Q17" t="s">
        <v>376</v>
      </c>
      <c r="R17" t="s">
        <v>43</v>
      </c>
      <c r="T17" t="s">
        <v>678</v>
      </c>
      <c r="U17" t="b">
        <v>1</v>
      </c>
      <c r="W17">
        <v>99</v>
      </c>
      <c r="AB17">
        <v>2</v>
      </c>
      <c r="AE17">
        <v>3</v>
      </c>
    </row>
    <row r="18" spans="1:31" x14ac:dyDescent="0.2">
      <c r="A18">
        <v>114830</v>
      </c>
      <c r="B18">
        <v>114830</v>
      </c>
      <c r="C18">
        <v>41</v>
      </c>
      <c r="E18" t="s">
        <v>43</v>
      </c>
      <c r="F18">
        <v>7</v>
      </c>
      <c r="G18" t="s">
        <v>73</v>
      </c>
      <c r="H18" t="s">
        <v>674</v>
      </c>
      <c r="I18" t="s">
        <v>675</v>
      </c>
      <c r="J18" t="s">
        <v>676</v>
      </c>
      <c r="K18" t="s">
        <v>48</v>
      </c>
      <c r="L18" t="s">
        <v>49</v>
      </c>
      <c r="M18" s="1">
        <v>41316</v>
      </c>
      <c r="N18" t="s">
        <v>677</v>
      </c>
      <c r="O18">
        <v>-51.833333000000003</v>
      </c>
      <c r="P18">
        <v>-58.233333000000002</v>
      </c>
      <c r="Q18" t="s">
        <v>376</v>
      </c>
      <c r="R18" t="s">
        <v>43</v>
      </c>
      <c r="T18" t="s">
        <v>678</v>
      </c>
      <c r="U18" t="b">
        <v>1</v>
      </c>
      <c r="W18">
        <v>99</v>
      </c>
      <c r="AB18">
        <v>2</v>
      </c>
      <c r="AE18">
        <v>3</v>
      </c>
    </row>
    <row r="19" spans="1:31" x14ac:dyDescent="0.2">
      <c r="A19">
        <v>114831</v>
      </c>
      <c r="B19">
        <v>114831</v>
      </c>
      <c r="C19">
        <v>17</v>
      </c>
      <c r="E19" t="s">
        <v>29</v>
      </c>
      <c r="F19">
        <v>8</v>
      </c>
      <c r="G19" t="s">
        <v>73</v>
      </c>
      <c r="H19" t="s">
        <v>674</v>
      </c>
      <c r="I19" t="s">
        <v>675</v>
      </c>
      <c r="J19" t="s">
        <v>676</v>
      </c>
      <c r="K19" t="s">
        <v>48</v>
      </c>
      <c r="L19" t="s">
        <v>49</v>
      </c>
      <c r="M19" s="1">
        <v>41316</v>
      </c>
      <c r="N19" t="s">
        <v>677</v>
      </c>
      <c r="O19">
        <v>-51.833333000000003</v>
      </c>
      <c r="P19">
        <v>-58.233333000000002</v>
      </c>
      <c r="Q19" t="s">
        <v>376</v>
      </c>
      <c r="R19" t="s">
        <v>29</v>
      </c>
      <c r="T19" t="s">
        <v>678</v>
      </c>
      <c r="U19" t="b">
        <v>1</v>
      </c>
      <c r="W19">
        <v>99</v>
      </c>
      <c r="AB19">
        <v>2</v>
      </c>
      <c r="AE19">
        <v>3</v>
      </c>
    </row>
    <row r="20" spans="1:31" x14ac:dyDescent="0.2">
      <c r="A20">
        <v>114832</v>
      </c>
      <c r="B20">
        <v>114832</v>
      </c>
      <c r="C20">
        <v>17</v>
      </c>
      <c r="E20" t="s">
        <v>29</v>
      </c>
      <c r="F20">
        <v>9</v>
      </c>
      <c r="G20" t="s">
        <v>73</v>
      </c>
      <c r="H20" t="s">
        <v>674</v>
      </c>
      <c r="I20" t="s">
        <v>675</v>
      </c>
      <c r="J20" t="s">
        <v>676</v>
      </c>
      <c r="K20" t="s">
        <v>48</v>
      </c>
      <c r="L20" t="s">
        <v>49</v>
      </c>
      <c r="M20" s="1">
        <v>41316</v>
      </c>
      <c r="N20" t="s">
        <v>677</v>
      </c>
      <c r="O20">
        <v>-51.833333000000003</v>
      </c>
      <c r="P20">
        <v>-58.233333000000002</v>
      </c>
      <c r="Q20" t="s">
        <v>376</v>
      </c>
      <c r="R20" t="s">
        <v>29</v>
      </c>
      <c r="S20" t="s">
        <v>679</v>
      </c>
      <c r="T20" t="s">
        <v>678</v>
      </c>
      <c r="U20" t="b">
        <v>1</v>
      </c>
      <c r="W20">
        <v>99</v>
      </c>
      <c r="AB20">
        <v>1</v>
      </c>
      <c r="AE20">
        <v>3</v>
      </c>
    </row>
    <row r="21" spans="1:31" x14ac:dyDescent="0.2">
      <c r="A21">
        <v>114833</v>
      </c>
      <c r="B21">
        <v>114833</v>
      </c>
      <c r="C21">
        <v>17</v>
      </c>
      <c r="E21" t="s">
        <v>43</v>
      </c>
      <c r="F21">
        <v>10</v>
      </c>
      <c r="G21" t="s">
        <v>73</v>
      </c>
      <c r="H21" t="s">
        <v>674</v>
      </c>
      <c r="I21" t="s">
        <v>675</v>
      </c>
      <c r="J21" t="s">
        <v>676</v>
      </c>
      <c r="K21" t="s">
        <v>48</v>
      </c>
      <c r="L21" t="s">
        <v>49</v>
      </c>
      <c r="M21" s="1">
        <v>41316</v>
      </c>
      <c r="N21" t="s">
        <v>677</v>
      </c>
      <c r="O21">
        <v>-51.833333000000003</v>
      </c>
      <c r="P21">
        <v>-58.233333000000002</v>
      </c>
      <c r="Q21" t="s">
        <v>376</v>
      </c>
      <c r="R21" t="s">
        <v>43</v>
      </c>
      <c r="T21" t="s">
        <v>678</v>
      </c>
      <c r="U21" t="b">
        <v>1</v>
      </c>
      <c r="W21">
        <v>99</v>
      </c>
      <c r="AB21">
        <v>2</v>
      </c>
      <c r="AE21">
        <v>3</v>
      </c>
    </row>
    <row r="22" spans="1:31" x14ac:dyDescent="0.2">
      <c r="A22">
        <v>114834</v>
      </c>
      <c r="B22">
        <v>114834</v>
      </c>
      <c r="C22">
        <v>17</v>
      </c>
      <c r="E22" t="s">
        <v>29</v>
      </c>
      <c r="F22">
        <v>11</v>
      </c>
      <c r="G22" t="s">
        <v>73</v>
      </c>
      <c r="H22" t="s">
        <v>674</v>
      </c>
      <c r="I22" t="s">
        <v>675</v>
      </c>
      <c r="J22" t="s">
        <v>676</v>
      </c>
      <c r="K22" t="s">
        <v>48</v>
      </c>
      <c r="L22" t="s">
        <v>49</v>
      </c>
      <c r="M22" s="1">
        <v>41316</v>
      </c>
      <c r="N22" t="s">
        <v>677</v>
      </c>
      <c r="O22">
        <v>-51.833333000000003</v>
      </c>
      <c r="P22">
        <v>-58.233333000000002</v>
      </c>
      <c r="Q22" t="s">
        <v>376</v>
      </c>
      <c r="R22" t="s">
        <v>29</v>
      </c>
      <c r="T22" t="s">
        <v>678</v>
      </c>
      <c r="U22" t="b">
        <v>1</v>
      </c>
      <c r="W22">
        <v>99</v>
      </c>
      <c r="AB22">
        <v>2</v>
      </c>
      <c r="AE22">
        <v>3</v>
      </c>
    </row>
    <row r="23" spans="1:31" x14ac:dyDescent="0.2">
      <c r="A23">
        <v>114835</v>
      </c>
      <c r="B23">
        <v>114835</v>
      </c>
      <c r="C23">
        <v>17</v>
      </c>
      <c r="E23" t="s">
        <v>29</v>
      </c>
      <c r="F23">
        <v>12</v>
      </c>
      <c r="G23" t="s">
        <v>73</v>
      </c>
      <c r="H23" t="s">
        <v>674</v>
      </c>
      <c r="I23" t="s">
        <v>675</v>
      </c>
      <c r="J23" t="s">
        <v>676</v>
      </c>
      <c r="K23" t="s">
        <v>48</v>
      </c>
      <c r="L23" t="s">
        <v>49</v>
      </c>
      <c r="M23" s="1">
        <v>41316</v>
      </c>
      <c r="N23" t="s">
        <v>677</v>
      </c>
      <c r="O23">
        <v>-51.833333000000003</v>
      </c>
      <c r="P23">
        <v>-58.233333000000002</v>
      </c>
      <c r="Q23" t="s">
        <v>376</v>
      </c>
      <c r="R23" t="s">
        <v>29</v>
      </c>
      <c r="S23" t="s">
        <v>680</v>
      </c>
      <c r="T23" t="s">
        <v>678</v>
      </c>
      <c r="U23" t="b">
        <v>1</v>
      </c>
      <c r="W23">
        <v>99</v>
      </c>
      <c r="AB23">
        <v>2</v>
      </c>
      <c r="AE23">
        <v>3</v>
      </c>
    </row>
    <row r="24" spans="1:31" x14ac:dyDescent="0.2">
      <c r="A24">
        <v>114836</v>
      </c>
      <c r="B24">
        <v>114836</v>
      </c>
      <c r="C24">
        <v>41</v>
      </c>
      <c r="E24" t="s">
        <v>43</v>
      </c>
      <c r="F24">
        <v>13</v>
      </c>
      <c r="G24" t="s">
        <v>73</v>
      </c>
      <c r="H24" t="s">
        <v>674</v>
      </c>
      <c r="I24" t="s">
        <v>675</v>
      </c>
      <c r="J24" t="s">
        <v>676</v>
      </c>
      <c r="K24" t="s">
        <v>48</v>
      </c>
      <c r="L24" t="s">
        <v>49</v>
      </c>
      <c r="M24" s="1">
        <v>41316</v>
      </c>
      <c r="N24" t="s">
        <v>677</v>
      </c>
      <c r="O24">
        <v>-51.833333000000003</v>
      </c>
      <c r="P24">
        <v>-58.233333000000002</v>
      </c>
      <c r="Q24" t="s">
        <v>376</v>
      </c>
      <c r="R24" t="s">
        <v>43</v>
      </c>
      <c r="T24" t="s">
        <v>678</v>
      </c>
      <c r="U24" t="b">
        <v>1</v>
      </c>
      <c r="W24">
        <v>99</v>
      </c>
      <c r="AB24">
        <v>2</v>
      </c>
      <c r="AE24">
        <v>3</v>
      </c>
    </row>
    <row r="25" spans="1:31" x14ac:dyDescent="0.2">
      <c r="A25">
        <v>114837</v>
      </c>
      <c r="B25">
        <v>114837</v>
      </c>
      <c r="C25">
        <v>17</v>
      </c>
      <c r="E25" t="s">
        <v>29</v>
      </c>
      <c r="F25">
        <v>14</v>
      </c>
      <c r="G25" t="s">
        <v>73</v>
      </c>
      <c r="H25" t="s">
        <v>674</v>
      </c>
      <c r="I25" t="s">
        <v>675</v>
      </c>
      <c r="J25" t="s">
        <v>676</v>
      </c>
      <c r="K25" t="s">
        <v>48</v>
      </c>
      <c r="L25" t="s">
        <v>49</v>
      </c>
      <c r="M25" s="1">
        <v>41316</v>
      </c>
      <c r="N25" t="s">
        <v>677</v>
      </c>
      <c r="O25">
        <v>-51.833333000000003</v>
      </c>
      <c r="P25">
        <v>-58.233333000000002</v>
      </c>
      <c r="Q25" t="s">
        <v>376</v>
      </c>
      <c r="R25" t="s">
        <v>29</v>
      </c>
      <c r="S25" t="s">
        <v>680</v>
      </c>
      <c r="T25" t="s">
        <v>678</v>
      </c>
      <c r="U25" t="b">
        <v>1</v>
      </c>
      <c r="W25">
        <v>99</v>
      </c>
      <c r="AB25">
        <v>2</v>
      </c>
      <c r="AE25">
        <v>3</v>
      </c>
    </row>
  </sheetData>
  <sortState xmlns:xlrd2="http://schemas.microsoft.com/office/spreadsheetml/2017/richdata2" ref="A2:AF25">
    <sortCondition ref="Y2:Y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D2246-EB59-E14E-82F2-9284757027F1}">
  <dimension ref="A1:AG18"/>
  <sheetViews>
    <sheetView workbookViewId="0">
      <selection activeCell="A7" sqref="A7:XFD7"/>
    </sheetView>
  </sheetViews>
  <sheetFormatPr baseColWidth="10" defaultRowHeight="16" x14ac:dyDescent="0.2"/>
  <cols>
    <col min="9" max="12" width="0" hidden="1" customWidth="1"/>
    <col min="15" max="16" width="0" hidden="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1369</v>
      </c>
      <c r="AC1" t="s">
        <v>25</v>
      </c>
      <c r="AD1" t="s">
        <v>26</v>
      </c>
      <c r="AE1" t="s">
        <v>27</v>
      </c>
      <c r="AF1" t="s">
        <v>28</v>
      </c>
      <c r="AG1" t="s">
        <v>1175</v>
      </c>
    </row>
    <row r="2" spans="1:33" x14ac:dyDescent="0.2">
      <c r="A2">
        <v>116505</v>
      </c>
      <c r="B2">
        <v>116505</v>
      </c>
      <c r="C2" t="s">
        <v>63</v>
      </c>
      <c r="E2" t="s">
        <v>29</v>
      </c>
      <c r="F2" t="s">
        <v>706</v>
      </c>
      <c r="G2" t="s">
        <v>73</v>
      </c>
      <c r="H2" t="s">
        <v>707</v>
      </c>
      <c r="I2" t="s">
        <v>708</v>
      </c>
      <c r="K2" t="s">
        <v>48</v>
      </c>
      <c r="L2" t="s">
        <v>49</v>
      </c>
      <c r="M2" s="1">
        <v>39223</v>
      </c>
      <c r="N2" t="s">
        <v>709</v>
      </c>
      <c r="O2">
        <v>36.136778</v>
      </c>
      <c r="P2">
        <v>-5.8465829999999999</v>
      </c>
      <c r="Q2" t="s">
        <v>87</v>
      </c>
      <c r="R2" t="s">
        <v>29</v>
      </c>
      <c r="S2" t="s">
        <v>710</v>
      </c>
      <c r="T2" t="s">
        <v>711</v>
      </c>
      <c r="U2" t="b">
        <v>1</v>
      </c>
      <c r="V2" t="s">
        <v>712</v>
      </c>
      <c r="W2">
        <v>102</v>
      </c>
      <c r="Y2" t="str">
        <f>_xlfn.CONCAT("NAtl-",Z2)</f>
        <v>NAtl-Gibraltar</v>
      </c>
      <c r="Z2" t="s">
        <v>1177</v>
      </c>
      <c r="AA2">
        <v>1</v>
      </c>
      <c r="AB2" t="s">
        <v>1370</v>
      </c>
      <c r="AC2" t="s">
        <v>52</v>
      </c>
      <c r="AE2" t="s">
        <v>713</v>
      </c>
      <c r="AF2" t="s">
        <v>714</v>
      </c>
      <c r="AG2" t="s">
        <v>1178</v>
      </c>
    </row>
    <row r="3" spans="1:33" x14ac:dyDescent="0.2">
      <c r="A3">
        <v>116506</v>
      </c>
      <c r="B3">
        <v>116506</v>
      </c>
      <c r="C3" t="s">
        <v>63</v>
      </c>
      <c r="E3" t="s">
        <v>63</v>
      </c>
      <c r="F3" t="s">
        <v>715</v>
      </c>
      <c r="G3" t="s">
        <v>73</v>
      </c>
      <c r="H3" t="s">
        <v>707</v>
      </c>
      <c r="I3" t="s">
        <v>708</v>
      </c>
      <c r="J3" t="s">
        <v>34</v>
      </c>
      <c r="K3" t="s">
        <v>48</v>
      </c>
      <c r="L3" t="s">
        <v>49</v>
      </c>
      <c r="M3" t="s">
        <v>716</v>
      </c>
      <c r="N3" t="s">
        <v>709</v>
      </c>
      <c r="O3">
        <v>36.079721999999997</v>
      </c>
      <c r="P3">
        <v>-5.79</v>
      </c>
      <c r="Q3" t="s">
        <v>87</v>
      </c>
      <c r="R3" t="s">
        <v>112</v>
      </c>
      <c r="S3" t="s">
        <v>717</v>
      </c>
      <c r="T3" t="s">
        <v>711</v>
      </c>
      <c r="U3" t="b">
        <v>0</v>
      </c>
      <c r="V3" t="s">
        <v>718</v>
      </c>
      <c r="W3">
        <v>102</v>
      </c>
      <c r="Y3" t="str">
        <f t="shared" ref="Y3:Y18" si="0">_xlfn.CONCAT("NAtl-",Z3)</f>
        <v>NAtl-Gibraltar</v>
      </c>
      <c r="Z3" t="s">
        <v>1177</v>
      </c>
      <c r="AA3">
        <v>2</v>
      </c>
      <c r="AC3" t="s">
        <v>115</v>
      </c>
      <c r="AD3" t="s">
        <v>719</v>
      </c>
      <c r="AE3" t="s">
        <v>720</v>
      </c>
      <c r="AF3" t="s">
        <v>714</v>
      </c>
    </row>
    <row r="4" spans="1:33" x14ac:dyDescent="0.2">
      <c r="A4">
        <v>114887</v>
      </c>
      <c r="B4">
        <v>114887</v>
      </c>
      <c r="C4">
        <v>24</v>
      </c>
      <c r="D4" t="s">
        <v>244</v>
      </c>
      <c r="E4" t="s">
        <v>29</v>
      </c>
      <c r="F4" t="s">
        <v>691</v>
      </c>
      <c r="G4" t="s">
        <v>55</v>
      </c>
      <c r="H4" t="s">
        <v>681</v>
      </c>
      <c r="I4" t="s">
        <v>682</v>
      </c>
      <c r="J4" t="s">
        <v>34</v>
      </c>
      <c r="K4" t="s">
        <v>48</v>
      </c>
      <c r="L4" t="s">
        <v>49</v>
      </c>
      <c r="M4" s="1">
        <v>35517</v>
      </c>
      <c r="N4" t="s">
        <v>688</v>
      </c>
      <c r="O4">
        <v>24.869800000000001</v>
      </c>
      <c r="P4">
        <v>-82.918999999999997</v>
      </c>
      <c r="Q4" t="s">
        <v>87</v>
      </c>
      <c r="R4" t="s">
        <v>29</v>
      </c>
      <c r="S4" t="s">
        <v>692</v>
      </c>
      <c r="T4" t="s">
        <v>690</v>
      </c>
      <c r="U4" t="b">
        <v>1</v>
      </c>
      <c r="W4">
        <v>95</v>
      </c>
      <c r="Y4" t="str">
        <f t="shared" si="0"/>
        <v>NAtl-weird1*</v>
      </c>
      <c r="Z4" t="s">
        <v>693</v>
      </c>
      <c r="AA4">
        <v>1</v>
      </c>
      <c r="AB4" t="s">
        <v>1371</v>
      </c>
      <c r="AC4">
        <v>1</v>
      </c>
    </row>
    <row r="5" spans="1:33" x14ac:dyDescent="0.2">
      <c r="A5">
        <v>114889</v>
      </c>
      <c r="B5">
        <v>114889</v>
      </c>
      <c r="C5">
        <v>43</v>
      </c>
      <c r="D5" t="s">
        <v>244</v>
      </c>
      <c r="E5" t="s">
        <v>29</v>
      </c>
      <c r="F5">
        <v>99042503</v>
      </c>
      <c r="G5" t="s">
        <v>55</v>
      </c>
      <c r="H5" t="s">
        <v>681</v>
      </c>
      <c r="I5" t="s">
        <v>682</v>
      </c>
      <c r="J5" t="s">
        <v>34</v>
      </c>
      <c r="K5" t="s">
        <v>48</v>
      </c>
      <c r="L5" t="s">
        <v>49</v>
      </c>
      <c r="M5" s="1">
        <v>34813</v>
      </c>
      <c r="N5" t="s">
        <v>688</v>
      </c>
      <c r="O5">
        <v>24.492999999999999</v>
      </c>
      <c r="P5">
        <v>-83.48</v>
      </c>
      <c r="Q5" t="s">
        <v>87</v>
      </c>
      <c r="R5" t="s">
        <v>29</v>
      </c>
      <c r="S5" t="s">
        <v>696</v>
      </c>
      <c r="T5" t="s">
        <v>690</v>
      </c>
      <c r="U5" t="b">
        <v>1</v>
      </c>
      <c r="W5">
        <v>97</v>
      </c>
      <c r="Y5" t="str">
        <f t="shared" si="0"/>
        <v>NAtl-weird2</v>
      </c>
      <c r="Z5" t="s">
        <v>697</v>
      </c>
      <c r="AA5">
        <v>1</v>
      </c>
      <c r="AB5" t="s">
        <v>1371</v>
      </c>
      <c r="AC5">
        <v>1</v>
      </c>
    </row>
    <row r="6" spans="1:33" x14ac:dyDescent="0.2">
      <c r="A6">
        <v>114890</v>
      </c>
      <c r="B6">
        <v>114890</v>
      </c>
      <c r="C6">
        <v>43</v>
      </c>
      <c r="D6" t="s">
        <v>244</v>
      </c>
      <c r="E6" t="s">
        <v>29</v>
      </c>
      <c r="F6">
        <v>99042504</v>
      </c>
      <c r="G6" t="s">
        <v>55</v>
      </c>
      <c r="H6" t="s">
        <v>681</v>
      </c>
      <c r="I6" t="s">
        <v>682</v>
      </c>
      <c r="J6" t="s">
        <v>34</v>
      </c>
      <c r="K6" t="s">
        <v>48</v>
      </c>
      <c r="L6" t="s">
        <v>49</v>
      </c>
      <c r="M6" s="1">
        <v>34813</v>
      </c>
      <c r="N6" t="s">
        <v>688</v>
      </c>
      <c r="O6">
        <v>24.492999999999999</v>
      </c>
      <c r="P6">
        <v>-83.48</v>
      </c>
      <c r="Q6" t="s">
        <v>87</v>
      </c>
      <c r="R6" t="s">
        <v>29</v>
      </c>
      <c r="S6" t="s">
        <v>698</v>
      </c>
      <c r="T6" t="s">
        <v>690</v>
      </c>
      <c r="U6" t="b">
        <v>1</v>
      </c>
      <c r="W6">
        <v>97</v>
      </c>
      <c r="Y6" t="str">
        <f t="shared" si="0"/>
        <v>NAtl-weird2</v>
      </c>
      <c r="Z6" t="s">
        <v>697</v>
      </c>
      <c r="AA6">
        <v>2</v>
      </c>
      <c r="AB6" t="s">
        <v>1371</v>
      </c>
      <c r="AC6">
        <v>1</v>
      </c>
    </row>
    <row r="7" spans="1:33" x14ac:dyDescent="0.2">
      <c r="A7">
        <v>175342</v>
      </c>
      <c r="B7">
        <v>175342</v>
      </c>
      <c r="C7">
        <v>52</v>
      </c>
      <c r="D7" t="s">
        <v>244</v>
      </c>
      <c r="E7" t="s">
        <v>63</v>
      </c>
      <c r="F7">
        <v>115</v>
      </c>
      <c r="G7" t="s">
        <v>914</v>
      </c>
      <c r="H7" t="s">
        <v>915</v>
      </c>
      <c r="I7" t="s">
        <v>916</v>
      </c>
      <c r="J7" t="s">
        <v>34</v>
      </c>
      <c r="K7" t="s">
        <v>48</v>
      </c>
      <c r="L7" t="s">
        <v>49</v>
      </c>
      <c r="M7" s="1">
        <v>42517</v>
      </c>
      <c r="N7" t="s">
        <v>917</v>
      </c>
      <c r="O7" t="s">
        <v>63</v>
      </c>
      <c r="P7" t="s">
        <v>63</v>
      </c>
      <c r="Q7" t="s">
        <v>87</v>
      </c>
      <c r="R7" t="s">
        <v>112</v>
      </c>
      <c r="S7" t="s">
        <v>918</v>
      </c>
      <c r="T7" t="s">
        <v>919</v>
      </c>
      <c r="U7" t="s">
        <v>63</v>
      </c>
      <c r="W7" t="s">
        <v>63</v>
      </c>
      <c r="Y7" t="str">
        <f t="shared" si="0"/>
        <v>NAtl-weird3</v>
      </c>
      <c r="Z7" t="s">
        <v>920</v>
      </c>
      <c r="AA7">
        <v>1</v>
      </c>
      <c r="AB7" t="s">
        <v>1370</v>
      </c>
      <c r="AC7">
        <v>2</v>
      </c>
      <c r="AD7">
        <v>87.79</v>
      </c>
      <c r="AF7">
        <v>2</v>
      </c>
      <c r="AG7" t="s">
        <v>1178</v>
      </c>
    </row>
    <row r="8" spans="1:33" x14ac:dyDescent="0.2">
      <c r="A8">
        <v>27510</v>
      </c>
      <c r="B8">
        <v>27510</v>
      </c>
      <c r="C8">
        <v>23</v>
      </c>
      <c r="D8" t="s">
        <v>244</v>
      </c>
      <c r="E8" t="s">
        <v>43</v>
      </c>
      <c r="F8" t="s">
        <v>245</v>
      </c>
      <c r="G8" t="s">
        <v>73</v>
      </c>
      <c r="H8" t="s">
        <v>246</v>
      </c>
      <c r="I8" t="s">
        <v>247</v>
      </c>
      <c r="J8" t="s">
        <v>85</v>
      </c>
      <c r="K8" t="s">
        <v>35</v>
      </c>
      <c r="M8" s="1">
        <v>37398</v>
      </c>
      <c r="N8" t="s">
        <v>248</v>
      </c>
      <c r="O8">
        <v>36.15</v>
      </c>
      <c r="P8">
        <v>-75.733333000000002</v>
      </c>
      <c r="Q8" t="s">
        <v>87</v>
      </c>
      <c r="R8" t="s">
        <v>43</v>
      </c>
      <c r="S8" t="s">
        <v>249</v>
      </c>
      <c r="T8" t="s">
        <v>95</v>
      </c>
      <c r="U8" t="b">
        <v>1</v>
      </c>
      <c r="W8">
        <v>9</v>
      </c>
      <c r="Y8" t="str">
        <f t="shared" si="0"/>
        <v>NAtl-weird4</v>
      </c>
      <c r="Z8" t="s">
        <v>250</v>
      </c>
      <c r="AA8">
        <v>1</v>
      </c>
      <c r="AB8" t="s">
        <v>1370</v>
      </c>
      <c r="AC8" t="s">
        <v>251</v>
      </c>
      <c r="AD8" t="s">
        <v>252</v>
      </c>
      <c r="AE8" t="s">
        <v>253</v>
      </c>
      <c r="AF8">
        <v>3</v>
      </c>
      <c r="AG8" t="s">
        <v>1200</v>
      </c>
    </row>
    <row r="9" spans="1:33" x14ac:dyDescent="0.2">
      <c r="A9">
        <v>27510</v>
      </c>
      <c r="B9">
        <v>114885</v>
      </c>
      <c r="C9">
        <v>23</v>
      </c>
      <c r="D9" t="s">
        <v>244</v>
      </c>
      <c r="E9" t="s">
        <v>43</v>
      </c>
      <c r="F9" t="s">
        <v>245</v>
      </c>
      <c r="G9" t="s">
        <v>73</v>
      </c>
      <c r="H9" t="s">
        <v>681</v>
      </c>
      <c r="I9" t="s">
        <v>682</v>
      </c>
      <c r="J9" t="s">
        <v>34</v>
      </c>
      <c r="K9" t="s">
        <v>48</v>
      </c>
      <c r="L9" t="s">
        <v>49</v>
      </c>
      <c r="M9" s="1">
        <v>35936</v>
      </c>
      <c r="N9" t="s">
        <v>683</v>
      </c>
      <c r="O9">
        <v>36.154299999999999</v>
      </c>
      <c r="P9">
        <v>-75.738600000000005</v>
      </c>
      <c r="Q9" t="s">
        <v>87</v>
      </c>
      <c r="R9" t="s">
        <v>43</v>
      </c>
      <c r="S9" t="s">
        <v>684</v>
      </c>
      <c r="T9" t="s">
        <v>685</v>
      </c>
      <c r="U9" t="b">
        <v>1</v>
      </c>
      <c r="W9">
        <v>93</v>
      </c>
      <c r="Y9" t="str">
        <f t="shared" si="0"/>
        <v>NAtl-weird4</v>
      </c>
      <c r="Z9" t="s">
        <v>250</v>
      </c>
      <c r="AA9">
        <v>2</v>
      </c>
      <c r="AC9">
        <v>2</v>
      </c>
      <c r="AG9" t="s">
        <v>1200</v>
      </c>
    </row>
    <row r="10" spans="1:33" x14ac:dyDescent="0.2">
      <c r="A10">
        <v>196616</v>
      </c>
      <c r="B10">
        <v>196616</v>
      </c>
      <c r="C10">
        <v>23</v>
      </c>
      <c r="D10" t="s">
        <v>244</v>
      </c>
      <c r="E10" t="s">
        <v>43</v>
      </c>
      <c r="F10" t="s">
        <v>1023</v>
      </c>
      <c r="G10" t="s">
        <v>73</v>
      </c>
      <c r="H10" t="s">
        <v>681</v>
      </c>
      <c r="I10" t="s">
        <v>682</v>
      </c>
      <c r="J10" t="s">
        <v>34</v>
      </c>
      <c r="K10" t="s">
        <v>48</v>
      </c>
      <c r="L10" t="s">
        <v>49</v>
      </c>
      <c r="M10" s="1">
        <v>42749</v>
      </c>
      <c r="N10" t="s">
        <v>86</v>
      </c>
      <c r="O10">
        <v>25.574999999999999</v>
      </c>
      <c r="P10">
        <v>-81.229100000000003</v>
      </c>
      <c r="Q10" t="s">
        <v>87</v>
      </c>
      <c r="R10" t="s">
        <v>43</v>
      </c>
      <c r="S10" t="s">
        <v>1024</v>
      </c>
      <c r="T10" t="s">
        <v>1025</v>
      </c>
      <c r="U10" t="b">
        <v>1</v>
      </c>
      <c r="V10" t="s">
        <v>1026</v>
      </c>
      <c r="W10" t="s">
        <v>63</v>
      </c>
      <c r="Y10" t="str">
        <f t="shared" si="0"/>
        <v>NAtl-weird5</v>
      </c>
      <c r="Z10" t="s">
        <v>1027</v>
      </c>
      <c r="AA10">
        <v>3</v>
      </c>
      <c r="AC10" t="s">
        <v>534</v>
      </c>
      <c r="AD10" t="s">
        <v>1028</v>
      </c>
      <c r="AE10" t="s">
        <v>1029</v>
      </c>
      <c r="AF10" t="s">
        <v>132</v>
      </c>
    </row>
    <row r="11" spans="1:33" x14ac:dyDescent="0.2">
      <c r="A11">
        <v>196617</v>
      </c>
      <c r="B11">
        <v>196617</v>
      </c>
      <c r="C11">
        <v>23</v>
      </c>
      <c r="D11" t="s">
        <v>244</v>
      </c>
      <c r="E11" t="s">
        <v>29</v>
      </c>
      <c r="F11" t="s">
        <v>1030</v>
      </c>
      <c r="G11" t="s">
        <v>73</v>
      </c>
      <c r="H11" t="s">
        <v>681</v>
      </c>
      <c r="I11" t="s">
        <v>682</v>
      </c>
      <c r="J11" t="s">
        <v>34</v>
      </c>
      <c r="K11" t="s">
        <v>48</v>
      </c>
      <c r="L11" t="s">
        <v>49</v>
      </c>
      <c r="M11" s="1">
        <v>42749</v>
      </c>
      <c r="N11" t="s">
        <v>86</v>
      </c>
      <c r="O11">
        <v>25.574999999999999</v>
      </c>
      <c r="P11">
        <v>-81.229100000000003</v>
      </c>
      <c r="Q11" t="s">
        <v>87</v>
      </c>
      <c r="R11" t="s">
        <v>29</v>
      </c>
      <c r="S11" t="s">
        <v>1024</v>
      </c>
      <c r="T11" t="s">
        <v>1025</v>
      </c>
      <c r="U11" t="b">
        <v>1</v>
      </c>
      <c r="V11" t="s">
        <v>1026</v>
      </c>
      <c r="W11" t="s">
        <v>63</v>
      </c>
      <c r="Y11" t="str">
        <f t="shared" si="0"/>
        <v>NAtl-weird5</v>
      </c>
      <c r="Z11" t="s">
        <v>1027</v>
      </c>
      <c r="AC11" t="s">
        <v>534</v>
      </c>
      <c r="AD11" t="s">
        <v>1031</v>
      </c>
      <c r="AE11" t="s">
        <v>1029</v>
      </c>
      <c r="AF11" t="s">
        <v>132</v>
      </c>
    </row>
    <row r="12" spans="1:33" x14ac:dyDescent="0.2">
      <c r="A12">
        <v>196618</v>
      </c>
      <c r="B12">
        <v>196618</v>
      </c>
      <c r="C12">
        <v>23</v>
      </c>
      <c r="D12" t="s">
        <v>244</v>
      </c>
      <c r="E12" t="s">
        <v>43</v>
      </c>
      <c r="F12" t="s">
        <v>1032</v>
      </c>
      <c r="G12" t="s">
        <v>73</v>
      </c>
      <c r="H12" t="s">
        <v>681</v>
      </c>
      <c r="I12" t="s">
        <v>682</v>
      </c>
      <c r="J12" t="s">
        <v>34</v>
      </c>
      <c r="K12" t="s">
        <v>48</v>
      </c>
      <c r="L12" t="s">
        <v>49</v>
      </c>
      <c r="M12" s="1">
        <v>42749</v>
      </c>
      <c r="N12" t="s">
        <v>86</v>
      </c>
      <c r="O12">
        <v>25.574999999999999</v>
      </c>
      <c r="P12">
        <v>-81.229100000000003</v>
      </c>
      <c r="Q12" t="s">
        <v>87</v>
      </c>
      <c r="R12" t="s">
        <v>43</v>
      </c>
      <c r="S12" t="s">
        <v>1024</v>
      </c>
      <c r="T12" t="s">
        <v>1025</v>
      </c>
      <c r="U12" t="b">
        <v>1</v>
      </c>
      <c r="V12" t="s">
        <v>1026</v>
      </c>
      <c r="W12" t="s">
        <v>63</v>
      </c>
      <c r="Y12" t="str">
        <f t="shared" si="0"/>
        <v>NAtl-weird5</v>
      </c>
      <c r="Z12" t="s">
        <v>1027</v>
      </c>
      <c r="AC12" t="s">
        <v>534</v>
      </c>
      <c r="AD12" t="s">
        <v>1033</v>
      </c>
      <c r="AE12" t="s">
        <v>1029</v>
      </c>
      <c r="AF12" t="s">
        <v>132</v>
      </c>
    </row>
    <row r="13" spans="1:33" x14ac:dyDescent="0.2">
      <c r="A13">
        <v>196619</v>
      </c>
      <c r="B13">
        <v>196619</v>
      </c>
      <c r="C13">
        <v>23</v>
      </c>
      <c r="D13" t="s">
        <v>244</v>
      </c>
      <c r="E13" t="s">
        <v>43</v>
      </c>
      <c r="F13" t="s">
        <v>1034</v>
      </c>
      <c r="G13" t="s">
        <v>73</v>
      </c>
      <c r="H13" t="s">
        <v>681</v>
      </c>
      <c r="I13" t="s">
        <v>682</v>
      </c>
      <c r="J13" t="s">
        <v>34</v>
      </c>
      <c r="K13" t="s">
        <v>48</v>
      </c>
      <c r="L13" t="s">
        <v>49</v>
      </c>
      <c r="M13" s="1">
        <v>42749</v>
      </c>
      <c r="N13" t="s">
        <v>86</v>
      </c>
      <c r="O13">
        <v>25.574999999999999</v>
      </c>
      <c r="P13">
        <v>-81.229100000000003</v>
      </c>
      <c r="Q13" t="s">
        <v>87</v>
      </c>
      <c r="R13" t="s">
        <v>43</v>
      </c>
      <c r="S13" t="s">
        <v>1024</v>
      </c>
      <c r="T13" t="s">
        <v>1025</v>
      </c>
      <c r="U13" t="b">
        <v>1</v>
      </c>
      <c r="V13" t="s">
        <v>1026</v>
      </c>
      <c r="W13" t="s">
        <v>63</v>
      </c>
      <c r="Y13" t="str">
        <f t="shared" si="0"/>
        <v>NAtl-weird5</v>
      </c>
      <c r="Z13" t="s">
        <v>1027</v>
      </c>
      <c r="AC13" t="s">
        <v>534</v>
      </c>
      <c r="AD13" t="s">
        <v>1035</v>
      </c>
      <c r="AE13" t="s">
        <v>1029</v>
      </c>
      <c r="AF13" t="s">
        <v>132</v>
      </c>
    </row>
    <row r="14" spans="1:33" x14ac:dyDescent="0.2">
      <c r="A14">
        <v>196620</v>
      </c>
      <c r="B14">
        <v>196620</v>
      </c>
      <c r="C14">
        <v>23</v>
      </c>
      <c r="D14" t="s">
        <v>244</v>
      </c>
      <c r="E14" t="s">
        <v>29</v>
      </c>
      <c r="F14" t="s">
        <v>1036</v>
      </c>
      <c r="G14" t="s">
        <v>73</v>
      </c>
      <c r="H14" t="s">
        <v>681</v>
      </c>
      <c r="I14" t="s">
        <v>682</v>
      </c>
      <c r="J14" t="s">
        <v>34</v>
      </c>
      <c r="K14" t="s">
        <v>48</v>
      </c>
      <c r="L14" t="s">
        <v>49</v>
      </c>
      <c r="M14" s="1">
        <v>42749</v>
      </c>
      <c r="N14" t="s">
        <v>86</v>
      </c>
      <c r="O14">
        <v>25.574999999999999</v>
      </c>
      <c r="P14">
        <v>-81.229100000000003</v>
      </c>
      <c r="Q14" t="s">
        <v>87</v>
      </c>
      <c r="R14" t="s">
        <v>29</v>
      </c>
      <c r="S14" t="s">
        <v>1024</v>
      </c>
      <c r="T14" t="s">
        <v>1025</v>
      </c>
      <c r="U14" t="b">
        <v>1</v>
      </c>
      <c r="V14" t="s">
        <v>1026</v>
      </c>
      <c r="W14" t="s">
        <v>63</v>
      </c>
      <c r="Y14" t="str">
        <f t="shared" si="0"/>
        <v>NAtl-weird5</v>
      </c>
      <c r="Z14" t="s">
        <v>1027</v>
      </c>
      <c r="AA14">
        <v>1</v>
      </c>
      <c r="AB14" t="s">
        <v>1370</v>
      </c>
      <c r="AC14" t="s">
        <v>534</v>
      </c>
      <c r="AD14" t="s">
        <v>1037</v>
      </c>
      <c r="AE14" t="s">
        <v>1029</v>
      </c>
      <c r="AF14" t="s">
        <v>132</v>
      </c>
    </row>
    <row r="15" spans="1:33" x14ac:dyDescent="0.2">
      <c r="A15">
        <v>196621</v>
      </c>
      <c r="B15">
        <v>196621</v>
      </c>
      <c r="C15">
        <v>23</v>
      </c>
      <c r="D15" t="s">
        <v>244</v>
      </c>
      <c r="E15" t="s">
        <v>29</v>
      </c>
      <c r="F15" t="s">
        <v>1038</v>
      </c>
      <c r="G15" t="s">
        <v>73</v>
      </c>
      <c r="H15" t="s">
        <v>681</v>
      </c>
      <c r="I15" t="s">
        <v>682</v>
      </c>
      <c r="J15" t="s">
        <v>34</v>
      </c>
      <c r="K15" t="s">
        <v>48</v>
      </c>
      <c r="L15" t="s">
        <v>49</v>
      </c>
      <c r="M15" s="1">
        <v>42749</v>
      </c>
      <c r="N15" t="s">
        <v>86</v>
      </c>
      <c r="O15">
        <v>25.574999999999999</v>
      </c>
      <c r="P15">
        <v>-81.229100000000003</v>
      </c>
      <c r="Q15" t="s">
        <v>87</v>
      </c>
      <c r="R15" t="s">
        <v>29</v>
      </c>
      <c r="S15" t="s">
        <v>1024</v>
      </c>
      <c r="T15" t="s">
        <v>1025</v>
      </c>
      <c r="U15" t="b">
        <v>1</v>
      </c>
      <c r="V15" t="s">
        <v>1026</v>
      </c>
      <c r="W15" t="s">
        <v>63</v>
      </c>
      <c r="Y15" t="str">
        <f t="shared" si="0"/>
        <v>NAtl-weird5</v>
      </c>
      <c r="Z15" t="s">
        <v>1027</v>
      </c>
      <c r="AA15">
        <v>2</v>
      </c>
      <c r="AC15" t="s">
        <v>534</v>
      </c>
      <c r="AD15" t="s">
        <v>1039</v>
      </c>
      <c r="AE15" t="s">
        <v>1029</v>
      </c>
      <c r="AF15" t="s">
        <v>132</v>
      </c>
    </row>
    <row r="16" spans="1:33" x14ac:dyDescent="0.2">
      <c r="A16">
        <v>114888</v>
      </c>
      <c r="B16">
        <v>114888</v>
      </c>
      <c r="C16">
        <v>24</v>
      </c>
      <c r="D16" t="s">
        <v>244</v>
      </c>
      <c r="E16" t="s">
        <v>29</v>
      </c>
      <c r="F16" t="s">
        <v>694</v>
      </c>
      <c r="G16" t="s">
        <v>65</v>
      </c>
      <c r="H16" t="s">
        <v>681</v>
      </c>
      <c r="I16" t="s">
        <v>682</v>
      </c>
      <c r="J16" t="s">
        <v>34</v>
      </c>
      <c r="K16" t="s">
        <v>48</v>
      </c>
      <c r="L16" t="s">
        <v>49</v>
      </c>
      <c r="M16" s="1">
        <v>38308</v>
      </c>
      <c r="N16" t="s">
        <v>683</v>
      </c>
      <c r="O16">
        <v>7.8833000000000002</v>
      </c>
      <c r="P16">
        <v>-48.45</v>
      </c>
      <c r="Q16" t="s">
        <v>87</v>
      </c>
      <c r="R16" t="s">
        <v>29</v>
      </c>
      <c r="S16" t="s">
        <v>695</v>
      </c>
      <c r="T16" t="s">
        <v>685</v>
      </c>
      <c r="U16" t="b">
        <v>1</v>
      </c>
      <c r="W16">
        <v>96</v>
      </c>
      <c r="Y16" t="str">
        <f t="shared" si="0"/>
        <v>NAtl-weird6</v>
      </c>
      <c r="Z16" t="s">
        <v>1205</v>
      </c>
      <c r="AA16">
        <v>1</v>
      </c>
      <c r="AB16" t="s">
        <v>1371</v>
      </c>
      <c r="AC16">
        <v>1</v>
      </c>
    </row>
    <row r="17" spans="1:29" x14ac:dyDescent="0.2">
      <c r="A17">
        <v>114886</v>
      </c>
      <c r="B17">
        <v>114886</v>
      </c>
      <c r="C17">
        <v>50</v>
      </c>
      <c r="D17" t="s">
        <v>686</v>
      </c>
      <c r="E17" t="s">
        <v>29</v>
      </c>
      <c r="F17" t="s">
        <v>687</v>
      </c>
      <c r="G17" t="s">
        <v>55</v>
      </c>
      <c r="H17" t="s">
        <v>681</v>
      </c>
      <c r="I17" t="s">
        <v>682</v>
      </c>
      <c r="J17" t="s">
        <v>34</v>
      </c>
      <c r="K17" t="s">
        <v>48</v>
      </c>
      <c r="L17" t="s">
        <v>49</v>
      </c>
      <c r="M17" s="1">
        <v>36360</v>
      </c>
      <c r="N17" t="s">
        <v>688</v>
      </c>
      <c r="O17">
        <v>26.581</v>
      </c>
      <c r="P17">
        <v>-88.777000000000001</v>
      </c>
      <c r="Q17" t="s">
        <v>87</v>
      </c>
      <c r="R17" t="s">
        <v>29</v>
      </c>
      <c r="S17" t="s">
        <v>689</v>
      </c>
      <c r="T17" t="s">
        <v>690</v>
      </c>
      <c r="U17" t="b">
        <v>1</v>
      </c>
      <c r="W17">
        <v>94</v>
      </c>
      <c r="Y17" t="str">
        <f t="shared" si="0"/>
        <v>NAtl-7</v>
      </c>
      <c r="Z17">
        <v>7</v>
      </c>
      <c r="AA17">
        <v>1</v>
      </c>
      <c r="AB17" t="s">
        <v>1371</v>
      </c>
      <c r="AC17">
        <v>2</v>
      </c>
    </row>
    <row r="18" spans="1:29" x14ac:dyDescent="0.2">
      <c r="A18">
        <v>114891</v>
      </c>
      <c r="B18">
        <v>114891</v>
      </c>
      <c r="C18">
        <v>50</v>
      </c>
      <c r="D18" t="s">
        <v>686</v>
      </c>
      <c r="E18" t="s">
        <v>29</v>
      </c>
      <c r="F18" t="s">
        <v>699</v>
      </c>
      <c r="G18" t="s">
        <v>55</v>
      </c>
      <c r="H18" t="s">
        <v>681</v>
      </c>
      <c r="I18" t="s">
        <v>682</v>
      </c>
      <c r="J18" t="s">
        <v>34</v>
      </c>
      <c r="K18" t="s">
        <v>48</v>
      </c>
      <c r="L18" t="s">
        <v>49</v>
      </c>
      <c r="M18" s="1">
        <v>39254</v>
      </c>
      <c r="N18" t="s">
        <v>683</v>
      </c>
      <c r="O18">
        <v>28.396000000000001</v>
      </c>
      <c r="P18">
        <v>-79.371499999999997</v>
      </c>
      <c r="Q18" t="s">
        <v>87</v>
      </c>
      <c r="R18" t="s">
        <v>29</v>
      </c>
      <c r="S18" t="s">
        <v>700</v>
      </c>
      <c r="T18" t="s">
        <v>685</v>
      </c>
      <c r="U18" t="b">
        <v>1</v>
      </c>
      <c r="W18">
        <v>98</v>
      </c>
      <c r="Y18" t="str">
        <f t="shared" si="0"/>
        <v>NAtl-8</v>
      </c>
      <c r="Z18">
        <v>8</v>
      </c>
      <c r="AA18">
        <v>1</v>
      </c>
      <c r="AB18" t="s">
        <v>1371</v>
      </c>
      <c r="AC18">
        <v>1</v>
      </c>
    </row>
  </sheetData>
  <sortState xmlns:xlrd2="http://schemas.microsoft.com/office/spreadsheetml/2017/richdata2" ref="A2:AG18">
    <sortCondition ref="Z2:Z1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D3E4-7F7D-CF4F-AA50-88BB3C78F6D0}">
  <dimension ref="A1:AF22"/>
  <sheetViews>
    <sheetView workbookViewId="0">
      <selection activeCell="L16" sqref="L16"/>
    </sheetView>
  </sheetViews>
  <sheetFormatPr baseColWidth="10" defaultRowHeight="16" x14ac:dyDescent="0.2"/>
  <cols>
    <col min="9" max="12" width="10.83203125" customWidth="1"/>
  </cols>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Z1" t="s">
        <v>24</v>
      </c>
      <c r="AA1" t="s">
        <v>1352</v>
      </c>
      <c r="AB1" t="s">
        <v>25</v>
      </c>
      <c r="AC1" t="s">
        <v>26</v>
      </c>
      <c r="AD1" t="s">
        <v>27</v>
      </c>
      <c r="AE1" t="s">
        <v>28</v>
      </c>
      <c r="AF1" t="s">
        <v>1175</v>
      </c>
    </row>
    <row r="2" spans="1:32" x14ac:dyDescent="0.2">
      <c r="A2">
        <v>93155</v>
      </c>
      <c r="B2">
        <v>93155</v>
      </c>
      <c r="C2">
        <v>5</v>
      </c>
      <c r="E2" t="s">
        <v>43</v>
      </c>
      <c r="F2" t="s">
        <v>546</v>
      </c>
      <c r="G2" t="s">
        <v>55</v>
      </c>
      <c r="H2" t="s">
        <v>541</v>
      </c>
      <c r="I2" t="s">
        <v>542</v>
      </c>
      <c r="J2" t="s">
        <v>85</v>
      </c>
      <c r="K2" t="s">
        <v>35</v>
      </c>
      <c r="M2" s="1">
        <v>40140</v>
      </c>
      <c r="N2" t="s">
        <v>543</v>
      </c>
      <c r="O2">
        <v>-11.233333</v>
      </c>
      <c r="P2">
        <v>132.11666600000001</v>
      </c>
      <c r="Q2" t="s">
        <v>59</v>
      </c>
      <c r="R2" t="s">
        <v>43</v>
      </c>
      <c r="S2" t="s">
        <v>544</v>
      </c>
      <c r="T2" t="s">
        <v>545</v>
      </c>
      <c r="U2" t="b">
        <v>1</v>
      </c>
      <c r="W2">
        <v>10</v>
      </c>
      <c r="X2" t="s">
        <v>63</v>
      </c>
      <c r="Y2" t="str">
        <f>_xlfn.CONCAT("IO-",Z2)</f>
        <v>IO-Aus2*</v>
      </c>
      <c r="Z2" t="s">
        <v>547</v>
      </c>
      <c r="AA2">
        <v>1</v>
      </c>
      <c r="AB2" t="s">
        <v>309</v>
      </c>
      <c r="AD2" t="s">
        <v>548</v>
      </c>
      <c r="AE2">
        <v>1</v>
      </c>
    </row>
    <row r="3" spans="1:32" x14ac:dyDescent="0.2">
      <c r="A3">
        <v>93154</v>
      </c>
      <c r="B3">
        <v>93154</v>
      </c>
      <c r="C3">
        <v>5</v>
      </c>
      <c r="E3" t="s">
        <v>29</v>
      </c>
      <c r="F3" t="s">
        <v>540</v>
      </c>
      <c r="G3" t="s">
        <v>55</v>
      </c>
      <c r="H3" t="s">
        <v>541</v>
      </c>
      <c r="I3" t="s">
        <v>542</v>
      </c>
      <c r="J3" t="s">
        <v>85</v>
      </c>
      <c r="K3" t="s">
        <v>35</v>
      </c>
      <c r="M3" s="1">
        <v>40140</v>
      </c>
      <c r="N3" t="s">
        <v>543</v>
      </c>
      <c r="O3">
        <v>-11.233333</v>
      </c>
      <c r="P3">
        <v>132.11666600000001</v>
      </c>
      <c r="Q3" t="s">
        <v>59</v>
      </c>
      <c r="R3" t="s">
        <v>29</v>
      </c>
      <c r="S3" t="s">
        <v>544</v>
      </c>
      <c r="T3" t="s">
        <v>545</v>
      </c>
      <c r="U3" t="b">
        <v>1</v>
      </c>
      <c r="W3">
        <v>10</v>
      </c>
      <c r="X3" t="s">
        <v>63</v>
      </c>
      <c r="AB3">
        <v>2</v>
      </c>
      <c r="AC3">
        <v>0</v>
      </c>
      <c r="AE3">
        <v>0</v>
      </c>
    </row>
    <row r="4" spans="1:32" x14ac:dyDescent="0.2">
      <c r="A4">
        <v>93156</v>
      </c>
      <c r="B4">
        <v>93156</v>
      </c>
      <c r="C4">
        <v>5</v>
      </c>
      <c r="E4" t="s">
        <v>29</v>
      </c>
      <c r="F4" t="s">
        <v>549</v>
      </c>
      <c r="G4" t="s">
        <v>55</v>
      </c>
      <c r="H4" t="s">
        <v>541</v>
      </c>
      <c r="I4" t="s">
        <v>542</v>
      </c>
      <c r="J4" t="s">
        <v>85</v>
      </c>
      <c r="K4" t="s">
        <v>35</v>
      </c>
      <c r="M4" s="1">
        <v>40140</v>
      </c>
      <c r="N4" t="s">
        <v>543</v>
      </c>
      <c r="O4">
        <v>-11.233333</v>
      </c>
      <c r="P4">
        <v>132.11666600000001</v>
      </c>
      <c r="Q4" t="s">
        <v>59</v>
      </c>
      <c r="R4" t="s">
        <v>29</v>
      </c>
      <c r="S4" t="s">
        <v>544</v>
      </c>
      <c r="T4" t="s">
        <v>545</v>
      </c>
      <c r="U4" t="b">
        <v>1</v>
      </c>
      <c r="W4">
        <v>10</v>
      </c>
      <c r="X4" t="s">
        <v>63</v>
      </c>
      <c r="AB4" t="s">
        <v>355</v>
      </c>
      <c r="AC4" t="s">
        <v>550</v>
      </c>
      <c r="AD4" t="s">
        <v>117</v>
      </c>
      <c r="AE4">
        <v>1</v>
      </c>
    </row>
    <row r="5" spans="1:32" x14ac:dyDescent="0.2">
      <c r="A5">
        <v>206164</v>
      </c>
      <c r="B5">
        <v>206164</v>
      </c>
      <c r="C5">
        <v>45</v>
      </c>
      <c r="E5" t="s">
        <v>63</v>
      </c>
      <c r="F5" t="s">
        <v>1081</v>
      </c>
      <c r="G5" t="s">
        <v>73</v>
      </c>
      <c r="H5" t="s">
        <v>541</v>
      </c>
      <c r="I5" t="s">
        <v>542</v>
      </c>
      <c r="J5" t="s">
        <v>47</v>
      </c>
      <c r="K5" t="s">
        <v>48</v>
      </c>
      <c r="L5" t="s">
        <v>49</v>
      </c>
      <c r="M5" s="1">
        <v>42068</v>
      </c>
      <c r="N5" t="s">
        <v>543</v>
      </c>
      <c r="O5">
        <v>-12.72059</v>
      </c>
      <c r="P5">
        <v>130.94604000000001</v>
      </c>
      <c r="Q5" t="s">
        <v>59</v>
      </c>
      <c r="R5" t="s">
        <v>112</v>
      </c>
      <c r="S5" t="s">
        <v>1082</v>
      </c>
      <c r="T5" t="s">
        <v>545</v>
      </c>
      <c r="U5" t="b">
        <v>1</v>
      </c>
      <c r="W5" t="s">
        <v>63</v>
      </c>
      <c r="X5" t="s">
        <v>63</v>
      </c>
      <c r="AB5">
        <v>2</v>
      </c>
      <c r="AC5">
        <v>0</v>
      </c>
      <c r="AE5" t="s">
        <v>1083</v>
      </c>
    </row>
    <row r="6" spans="1:32" x14ac:dyDescent="0.2">
      <c r="A6">
        <v>206166</v>
      </c>
      <c r="B6">
        <v>206166</v>
      </c>
      <c r="C6">
        <v>45</v>
      </c>
      <c r="E6" t="s">
        <v>43</v>
      </c>
      <c r="F6" t="s">
        <v>1084</v>
      </c>
      <c r="G6" t="s">
        <v>73</v>
      </c>
      <c r="H6" t="s">
        <v>1085</v>
      </c>
      <c r="I6" t="s">
        <v>1086</v>
      </c>
      <c r="J6" t="s">
        <v>47</v>
      </c>
      <c r="K6" t="s">
        <v>48</v>
      </c>
      <c r="L6" t="s">
        <v>49</v>
      </c>
      <c r="M6" s="1">
        <v>42814</v>
      </c>
      <c r="N6" t="s">
        <v>543</v>
      </c>
      <c r="O6">
        <v>-19.797555559999999</v>
      </c>
      <c r="P6">
        <v>120.541111</v>
      </c>
      <c r="Q6" t="s">
        <v>59</v>
      </c>
      <c r="R6" t="s">
        <v>43</v>
      </c>
      <c r="S6" t="s">
        <v>1087</v>
      </c>
      <c r="T6" t="s">
        <v>545</v>
      </c>
      <c r="U6" t="b">
        <v>1</v>
      </c>
      <c r="W6" t="s">
        <v>63</v>
      </c>
      <c r="X6" t="s">
        <v>63</v>
      </c>
      <c r="AB6">
        <v>2</v>
      </c>
      <c r="AC6">
        <v>22.96</v>
      </c>
      <c r="AE6">
        <v>2</v>
      </c>
    </row>
    <row r="7" spans="1:32" x14ac:dyDescent="0.2">
      <c r="A7">
        <v>206167</v>
      </c>
      <c r="B7">
        <v>206167</v>
      </c>
      <c r="C7">
        <v>45</v>
      </c>
      <c r="E7" t="s">
        <v>29</v>
      </c>
      <c r="F7" t="s">
        <v>1088</v>
      </c>
      <c r="G7" t="s">
        <v>55</v>
      </c>
      <c r="H7" t="s">
        <v>1085</v>
      </c>
      <c r="I7" t="s">
        <v>1086</v>
      </c>
      <c r="J7" t="s">
        <v>47</v>
      </c>
      <c r="K7" t="s">
        <v>48</v>
      </c>
      <c r="L7" t="s">
        <v>49</v>
      </c>
      <c r="M7" s="1">
        <v>44085</v>
      </c>
      <c r="N7" t="s">
        <v>543</v>
      </c>
      <c r="O7">
        <v>-15.0419</v>
      </c>
      <c r="P7">
        <v>123.88928300000001</v>
      </c>
      <c r="Q7" t="s">
        <v>59</v>
      </c>
      <c r="R7" t="s">
        <v>29</v>
      </c>
      <c r="S7" t="s">
        <v>1089</v>
      </c>
      <c r="T7" t="s">
        <v>545</v>
      </c>
      <c r="U7" t="b">
        <v>1</v>
      </c>
      <c r="W7" t="s">
        <v>63</v>
      </c>
      <c r="X7" t="s">
        <v>63</v>
      </c>
      <c r="Y7" t="str">
        <f>_xlfn.CONCAT("IO-",Z7)</f>
        <v>IO-Aus1</v>
      </c>
      <c r="Z7" t="s">
        <v>1090</v>
      </c>
      <c r="AA7">
        <v>3</v>
      </c>
      <c r="AB7">
        <v>2</v>
      </c>
      <c r="AC7">
        <v>35.99</v>
      </c>
      <c r="AE7">
        <v>1</v>
      </c>
    </row>
    <row r="8" spans="1:32" x14ac:dyDescent="0.2">
      <c r="A8">
        <v>206168</v>
      </c>
      <c r="B8">
        <v>206168</v>
      </c>
      <c r="C8">
        <v>45</v>
      </c>
      <c r="E8" t="s">
        <v>29</v>
      </c>
      <c r="F8" t="s">
        <v>1091</v>
      </c>
      <c r="G8" t="s">
        <v>55</v>
      </c>
      <c r="H8" t="s">
        <v>1085</v>
      </c>
      <c r="I8" t="s">
        <v>1086</v>
      </c>
      <c r="J8" t="s">
        <v>47</v>
      </c>
      <c r="K8" t="s">
        <v>48</v>
      </c>
      <c r="L8" t="s">
        <v>49</v>
      </c>
      <c r="M8" s="1">
        <v>44085</v>
      </c>
      <c r="N8" t="s">
        <v>543</v>
      </c>
      <c r="O8">
        <v>-15.9419</v>
      </c>
      <c r="P8">
        <v>123.88928300000001</v>
      </c>
      <c r="Q8" t="s">
        <v>59</v>
      </c>
      <c r="R8" t="s">
        <v>29</v>
      </c>
      <c r="S8" t="s">
        <v>1092</v>
      </c>
      <c r="T8" t="s">
        <v>545</v>
      </c>
      <c r="U8" t="b">
        <v>1</v>
      </c>
      <c r="W8" t="s">
        <v>63</v>
      </c>
      <c r="X8" t="s">
        <v>63</v>
      </c>
      <c r="Y8" t="str">
        <f>_xlfn.CONCAT("IO-",Z8)</f>
        <v>IO-Aus1</v>
      </c>
      <c r="Z8" t="s">
        <v>1090</v>
      </c>
      <c r="AA8">
        <v>1</v>
      </c>
      <c r="AB8">
        <v>3</v>
      </c>
      <c r="AC8">
        <v>45.47</v>
      </c>
      <c r="AE8">
        <v>0</v>
      </c>
    </row>
    <row r="9" spans="1:32" x14ac:dyDescent="0.2">
      <c r="A9">
        <v>206169</v>
      </c>
      <c r="B9">
        <v>206169</v>
      </c>
      <c r="C9">
        <v>45</v>
      </c>
      <c r="E9" t="s">
        <v>29</v>
      </c>
      <c r="F9" t="s">
        <v>1093</v>
      </c>
      <c r="G9" t="s">
        <v>55</v>
      </c>
      <c r="H9" t="s">
        <v>1085</v>
      </c>
      <c r="I9" t="s">
        <v>1086</v>
      </c>
      <c r="J9" t="s">
        <v>47</v>
      </c>
      <c r="K9" t="s">
        <v>48</v>
      </c>
      <c r="L9" t="s">
        <v>49</v>
      </c>
      <c r="M9" s="1">
        <v>44085</v>
      </c>
      <c r="N9" t="s">
        <v>543</v>
      </c>
      <c r="O9">
        <v>-15.9419</v>
      </c>
      <c r="P9">
        <v>123.88928300000001</v>
      </c>
      <c r="Q9" t="s">
        <v>59</v>
      </c>
      <c r="R9" t="s">
        <v>29</v>
      </c>
      <c r="S9" t="s">
        <v>1094</v>
      </c>
      <c r="T9" t="s">
        <v>545</v>
      </c>
      <c r="U9" t="b">
        <v>1</v>
      </c>
      <c r="W9" t="s">
        <v>63</v>
      </c>
      <c r="X9" t="s">
        <v>63</v>
      </c>
      <c r="Y9" t="str">
        <f>_xlfn.CONCAT("IO-",Z9)</f>
        <v>IO-Aus1</v>
      </c>
      <c r="Z9" t="s">
        <v>1090</v>
      </c>
      <c r="AA9">
        <v>2</v>
      </c>
      <c r="AB9">
        <v>3</v>
      </c>
      <c r="AC9">
        <v>21.67</v>
      </c>
      <c r="AE9">
        <v>1</v>
      </c>
    </row>
    <row r="10" spans="1:32" x14ac:dyDescent="0.2">
      <c r="A10">
        <v>206170</v>
      </c>
      <c r="B10">
        <v>206170</v>
      </c>
      <c r="C10">
        <v>45</v>
      </c>
      <c r="E10" t="s">
        <v>29</v>
      </c>
      <c r="F10" t="s">
        <v>1095</v>
      </c>
      <c r="G10" t="s">
        <v>55</v>
      </c>
      <c r="H10" t="s">
        <v>1085</v>
      </c>
      <c r="I10" t="s">
        <v>1086</v>
      </c>
      <c r="J10" t="s">
        <v>47</v>
      </c>
      <c r="K10" t="s">
        <v>48</v>
      </c>
      <c r="L10" t="s">
        <v>49</v>
      </c>
      <c r="M10" s="1">
        <v>44085</v>
      </c>
      <c r="N10" t="s">
        <v>543</v>
      </c>
      <c r="O10">
        <v>-15.9419</v>
      </c>
      <c r="P10">
        <v>123.88928300000001</v>
      </c>
      <c r="Q10" t="s">
        <v>59</v>
      </c>
      <c r="R10" t="s">
        <v>29</v>
      </c>
      <c r="S10" t="s">
        <v>1096</v>
      </c>
      <c r="T10" t="s">
        <v>545</v>
      </c>
      <c r="U10" t="b">
        <v>1</v>
      </c>
      <c r="W10" t="s">
        <v>63</v>
      </c>
      <c r="X10" t="s">
        <v>63</v>
      </c>
      <c r="AB10">
        <v>0</v>
      </c>
      <c r="AD10" t="s">
        <v>899</v>
      </c>
      <c r="AE10">
        <v>0</v>
      </c>
    </row>
    <row r="11" spans="1:32" x14ac:dyDescent="0.2">
      <c r="A11">
        <v>206171</v>
      </c>
      <c r="B11">
        <v>206171</v>
      </c>
      <c r="C11">
        <v>45</v>
      </c>
      <c r="E11" t="s">
        <v>43</v>
      </c>
      <c r="F11" t="s">
        <v>1097</v>
      </c>
      <c r="G11" t="s">
        <v>1098</v>
      </c>
      <c r="H11" t="s">
        <v>1085</v>
      </c>
      <c r="I11" t="s">
        <v>1086</v>
      </c>
      <c r="J11" t="s">
        <v>47</v>
      </c>
      <c r="K11" t="s">
        <v>48</v>
      </c>
      <c r="L11" t="s">
        <v>49</v>
      </c>
      <c r="M11" s="1">
        <v>44085</v>
      </c>
      <c r="N11" t="s">
        <v>543</v>
      </c>
      <c r="O11">
        <v>-15.9419</v>
      </c>
      <c r="P11">
        <v>123.88928300000001</v>
      </c>
      <c r="Q11" t="s">
        <v>59</v>
      </c>
      <c r="R11" t="s">
        <v>43</v>
      </c>
      <c r="S11" t="s">
        <v>1099</v>
      </c>
      <c r="T11" t="s">
        <v>545</v>
      </c>
      <c r="U11" t="b">
        <v>1</v>
      </c>
      <c r="W11" t="s">
        <v>63</v>
      </c>
      <c r="X11" t="s">
        <v>63</v>
      </c>
      <c r="AB11">
        <v>0</v>
      </c>
      <c r="AD11" t="s">
        <v>899</v>
      </c>
      <c r="AE11">
        <v>0</v>
      </c>
    </row>
    <row r="12" spans="1:32" x14ac:dyDescent="0.2">
      <c r="A12">
        <v>4522</v>
      </c>
      <c r="B12">
        <v>4522</v>
      </c>
      <c r="C12">
        <v>21</v>
      </c>
      <c r="E12" t="s">
        <v>29</v>
      </c>
      <c r="F12" t="s">
        <v>54</v>
      </c>
      <c r="G12" t="s">
        <v>55</v>
      </c>
      <c r="H12" t="s">
        <v>56</v>
      </c>
      <c r="I12" t="s">
        <v>57</v>
      </c>
      <c r="J12" t="s">
        <v>47</v>
      </c>
      <c r="K12" t="s">
        <v>35</v>
      </c>
      <c r="M12" s="1">
        <v>34820</v>
      </c>
      <c r="N12" t="s">
        <v>58</v>
      </c>
      <c r="O12">
        <v>6.4166660000000002</v>
      </c>
      <c r="P12">
        <v>62.433332999999998</v>
      </c>
      <c r="Q12" t="s">
        <v>59</v>
      </c>
      <c r="R12" t="s">
        <v>29</v>
      </c>
      <c r="S12" t="s">
        <v>60</v>
      </c>
      <c r="T12" t="s">
        <v>61</v>
      </c>
      <c r="U12" t="b">
        <v>1</v>
      </c>
      <c r="W12">
        <v>56</v>
      </c>
      <c r="X12" t="s">
        <v>63</v>
      </c>
      <c r="Y12" t="str">
        <f>_xlfn.CONCAT("IO-",Z12)</f>
        <v>IO-5</v>
      </c>
      <c r="Z12">
        <v>5</v>
      </c>
      <c r="AA12">
        <v>1</v>
      </c>
      <c r="AB12">
        <v>3</v>
      </c>
      <c r="AE12" t="s">
        <v>62</v>
      </c>
    </row>
    <row r="13" spans="1:32" x14ac:dyDescent="0.2">
      <c r="A13">
        <v>191162</v>
      </c>
      <c r="B13">
        <v>191162</v>
      </c>
      <c r="C13" t="s">
        <v>63</v>
      </c>
      <c r="E13" t="s">
        <v>63</v>
      </c>
      <c r="F13" t="s">
        <v>1016</v>
      </c>
      <c r="G13" t="s">
        <v>55</v>
      </c>
      <c r="H13" t="s">
        <v>1017</v>
      </c>
      <c r="I13" t="s">
        <v>1018</v>
      </c>
      <c r="J13" t="s">
        <v>34</v>
      </c>
      <c r="K13" t="s">
        <v>48</v>
      </c>
      <c r="L13" t="s">
        <v>49</v>
      </c>
      <c r="M13" s="1">
        <v>43199</v>
      </c>
      <c r="N13" t="s">
        <v>1019</v>
      </c>
      <c r="O13">
        <v>-13.385199999999999</v>
      </c>
      <c r="P13">
        <v>48.10848</v>
      </c>
      <c r="Q13" t="s">
        <v>59</v>
      </c>
      <c r="R13" t="s">
        <v>112</v>
      </c>
      <c r="S13" t="s">
        <v>1020</v>
      </c>
      <c r="T13" t="s">
        <v>1021</v>
      </c>
      <c r="U13" t="b">
        <v>1</v>
      </c>
      <c r="W13" t="s">
        <v>63</v>
      </c>
      <c r="X13" t="s">
        <v>63</v>
      </c>
      <c r="Y13" t="str">
        <f>_xlfn.CONCAT("IO-",Z13)</f>
        <v>IO-6</v>
      </c>
      <c r="Z13">
        <v>6</v>
      </c>
      <c r="AA13">
        <v>1</v>
      </c>
      <c r="AE13">
        <v>3</v>
      </c>
      <c r="AF13" t="s">
        <v>1178</v>
      </c>
    </row>
    <row r="14" spans="1:32" x14ac:dyDescent="0.2">
      <c r="A14">
        <v>191163</v>
      </c>
      <c r="B14">
        <v>191163</v>
      </c>
      <c r="C14" t="s">
        <v>63</v>
      </c>
      <c r="E14" t="s">
        <v>63</v>
      </c>
      <c r="F14" t="s">
        <v>1022</v>
      </c>
      <c r="G14" t="s">
        <v>55</v>
      </c>
      <c r="H14" t="s">
        <v>1017</v>
      </c>
      <c r="I14" t="s">
        <v>1018</v>
      </c>
      <c r="J14" t="s">
        <v>34</v>
      </c>
      <c r="K14" t="s">
        <v>48</v>
      </c>
      <c r="L14" t="s">
        <v>49</v>
      </c>
      <c r="M14" s="1">
        <v>43199</v>
      </c>
      <c r="N14" t="s">
        <v>1019</v>
      </c>
      <c r="O14">
        <v>-13.385199999999999</v>
      </c>
      <c r="P14">
        <v>48.10848</v>
      </c>
      <c r="Q14" t="s">
        <v>59</v>
      </c>
      <c r="R14" t="s">
        <v>112</v>
      </c>
      <c r="S14" t="s">
        <v>1020</v>
      </c>
      <c r="T14" t="s">
        <v>1021</v>
      </c>
      <c r="U14" t="b">
        <v>1</v>
      </c>
      <c r="W14" t="s">
        <v>63</v>
      </c>
      <c r="X14" t="s">
        <v>63</v>
      </c>
      <c r="AE14">
        <v>1</v>
      </c>
      <c r="AF14" t="s">
        <v>1178</v>
      </c>
    </row>
    <row r="15" spans="1:32" x14ac:dyDescent="0.2">
      <c r="A15">
        <v>9883</v>
      </c>
      <c r="B15">
        <v>9883</v>
      </c>
      <c r="C15">
        <v>21</v>
      </c>
      <c r="E15" t="s">
        <v>43</v>
      </c>
      <c r="F15" t="s">
        <v>118</v>
      </c>
      <c r="G15" t="s">
        <v>55</v>
      </c>
      <c r="H15" t="s">
        <v>119</v>
      </c>
      <c r="I15" t="s">
        <v>120</v>
      </c>
      <c r="J15" t="s">
        <v>121</v>
      </c>
      <c r="K15" t="s">
        <v>35</v>
      </c>
      <c r="M15" s="1">
        <v>35905</v>
      </c>
      <c r="N15" t="s">
        <v>122</v>
      </c>
      <c r="O15">
        <v>3.35</v>
      </c>
      <c r="P15">
        <v>73.416666000000006</v>
      </c>
      <c r="Q15" t="s">
        <v>59</v>
      </c>
      <c r="R15" t="s">
        <v>43</v>
      </c>
      <c r="S15" t="s">
        <v>123</v>
      </c>
      <c r="T15" t="s">
        <v>122</v>
      </c>
      <c r="U15" t="b">
        <v>1</v>
      </c>
      <c r="W15">
        <v>61</v>
      </c>
      <c r="X15" t="s">
        <v>63</v>
      </c>
      <c r="Y15" t="str">
        <f t="shared" ref="Y15:Y22" si="0">_xlfn.CONCAT("IO-",Z15)</f>
        <v>IO-7</v>
      </c>
      <c r="Z15">
        <v>7</v>
      </c>
      <c r="AA15">
        <v>1</v>
      </c>
      <c r="AB15" t="s">
        <v>42</v>
      </c>
      <c r="AD15" t="s">
        <v>124</v>
      </c>
      <c r="AE15">
        <v>3</v>
      </c>
    </row>
    <row r="16" spans="1:32" x14ac:dyDescent="0.2">
      <c r="A16">
        <v>116975</v>
      </c>
      <c r="B16">
        <v>116975</v>
      </c>
      <c r="C16">
        <v>45</v>
      </c>
      <c r="E16" t="s">
        <v>29</v>
      </c>
      <c r="F16" t="s">
        <v>761</v>
      </c>
      <c r="G16" t="s">
        <v>73</v>
      </c>
      <c r="H16" t="s">
        <v>658</v>
      </c>
      <c r="I16" t="s">
        <v>659</v>
      </c>
      <c r="J16" t="s">
        <v>676</v>
      </c>
      <c r="K16" t="s">
        <v>48</v>
      </c>
      <c r="L16" t="s">
        <v>49</v>
      </c>
      <c r="M16" s="1">
        <v>36087</v>
      </c>
      <c r="N16" t="s">
        <v>753</v>
      </c>
      <c r="O16">
        <v>16.940000000000001</v>
      </c>
      <c r="P16">
        <v>54.79</v>
      </c>
      <c r="Q16" t="s">
        <v>59</v>
      </c>
      <c r="R16" t="s">
        <v>29</v>
      </c>
      <c r="S16" t="s">
        <v>762</v>
      </c>
      <c r="T16" t="s">
        <v>755</v>
      </c>
      <c r="U16" t="b">
        <v>1</v>
      </c>
      <c r="W16">
        <v>106</v>
      </c>
      <c r="X16" t="s">
        <v>63</v>
      </c>
      <c r="Y16" t="str">
        <f t="shared" si="0"/>
        <v>IO-Oman3</v>
      </c>
      <c r="Z16" t="s">
        <v>1350</v>
      </c>
      <c r="AA16">
        <v>2</v>
      </c>
      <c r="AB16">
        <v>3</v>
      </c>
      <c r="AE16">
        <v>3</v>
      </c>
    </row>
    <row r="17" spans="1:32" x14ac:dyDescent="0.2">
      <c r="A17">
        <v>116974</v>
      </c>
      <c r="B17">
        <v>116974</v>
      </c>
      <c r="C17" t="s">
        <v>63</v>
      </c>
      <c r="E17" t="s">
        <v>43</v>
      </c>
      <c r="F17" t="s">
        <v>759</v>
      </c>
      <c r="G17" t="s">
        <v>73</v>
      </c>
      <c r="H17" t="s">
        <v>658</v>
      </c>
      <c r="I17" t="s">
        <v>659</v>
      </c>
      <c r="J17" t="s">
        <v>676</v>
      </c>
      <c r="K17" t="s">
        <v>48</v>
      </c>
      <c r="L17" t="s">
        <v>49</v>
      </c>
      <c r="M17" s="1">
        <v>37081</v>
      </c>
      <c r="N17" t="s">
        <v>753</v>
      </c>
      <c r="O17">
        <v>17.133330000000001</v>
      </c>
      <c r="P17">
        <v>55.16666</v>
      </c>
      <c r="Q17" t="s">
        <v>59</v>
      </c>
      <c r="R17" t="s">
        <v>43</v>
      </c>
      <c r="S17" t="s">
        <v>760</v>
      </c>
      <c r="T17" t="s">
        <v>755</v>
      </c>
      <c r="U17" t="b">
        <v>0</v>
      </c>
      <c r="W17">
        <v>107</v>
      </c>
      <c r="X17" t="s">
        <v>63</v>
      </c>
      <c r="Y17" t="str">
        <f t="shared" si="0"/>
        <v>IO-Oman3</v>
      </c>
      <c r="Z17" t="s">
        <v>1350</v>
      </c>
      <c r="AA17">
        <v>1</v>
      </c>
      <c r="AB17">
        <v>3</v>
      </c>
      <c r="AE17">
        <v>3</v>
      </c>
      <c r="AF17" t="s">
        <v>1178</v>
      </c>
    </row>
    <row r="18" spans="1:32" x14ac:dyDescent="0.2">
      <c r="A18">
        <v>116977</v>
      </c>
      <c r="B18">
        <v>116977</v>
      </c>
      <c r="C18" t="s">
        <v>63</v>
      </c>
      <c r="E18" t="s">
        <v>63</v>
      </c>
      <c r="F18" t="s">
        <v>764</v>
      </c>
      <c r="G18" t="s">
        <v>73</v>
      </c>
      <c r="H18" t="s">
        <v>658</v>
      </c>
      <c r="I18" t="s">
        <v>659</v>
      </c>
      <c r="J18" t="s">
        <v>676</v>
      </c>
      <c r="K18" t="s">
        <v>48</v>
      </c>
      <c r="L18" t="s">
        <v>49</v>
      </c>
      <c r="M18" s="1">
        <v>37222</v>
      </c>
      <c r="N18" t="s">
        <v>753</v>
      </c>
      <c r="O18">
        <v>21.617930000000001</v>
      </c>
      <c r="P18">
        <v>59.443390000000001</v>
      </c>
      <c r="Q18" t="s">
        <v>59</v>
      </c>
      <c r="R18" t="s">
        <v>112</v>
      </c>
      <c r="S18" t="s">
        <v>758</v>
      </c>
      <c r="T18" t="s">
        <v>755</v>
      </c>
      <c r="U18" t="b">
        <v>1</v>
      </c>
      <c r="W18">
        <v>108</v>
      </c>
      <c r="X18" t="s">
        <v>63</v>
      </c>
      <c r="Y18" t="str">
        <f t="shared" si="0"/>
        <v>IO-Oman4</v>
      </c>
      <c r="Z18" t="s">
        <v>1351</v>
      </c>
      <c r="AA18">
        <v>1</v>
      </c>
      <c r="AB18">
        <v>3</v>
      </c>
      <c r="AE18">
        <v>3</v>
      </c>
      <c r="AF18" t="s">
        <v>1178</v>
      </c>
    </row>
    <row r="19" spans="1:32" x14ac:dyDescent="0.2">
      <c r="A19">
        <v>116973</v>
      </c>
      <c r="B19">
        <v>116973</v>
      </c>
      <c r="C19" t="s">
        <v>63</v>
      </c>
      <c r="E19" t="s">
        <v>63</v>
      </c>
      <c r="F19" t="s">
        <v>757</v>
      </c>
      <c r="G19" t="s">
        <v>73</v>
      </c>
      <c r="H19" t="s">
        <v>658</v>
      </c>
      <c r="I19" t="s">
        <v>659</v>
      </c>
      <c r="J19" t="s">
        <v>676</v>
      </c>
      <c r="K19" t="s">
        <v>48</v>
      </c>
      <c r="L19" t="s">
        <v>49</v>
      </c>
      <c r="M19" s="1">
        <v>37583</v>
      </c>
      <c r="N19" t="s">
        <v>753</v>
      </c>
      <c r="O19">
        <v>19.665990000000001</v>
      </c>
      <c r="P19">
        <v>57.701549999999997</v>
      </c>
      <c r="Q19" t="s">
        <v>59</v>
      </c>
      <c r="R19" t="s">
        <v>112</v>
      </c>
      <c r="S19" t="s">
        <v>758</v>
      </c>
      <c r="T19" t="s">
        <v>755</v>
      </c>
      <c r="U19" t="b">
        <v>1</v>
      </c>
      <c r="W19">
        <v>109</v>
      </c>
      <c r="X19" t="s">
        <v>63</v>
      </c>
      <c r="Y19" t="str">
        <f t="shared" si="0"/>
        <v>IO-Oman4</v>
      </c>
      <c r="Z19" t="s">
        <v>1351</v>
      </c>
      <c r="AA19">
        <v>3</v>
      </c>
      <c r="AB19">
        <v>3</v>
      </c>
      <c r="AE19">
        <v>3</v>
      </c>
      <c r="AF19" t="s">
        <v>1178</v>
      </c>
    </row>
    <row r="20" spans="1:32" x14ac:dyDescent="0.2">
      <c r="A20">
        <v>116976</v>
      </c>
      <c r="B20">
        <v>116976</v>
      </c>
      <c r="C20" t="s">
        <v>63</v>
      </c>
      <c r="E20" t="s">
        <v>63</v>
      </c>
      <c r="F20" t="s">
        <v>763</v>
      </c>
      <c r="G20" t="s">
        <v>73</v>
      </c>
      <c r="H20" t="s">
        <v>658</v>
      </c>
      <c r="I20" t="s">
        <v>659</v>
      </c>
      <c r="J20" t="s">
        <v>676</v>
      </c>
      <c r="K20" t="s">
        <v>48</v>
      </c>
      <c r="L20" t="s">
        <v>49</v>
      </c>
      <c r="M20" s="1">
        <v>40352</v>
      </c>
      <c r="N20" t="s">
        <v>753</v>
      </c>
      <c r="O20">
        <v>20.18328</v>
      </c>
      <c r="P20">
        <v>58.630360000000003</v>
      </c>
      <c r="Q20" t="s">
        <v>59</v>
      </c>
      <c r="R20" t="s">
        <v>112</v>
      </c>
      <c r="S20" t="s">
        <v>758</v>
      </c>
      <c r="T20" t="s">
        <v>755</v>
      </c>
      <c r="U20" t="b">
        <v>1</v>
      </c>
      <c r="W20">
        <v>110</v>
      </c>
      <c r="X20" t="s">
        <v>63</v>
      </c>
      <c r="Y20" t="str">
        <f t="shared" si="0"/>
        <v>IO-Oman4</v>
      </c>
      <c r="Z20" t="s">
        <v>1351</v>
      </c>
      <c r="AA20">
        <v>2</v>
      </c>
      <c r="AB20">
        <v>3</v>
      </c>
      <c r="AE20">
        <v>3</v>
      </c>
      <c r="AF20" t="s">
        <v>1178</v>
      </c>
    </row>
    <row r="21" spans="1:32" x14ac:dyDescent="0.2">
      <c r="A21">
        <v>116971</v>
      </c>
      <c r="B21">
        <v>116971</v>
      </c>
      <c r="C21">
        <v>45</v>
      </c>
      <c r="E21" t="s">
        <v>29</v>
      </c>
      <c r="F21" t="s">
        <v>752</v>
      </c>
      <c r="G21" t="s">
        <v>55</v>
      </c>
      <c r="H21" t="s">
        <v>658</v>
      </c>
      <c r="I21" t="s">
        <v>659</v>
      </c>
      <c r="J21" t="s">
        <v>676</v>
      </c>
      <c r="K21" t="s">
        <v>48</v>
      </c>
      <c r="L21" t="s">
        <v>49</v>
      </c>
      <c r="M21" s="1">
        <v>41211</v>
      </c>
      <c r="N21" t="s">
        <v>753</v>
      </c>
      <c r="O21">
        <v>17.32057</v>
      </c>
      <c r="P21">
        <v>55.296140000000001</v>
      </c>
      <c r="Q21" t="s">
        <v>59</v>
      </c>
      <c r="R21" t="s">
        <v>29</v>
      </c>
      <c r="S21" t="s">
        <v>754</v>
      </c>
      <c r="T21" t="s">
        <v>755</v>
      </c>
      <c r="U21" t="b">
        <v>1</v>
      </c>
      <c r="W21">
        <v>111</v>
      </c>
      <c r="X21" t="s">
        <v>63</v>
      </c>
      <c r="Y21" t="str">
        <f t="shared" si="0"/>
        <v>IO-Oman3</v>
      </c>
      <c r="Z21" t="s">
        <v>1350</v>
      </c>
      <c r="AB21">
        <v>3</v>
      </c>
      <c r="AE21">
        <v>2</v>
      </c>
    </row>
    <row r="22" spans="1:32" x14ac:dyDescent="0.2">
      <c r="A22">
        <v>116972</v>
      </c>
      <c r="B22">
        <v>116972</v>
      </c>
      <c r="C22">
        <v>45</v>
      </c>
      <c r="E22" t="s">
        <v>29</v>
      </c>
      <c r="F22" t="s">
        <v>756</v>
      </c>
      <c r="G22" t="s">
        <v>55</v>
      </c>
      <c r="H22" t="s">
        <v>658</v>
      </c>
      <c r="I22" t="s">
        <v>659</v>
      </c>
      <c r="J22" t="s">
        <v>676</v>
      </c>
      <c r="K22" t="s">
        <v>48</v>
      </c>
      <c r="L22" t="s">
        <v>49</v>
      </c>
      <c r="M22" s="1">
        <v>41211</v>
      </c>
      <c r="N22" t="s">
        <v>753</v>
      </c>
      <c r="O22">
        <v>17.32057</v>
      </c>
      <c r="P22">
        <v>55.296140000000001</v>
      </c>
      <c r="Q22" t="s">
        <v>59</v>
      </c>
      <c r="R22" t="s">
        <v>29</v>
      </c>
      <c r="S22" t="s">
        <v>754</v>
      </c>
      <c r="T22" t="s">
        <v>755</v>
      </c>
      <c r="U22" t="b">
        <v>1</v>
      </c>
      <c r="W22">
        <v>111</v>
      </c>
      <c r="X22" t="s">
        <v>63</v>
      </c>
      <c r="Y22" t="str">
        <f t="shared" si="0"/>
        <v>IO-Oman3</v>
      </c>
      <c r="Z22" t="s">
        <v>1350</v>
      </c>
      <c r="AA22">
        <v>3</v>
      </c>
      <c r="AB22">
        <v>3</v>
      </c>
      <c r="AE22">
        <v>3</v>
      </c>
    </row>
  </sheetData>
  <sortState xmlns:xlrd2="http://schemas.microsoft.com/office/spreadsheetml/2017/richdata2" ref="A2:AF22">
    <sortCondition ref="N2:N22"/>
    <sortCondition ref="M2:M2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8C3C-B9B6-5C4B-B841-97212766B78C}">
  <dimension ref="A1:AC84"/>
  <sheetViews>
    <sheetView topLeftCell="A25" workbookViewId="0">
      <selection activeCell="G65" sqref="G65"/>
    </sheetView>
  </sheetViews>
  <sheetFormatPr baseColWidth="10" defaultRowHeight="16" x14ac:dyDescent="0.2"/>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
      <c r="A2">
        <v>178364</v>
      </c>
      <c r="B2">
        <v>178364</v>
      </c>
      <c r="C2">
        <v>1</v>
      </c>
      <c r="E2" t="s">
        <v>29</v>
      </c>
      <c r="F2" t="s">
        <v>931</v>
      </c>
      <c r="G2" t="s">
        <v>73</v>
      </c>
      <c r="H2" t="s">
        <v>778</v>
      </c>
      <c r="I2" t="s">
        <v>779</v>
      </c>
      <c r="J2" t="s">
        <v>47</v>
      </c>
      <c r="K2" t="s">
        <v>48</v>
      </c>
      <c r="L2" t="s">
        <v>49</v>
      </c>
      <c r="M2" s="1">
        <v>42695</v>
      </c>
      <c r="N2" t="s">
        <v>36</v>
      </c>
      <c r="O2">
        <v>18.97251</v>
      </c>
      <c r="P2">
        <v>-155.61267000000001</v>
      </c>
      <c r="Q2" t="s">
        <v>37</v>
      </c>
      <c r="R2" t="s">
        <v>29</v>
      </c>
      <c r="S2" t="s">
        <v>932</v>
      </c>
      <c r="U2" t="b">
        <v>1</v>
      </c>
      <c r="V2" t="s">
        <v>933</v>
      </c>
      <c r="W2" t="s">
        <v>63</v>
      </c>
      <c r="X2" t="s">
        <v>933</v>
      </c>
      <c r="Z2">
        <v>3</v>
      </c>
      <c r="AC2">
        <v>3</v>
      </c>
    </row>
    <row r="3" spans="1:29" x14ac:dyDescent="0.2">
      <c r="A3">
        <v>49044</v>
      </c>
      <c r="B3">
        <v>49044</v>
      </c>
      <c r="C3">
        <v>1</v>
      </c>
      <c r="E3" t="s">
        <v>29</v>
      </c>
      <c r="F3" t="s">
        <v>385</v>
      </c>
      <c r="G3" t="s">
        <v>55</v>
      </c>
      <c r="H3" t="s">
        <v>381</v>
      </c>
      <c r="I3" t="s">
        <v>57</v>
      </c>
      <c r="J3" t="s">
        <v>382</v>
      </c>
      <c r="K3" t="s">
        <v>35</v>
      </c>
      <c r="M3" s="1">
        <v>38571</v>
      </c>
      <c r="N3" t="s">
        <v>36</v>
      </c>
      <c r="O3">
        <v>19.149999999999999</v>
      </c>
      <c r="P3">
        <v>-156.01666599999999</v>
      </c>
      <c r="Q3" t="s">
        <v>37</v>
      </c>
      <c r="R3" t="s">
        <v>29</v>
      </c>
      <c r="S3" t="s">
        <v>383</v>
      </c>
      <c r="T3" t="s">
        <v>255</v>
      </c>
      <c r="U3" t="b">
        <v>1</v>
      </c>
      <c r="V3" t="s">
        <v>386</v>
      </c>
      <c r="W3">
        <v>24</v>
      </c>
      <c r="X3" t="s">
        <v>139</v>
      </c>
      <c r="Z3" t="s">
        <v>238</v>
      </c>
      <c r="AB3" t="s">
        <v>124</v>
      </c>
      <c r="AC3">
        <v>3</v>
      </c>
    </row>
    <row r="4" spans="1:29" x14ac:dyDescent="0.2">
      <c r="A4">
        <v>49050</v>
      </c>
      <c r="B4">
        <v>49050</v>
      </c>
      <c r="C4">
        <v>1</v>
      </c>
      <c r="E4" t="s">
        <v>43</v>
      </c>
      <c r="F4" t="s">
        <v>396</v>
      </c>
      <c r="G4" t="s">
        <v>55</v>
      </c>
      <c r="H4" t="s">
        <v>381</v>
      </c>
      <c r="I4" t="s">
        <v>57</v>
      </c>
      <c r="J4" t="s">
        <v>382</v>
      </c>
      <c r="K4" t="s">
        <v>35</v>
      </c>
      <c r="M4" s="1">
        <v>38571</v>
      </c>
      <c r="N4" t="s">
        <v>36</v>
      </c>
      <c r="O4">
        <v>19.149999999999999</v>
      </c>
      <c r="P4">
        <v>-156.01666599999999</v>
      </c>
      <c r="Q4" t="s">
        <v>37</v>
      </c>
      <c r="R4" t="s">
        <v>43</v>
      </c>
      <c r="S4" t="s">
        <v>383</v>
      </c>
      <c r="T4" t="s">
        <v>255</v>
      </c>
      <c r="U4" t="b">
        <v>0</v>
      </c>
      <c r="V4" t="s">
        <v>397</v>
      </c>
      <c r="W4">
        <v>24</v>
      </c>
      <c r="X4" t="s">
        <v>139</v>
      </c>
      <c r="Z4" t="s">
        <v>42</v>
      </c>
      <c r="AA4" t="s">
        <v>398</v>
      </c>
      <c r="AB4" t="s">
        <v>124</v>
      </c>
      <c r="AC4">
        <v>3</v>
      </c>
    </row>
    <row r="5" spans="1:29" x14ac:dyDescent="0.2">
      <c r="A5">
        <v>49043</v>
      </c>
      <c r="B5">
        <v>49045</v>
      </c>
      <c r="C5">
        <v>1</v>
      </c>
      <c r="E5" t="s">
        <v>29</v>
      </c>
      <c r="F5" t="s">
        <v>387</v>
      </c>
      <c r="G5" t="s">
        <v>55</v>
      </c>
      <c r="H5" t="s">
        <v>381</v>
      </c>
      <c r="I5" t="s">
        <v>57</v>
      </c>
      <c r="J5" t="s">
        <v>382</v>
      </c>
      <c r="K5" t="s">
        <v>35</v>
      </c>
      <c r="M5" s="1">
        <v>38571</v>
      </c>
      <c r="N5" t="s">
        <v>36</v>
      </c>
      <c r="O5">
        <v>19.149999999999999</v>
      </c>
      <c r="P5">
        <v>-156.01666599999999</v>
      </c>
      <c r="Q5" t="s">
        <v>37</v>
      </c>
      <c r="R5" t="s">
        <v>29</v>
      </c>
      <c r="S5" t="s">
        <v>383</v>
      </c>
      <c r="T5" t="s">
        <v>255</v>
      </c>
      <c r="U5" t="b">
        <v>0</v>
      </c>
      <c r="W5">
        <v>24</v>
      </c>
      <c r="X5" t="s">
        <v>89</v>
      </c>
      <c r="Z5" t="s">
        <v>388</v>
      </c>
      <c r="AB5" t="s">
        <v>92</v>
      </c>
      <c r="AC5">
        <v>3</v>
      </c>
    </row>
    <row r="6" spans="1:29" x14ac:dyDescent="0.2">
      <c r="A6">
        <v>45921</v>
      </c>
      <c r="B6">
        <v>45921</v>
      </c>
      <c r="C6">
        <v>1</v>
      </c>
      <c r="E6" t="s">
        <v>29</v>
      </c>
      <c r="F6" t="s">
        <v>350</v>
      </c>
      <c r="G6" t="s">
        <v>55</v>
      </c>
      <c r="H6" t="s">
        <v>148</v>
      </c>
      <c r="I6" t="s">
        <v>149</v>
      </c>
      <c r="J6" t="s">
        <v>85</v>
      </c>
      <c r="K6" t="s">
        <v>48</v>
      </c>
      <c r="L6" t="s">
        <v>49</v>
      </c>
      <c r="M6" s="1">
        <v>38266</v>
      </c>
      <c r="N6" t="s">
        <v>36</v>
      </c>
      <c r="O6">
        <v>19.350000000000001</v>
      </c>
      <c r="P6">
        <v>-156.19999999999999</v>
      </c>
      <c r="Q6" t="s">
        <v>37</v>
      </c>
      <c r="R6" t="s">
        <v>29</v>
      </c>
      <c r="T6" t="s">
        <v>70</v>
      </c>
      <c r="U6" t="b">
        <v>0</v>
      </c>
      <c r="W6">
        <v>71</v>
      </c>
      <c r="X6" t="s">
        <v>89</v>
      </c>
      <c r="Z6" t="s">
        <v>42</v>
      </c>
      <c r="AA6" t="s">
        <v>351</v>
      </c>
      <c r="AB6" t="s">
        <v>124</v>
      </c>
      <c r="AC6">
        <v>3</v>
      </c>
    </row>
    <row r="7" spans="1:29" x14ac:dyDescent="0.2">
      <c r="A7">
        <v>75660</v>
      </c>
      <c r="B7">
        <v>91283</v>
      </c>
      <c r="C7">
        <v>1</v>
      </c>
      <c r="E7" t="s">
        <v>43</v>
      </c>
      <c r="F7" t="s">
        <v>515</v>
      </c>
      <c r="G7" t="s">
        <v>55</v>
      </c>
      <c r="H7" t="s">
        <v>148</v>
      </c>
      <c r="I7" t="s">
        <v>149</v>
      </c>
      <c r="J7" t="s">
        <v>34</v>
      </c>
      <c r="K7" t="s">
        <v>48</v>
      </c>
      <c r="L7" t="s">
        <v>49</v>
      </c>
      <c r="M7" s="1">
        <v>40165</v>
      </c>
      <c r="N7" t="s">
        <v>36</v>
      </c>
      <c r="O7">
        <v>19.5</v>
      </c>
      <c r="P7">
        <v>-156</v>
      </c>
      <c r="Q7" t="s">
        <v>37</v>
      </c>
      <c r="R7" t="s">
        <v>43</v>
      </c>
      <c r="S7" t="s">
        <v>516</v>
      </c>
      <c r="T7" t="s">
        <v>255</v>
      </c>
      <c r="U7" t="b">
        <v>0</v>
      </c>
      <c r="W7">
        <v>29</v>
      </c>
      <c r="X7" t="s">
        <v>89</v>
      </c>
      <c r="Z7">
        <v>2</v>
      </c>
      <c r="AC7">
        <v>3</v>
      </c>
    </row>
    <row r="8" spans="1:29" x14ac:dyDescent="0.2">
      <c r="A8">
        <v>23316</v>
      </c>
      <c r="B8">
        <v>91286</v>
      </c>
      <c r="C8">
        <v>1</v>
      </c>
      <c r="E8" t="s">
        <v>43</v>
      </c>
      <c r="F8" t="s">
        <v>522</v>
      </c>
      <c r="G8" t="s">
        <v>55</v>
      </c>
      <c r="H8" t="s">
        <v>148</v>
      </c>
      <c r="I8" t="s">
        <v>149</v>
      </c>
      <c r="J8" t="s">
        <v>34</v>
      </c>
      <c r="K8" t="s">
        <v>48</v>
      </c>
      <c r="L8" t="s">
        <v>49</v>
      </c>
      <c r="M8" s="1">
        <v>40165</v>
      </c>
      <c r="N8" t="s">
        <v>36</v>
      </c>
      <c r="O8">
        <v>19.5</v>
      </c>
      <c r="P8">
        <v>-155.966666</v>
      </c>
      <c r="Q8" t="s">
        <v>37</v>
      </c>
      <c r="R8" t="s">
        <v>43</v>
      </c>
      <c r="S8" t="s">
        <v>523</v>
      </c>
      <c r="T8" t="s">
        <v>255</v>
      </c>
      <c r="U8" t="b">
        <v>0</v>
      </c>
      <c r="W8">
        <v>29</v>
      </c>
      <c r="X8" t="s">
        <v>89</v>
      </c>
      <c r="Z8" t="s">
        <v>226</v>
      </c>
      <c r="AA8" t="s">
        <v>524</v>
      </c>
      <c r="AB8" t="s">
        <v>124</v>
      </c>
      <c r="AC8">
        <v>1</v>
      </c>
    </row>
    <row r="9" spans="1:29" x14ac:dyDescent="0.2">
      <c r="A9">
        <v>30072</v>
      </c>
      <c r="B9">
        <v>132639</v>
      </c>
      <c r="C9">
        <v>1</v>
      </c>
      <c r="E9" t="s">
        <v>29</v>
      </c>
      <c r="F9" t="s">
        <v>818</v>
      </c>
      <c r="G9" t="s">
        <v>55</v>
      </c>
      <c r="H9" t="s">
        <v>148</v>
      </c>
      <c r="I9" t="s">
        <v>149</v>
      </c>
      <c r="J9" t="s">
        <v>34</v>
      </c>
      <c r="K9" t="s">
        <v>48</v>
      </c>
      <c r="L9" t="s">
        <v>49</v>
      </c>
      <c r="M9" s="1">
        <v>40775</v>
      </c>
      <c r="N9" t="s">
        <v>36</v>
      </c>
      <c r="O9">
        <v>19.55</v>
      </c>
      <c r="P9">
        <v>-156.01666599999999</v>
      </c>
      <c r="Q9" t="s">
        <v>37</v>
      </c>
      <c r="R9" t="s">
        <v>112</v>
      </c>
      <c r="S9" t="s">
        <v>819</v>
      </c>
      <c r="T9" t="s">
        <v>255</v>
      </c>
      <c r="U9" t="b">
        <v>0</v>
      </c>
      <c r="W9">
        <v>34</v>
      </c>
      <c r="X9" t="s">
        <v>89</v>
      </c>
      <c r="Z9" t="s">
        <v>402</v>
      </c>
      <c r="AB9" t="s">
        <v>820</v>
      </c>
      <c r="AC9">
        <v>3</v>
      </c>
    </row>
    <row r="10" spans="1:29" x14ac:dyDescent="0.2">
      <c r="A10">
        <v>91284</v>
      </c>
      <c r="B10">
        <v>91080</v>
      </c>
      <c r="C10">
        <v>1</v>
      </c>
      <c r="E10" t="s">
        <v>43</v>
      </c>
      <c r="F10" t="s">
        <v>491</v>
      </c>
      <c r="G10" t="s">
        <v>55</v>
      </c>
      <c r="H10" t="s">
        <v>148</v>
      </c>
      <c r="I10" t="s">
        <v>149</v>
      </c>
      <c r="J10" t="s">
        <v>34</v>
      </c>
      <c r="K10" t="s">
        <v>48</v>
      </c>
      <c r="L10" t="s">
        <v>49</v>
      </c>
      <c r="M10" s="1">
        <v>40166</v>
      </c>
      <c r="N10" t="s">
        <v>36</v>
      </c>
      <c r="O10">
        <v>19.583333</v>
      </c>
      <c r="P10">
        <v>-156.11666600000001</v>
      </c>
      <c r="Q10" t="s">
        <v>37</v>
      </c>
      <c r="R10" t="s">
        <v>43</v>
      </c>
      <c r="T10" t="s">
        <v>255</v>
      </c>
      <c r="U10" t="b">
        <v>0</v>
      </c>
      <c r="W10">
        <v>30</v>
      </c>
      <c r="X10" t="s">
        <v>89</v>
      </c>
      <c r="Z10">
        <v>2</v>
      </c>
      <c r="AC10">
        <v>3</v>
      </c>
    </row>
    <row r="11" spans="1:29" x14ac:dyDescent="0.2">
      <c r="A11">
        <v>49043</v>
      </c>
      <c r="B11">
        <v>98741</v>
      </c>
      <c r="C11">
        <v>1</v>
      </c>
      <c r="E11" t="s">
        <v>29</v>
      </c>
      <c r="F11" t="s">
        <v>568</v>
      </c>
      <c r="G11" t="s">
        <v>55</v>
      </c>
      <c r="H11" t="s">
        <v>148</v>
      </c>
      <c r="I11" t="s">
        <v>149</v>
      </c>
      <c r="J11" t="s">
        <v>34</v>
      </c>
      <c r="K11" t="s">
        <v>48</v>
      </c>
      <c r="L11" t="s">
        <v>49</v>
      </c>
      <c r="M11" s="1">
        <v>40404</v>
      </c>
      <c r="N11" t="s">
        <v>36</v>
      </c>
      <c r="O11">
        <v>19.583333</v>
      </c>
      <c r="P11">
        <v>-156.01666599999999</v>
      </c>
      <c r="Q11" t="s">
        <v>37</v>
      </c>
      <c r="R11" t="s">
        <v>29</v>
      </c>
      <c r="T11" t="s">
        <v>255</v>
      </c>
      <c r="U11" t="b">
        <v>0</v>
      </c>
      <c r="W11">
        <v>33</v>
      </c>
      <c r="X11" t="s">
        <v>89</v>
      </c>
      <c r="Z11">
        <v>3</v>
      </c>
      <c r="AC11">
        <v>3</v>
      </c>
    </row>
    <row r="12" spans="1:29" x14ac:dyDescent="0.2">
      <c r="A12">
        <v>91082</v>
      </c>
      <c r="B12">
        <v>91082</v>
      </c>
      <c r="C12">
        <v>1</v>
      </c>
      <c r="E12" t="s">
        <v>29</v>
      </c>
      <c r="F12" t="s">
        <v>493</v>
      </c>
      <c r="G12" t="s">
        <v>55</v>
      </c>
      <c r="H12" t="s">
        <v>148</v>
      </c>
      <c r="I12" t="s">
        <v>149</v>
      </c>
      <c r="J12" t="s">
        <v>34</v>
      </c>
      <c r="K12" t="s">
        <v>48</v>
      </c>
      <c r="L12" t="s">
        <v>49</v>
      </c>
      <c r="M12" s="1">
        <v>40166</v>
      </c>
      <c r="N12" t="s">
        <v>36</v>
      </c>
      <c r="O12">
        <v>19.600000000000001</v>
      </c>
      <c r="P12">
        <v>-156.1</v>
      </c>
      <c r="Q12" t="s">
        <v>37</v>
      </c>
      <c r="R12" t="s">
        <v>29</v>
      </c>
      <c r="T12" t="s">
        <v>255</v>
      </c>
      <c r="U12" t="b">
        <v>0</v>
      </c>
      <c r="V12" t="s">
        <v>243</v>
      </c>
      <c r="W12">
        <v>30</v>
      </c>
      <c r="X12" t="s">
        <v>139</v>
      </c>
      <c r="Z12" t="s">
        <v>226</v>
      </c>
      <c r="AA12" t="s">
        <v>494</v>
      </c>
      <c r="AB12" t="s">
        <v>124</v>
      </c>
      <c r="AC12">
        <v>2</v>
      </c>
    </row>
    <row r="13" spans="1:29" x14ac:dyDescent="0.2">
      <c r="A13">
        <v>45922</v>
      </c>
      <c r="B13">
        <v>45922</v>
      </c>
      <c r="C13">
        <v>1</v>
      </c>
      <c r="E13" t="s">
        <v>43</v>
      </c>
      <c r="F13" t="s">
        <v>352</v>
      </c>
      <c r="G13" t="s">
        <v>353</v>
      </c>
      <c r="H13" t="s">
        <v>148</v>
      </c>
      <c r="I13" t="s">
        <v>149</v>
      </c>
      <c r="J13" t="s">
        <v>85</v>
      </c>
      <c r="K13" t="s">
        <v>48</v>
      </c>
      <c r="L13" t="s">
        <v>49</v>
      </c>
      <c r="M13" s="1">
        <v>38266</v>
      </c>
      <c r="N13" t="s">
        <v>36</v>
      </c>
      <c r="O13">
        <v>19.600000000000001</v>
      </c>
      <c r="P13">
        <v>-156.19999999999999</v>
      </c>
      <c r="Q13" t="s">
        <v>37</v>
      </c>
      <c r="R13" t="s">
        <v>112</v>
      </c>
      <c r="S13" t="s">
        <v>354</v>
      </c>
      <c r="T13" t="s">
        <v>70</v>
      </c>
      <c r="U13" t="b">
        <v>0</v>
      </c>
      <c r="W13">
        <v>71</v>
      </c>
      <c r="X13" t="s">
        <v>354</v>
      </c>
      <c r="Z13" t="s">
        <v>355</v>
      </c>
      <c r="AB13" t="s">
        <v>117</v>
      </c>
      <c r="AC13">
        <v>1</v>
      </c>
    </row>
    <row r="14" spans="1:29" x14ac:dyDescent="0.2">
      <c r="A14">
        <v>23319</v>
      </c>
      <c r="B14">
        <v>132658</v>
      </c>
      <c r="C14">
        <v>1</v>
      </c>
      <c r="E14" t="s">
        <v>43</v>
      </c>
      <c r="F14" t="s">
        <v>830</v>
      </c>
      <c r="G14" t="s">
        <v>55</v>
      </c>
      <c r="H14" t="s">
        <v>148</v>
      </c>
      <c r="I14" t="s">
        <v>149</v>
      </c>
      <c r="J14" t="s">
        <v>34</v>
      </c>
      <c r="K14" t="s">
        <v>48</v>
      </c>
      <c r="L14" t="s">
        <v>49</v>
      </c>
      <c r="M14" s="1">
        <v>40780</v>
      </c>
      <c r="N14" t="s">
        <v>36</v>
      </c>
      <c r="O14">
        <v>19.616665999999999</v>
      </c>
      <c r="P14">
        <v>-156.01666599999999</v>
      </c>
      <c r="Q14" t="s">
        <v>37</v>
      </c>
      <c r="R14" t="s">
        <v>112</v>
      </c>
      <c r="S14" t="s">
        <v>831</v>
      </c>
      <c r="T14" t="s">
        <v>255</v>
      </c>
      <c r="U14" t="b">
        <v>0</v>
      </c>
      <c r="W14">
        <v>35</v>
      </c>
      <c r="X14" t="s">
        <v>89</v>
      </c>
      <c r="Z14">
        <v>3</v>
      </c>
      <c r="AA14">
        <v>244.23</v>
      </c>
      <c r="AC14">
        <v>2</v>
      </c>
    </row>
    <row r="15" spans="1:29" x14ac:dyDescent="0.2">
      <c r="A15">
        <v>91278</v>
      </c>
      <c r="B15">
        <v>91278</v>
      </c>
      <c r="C15">
        <v>1</v>
      </c>
      <c r="E15" t="s">
        <v>43</v>
      </c>
      <c r="F15" t="s">
        <v>514</v>
      </c>
      <c r="G15" t="s">
        <v>55</v>
      </c>
      <c r="H15" t="s">
        <v>148</v>
      </c>
      <c r="I15" t="s">
        <v>149</v>
      </c>
      <c r="J15" t="s">
        <v>34</v>
      </c>
      <c r="K15" t="s">
        <v>48</v>
      </c>
      <c r="L15" t="s">
        <v>49</v>
      </c>
      <c r="M15" s="1">
        <v>40157</v>
      </c>
      <c r="N15" t="s">
        <v>36</v>
      </c>
      <c r="O15">
        <v>19.633333</v>
      </c>
      <c r="P15">
        <v>-156.433333</v>
      </c>
      <c r="Q15" t="s">
        <v>37</v>
      </c>
      <c r="R15" t="s">
        <v>43</v>
      </c>
      <c r="T15" t="s">
        <v>503</v>
      </c>
      <c r="U15" t="b">
        <v>0</v>
      </c>
      <c r="V15" t="s">
        <v>170</v>
      </c>
      <c r="W15">
        <v>52</v>
      </c>
      <c r="X15" t="s">
        <v>139</v>
      </c>
      <c r="Z15">
        <v>3</v>
      </c>
      <c r="AC15">
        <v>3</v>
      </c>
    </row>
    <row r="16" spans="1:29" x14ac:dyDescent="0.2">
      <c r="A16">
        <v>91275</v>
      </c>
      <c r="B16">
        <v>91275</v>
      </c>
      <c r="C16">
        <v>1</v>
      </c>
      <c r="E16" t="s">
        <v>43</v>
      </c>
      <c r="F16" t="s">
        <v>504</v>
      </c>
      <c r="G16" t="s">
        <v>55</v>
      </c>
      <c r="H16" t="s">
        <v>148</v>
      </c>
      <c r="I16" t="s">
        <v>149</v>
      </c>
      <c r="J16" t="s">
        <v>34</v>
      </c>
      <c r="K16" t="s">
        <v>48</v>
      </c>
      <c r="L16" t="s">
        <v>49</v>
      </c>
      <c r="M16" s="1">
        <v>40157</v>
      </c>
      <c r="N16" t="s">
        <v>36</v>
      </c>
      <c r="O16">
        <v>19.7</v>
      </c>
      <c r="P16">
        <v>-156.433333</v>
      </c>
      <c r="Q16" t="s">
        <v>37</v>
      </c>
      <c r="R16" t="s">
        <v>43</v>
      </c>
      <c r="S16" t="s">
        <v>505</v>
      </c>
      <c r="T16" t="s">
        <v>503</v>
      </c>
      <c r="U16" t="b">
        <v>0</v>
      </c>
      <c r="V16" t="s">
        <v>506</v>
      </c>
      <c r="W16">
        <v>52</v>
      </c>
      <c r="X16" t="s">
        <v>139</v>
      </c>
      <c r="Z16" t="s">
        <v>226</v>
      </c>
      <c r="AA16" t="s">
        <v>507</v>
      </c>
      <c r="AB16" t="s">
        <v>124</v>
      </c>
      <c r="AC16">
        <v>1</v>
      </c>
    </row>
    <row r="17" spans="1:29" x14ac:dyDescent="0.2">
      <c r="A17">
        <v>75679</v>
      </c>
      <c r="B17">
        <v>98731</v>
      </c>
      <c r="C17">
        <v>1</v>
      </c>
      <c r="E17" t="s">
        <v>29</v>
      </c>
      <c r="F17" t="s">
        <v>555</v>
      </c>
      <c r="G17" t="s">
        <v>55</v>
      </c>
      <c r="H17" t="s">
        <v>148</v>
      </c>
      <c r="I17" t="s">
        <v>149</v>
      </c>
      <c r="J17" t="s">
        <v>34</v>
      </c>
      <c r="K17" t="s">
        <v>48</v>
      </c>
      <c r="L17" t="s">
        <v>49</v>
      </c>
      <c r="M17" s="1">
        <v>40387</v>
      </c>
      <c r="N17" t="s">
        <v>36</v>
      </c>
      <c r="O17">
        <v>19.75</v>
      </c>
      <c r="P17">
        <v>-156.066666</v>
      </c>
      <c r="Q17" t="s">
        <v>37</v>
      </c>
      <c r="R17" t="s">
        <v>29</v>
      </c>
      <c r="T17" t="s">
        <v>255</v>
      </c>
      <c r="U17" t="b">
        <v>0</v>
      </c>
      <c r="W17">
        <v>31</v>
      </c>
      <c r="X17" t="s">
        <v>89</v>
      </c>
      <c r="Z17">
        <v>2</v>
      </c>
      <c r="AC17">
        <v>3</v>
      </c>
    </row>
    <row r="18" spans="1:29" x14ac:dyDescent="0.2">
      <c r="A18">
        <v>49054</v>
      </c>
      <c r="B18">
        <v>132637</v>
      </c>
      <c r="C18">
        <v>1</v>
      </c>
      <c r="E18" t="s">
        <v>29</v>
      </c>
      <c r="F18" t="s">
        <v>814</v>
      </c>
      <c r="G18" t="s">
        <v>55</v>
      </c>
      <c r="H18" t="s">
        <v>148</v>
      </c>
      <c r="I18" t="s">
        <v>149</v>
      </c>
      <c r="J18" t="s">
        <v>34</v>
      </c>
      <c r="K18" t="s">
        <v>48</v>
      </c>
      <c r="L18" t="s">
        <v>49</v>
      </c>
      <c r="M18" s="1">
        <v>40775</v>
      </c>
      <c r="N18" t="s">
        <v>36</v>
      </c>
      <c r="O18">
        <v>19.766666000000001</v>
      </c>
      <c r="P18">
        <v>-156.13333299999999</v>
      </c>
      <c r="Q18" t="s">
        <v>37</v>
      </c>
      <c r="R18" t="s">
        <v>112</v>
      </c>
      <c r="S18" t="s">
        <v>815</v>
      </c>
      <c r="T18" t="s">
        <v>255</v>
      </c>
      <c r="U18" t="b">
        <v>0</v>
      </c>
      <c r="W18">
        <v>34</v>
      </c>
      <c r="X18" t="s">
        <v>89</v>
      </c>
      <c r="Z18" t="s">
        <v>226</v>
      </c>
      <c r="AB18" t="s">
        <v>124</v>
      </c>
      <c r="AC18">
        <v>2</v>
      </c>
    </row>
    <row r="19" spans="1:29" x14ac:dyDescent="0.2">
      <c r="A19">
        <v>75678</v>
      </c>
      <c r="B19">
        <v>98733</v>
      </c>
      <c r="C19">
        <v>1</v>
      </c>
      <c r="E19" t="s">
        <v>29</v>
      </c>
      <c r="F19" t="s">
        <v>558</v>
      </c>
      <c r="G19" t="s">
        <v>55</v>
      </c>
      <c r="H19" t="s">
        <v>148</v>
      </c>
      <c r="I19" t="s">
        <v>149</v>
      </c>
      <c r="J19" t="s">
        <v>34</v>
      </c>
      <c r="K19" t="s">
        <v>48</v>
      </c>
      <c r="L19" t="s">
        <v>49</v>
      </c>
      <c r="M19" s="1">
        <v>40387</v>
      </c>
      <c r="N19" t="s">
        <v>36</v>
      </c>
      <c r="O19">
        <v>19.816666000000001</v>
      </c>
      <c r="P19">
        <v>-156.1</v>
      </c>
      <c r="Q19" t="s">
        <v>37</v>
      </c>
      <c r="R19" t="s">
        <v>29</v>
      </c>
      <c r="T19" t="s">
        <v>255</v>
      </c>
      <c r="U19" t="b">
        <v>0</v>
      </c>
      <c r="W19">
        <v>31</v>
      </c>
      <c r="X19" t="s">
        <v>89</v>
      </c>
      <c r="Z19">
        <v>2</v>
      </c>
      <c r="AC19">
        <v>3</v>
      </c>
    </row>
    <row r="20" spans="1:29" x14ac:dyDescent="0.2">
      <c r="A20">
        <v>45932</v>
      </c>
      <c r="B20">
        <v>45926</v>
      </c>
      <c r="C20">
        <v>1</v>
      </c>
      <c r="E20" t="s">
        <v>43</v>
      </c>
      <c r="F20" t="s">
        <v>358</v>
      </c>
      <c r="G20" t="s">
        <v>55</v>
      </c>
      <c r="H20" t="s">
        <v>148</v>
      </c>
      <c r="I20" t="s">
        <v>149</v>
      </c>
      <c r="J20" t="s">
        <v>85</v>
      </c>
      <c r="K20" t="s">
        <v>48</v>
      </c>
      <c r="L20" t="s">
        <v>49</v>
      </c>
      <c r="M20" s="1">
        <v>38243</v>
      </c>
      <c r="N20" t="s">
        <v>36</v>
      </c>
      <c r="O20">
        <v>19.833333</v>
      </c>
      <c r="P20">
        <v>-156.13333299999999</v>
      </c>
      <c r="Q20" t="s">
        <v>37</v>
      </c>
      <c r="R20" t="s">
        <v>43</v>
      </c>
      <c r="S20" t="s">
        <v>359</v>
      </c>
      <c r="T20" t="s">
        <v>70</v>
      </c>
      <c r="U20" t="b">
        <v>0</v>
      </c>
      <c r="W20">
        <v>70</v>
      </c>
      <c r="X20" t="s">
        <v>89</v>
      </c>
      <c r="Z20" t="s">
        <v>201</v>
      </c>
      <c r="AB20" t="s">
        <v>124</v>
      </c>
      <c r="AC20">
        <v>3</v>
      </c>
    </row>
    <row r="21" spans="1:29" x14ac:dyDescent="0.2">
      <c r="A21">
        <v>33908</v>
      </c>
      <c r="B21">
        <v>45927</v>
      </c>
      <c r="C21">
        <v>1</v>
      </c>
      <c r="E21" t="s">
        <v>43</v>
      </c>
      <c r="F21" t="s">
        <v>360</v>
      </c>
      <c r="G21" t="s">
        <v>55</v>
      </c>
      <c r="H21" t="s">
        <v>148</v>
      </c>
      <c r="I21" t="s">
        <v>149</v>
      </c>
      <c r="J21" t="s">
        <v>85</v>
      </c>
      <c r="K21" t="s">
        <v>48</v>
      </c>
      <c r="L21" t="s">
        <v>49</v>
      </c>
      <c r="M21" s="1">
        <v>38243</v>
      </c>
      <c r="N21" t="s">
        <v>36</v>
      </c>
      <c r="O21">
        <v>19.866665999999999</v>
      </c>
      <c r="P21">
        <v>-156.16666599999999</v>
      </c>
      <c r="Q21" t="s">
        <v>37</v>
      </c>
      <c r="R21" t="s">
        <v>112</v>
      </c>
      <c r="S21" t="s">
        <v>361</v>
      </c>
      <c r="T21" t="s">
        <v>70</v>
      </c>
      <c r="U21" t="b">
        <v>0</v>
      </c>
      <c r="W21">
        <v>70</v>
      </c>
      <c r="X21" t="s">
        <v>89</v>
      </c>
      <c r="AC21">
        <v>3</v>
      </c>
    </row>
    <row r="22" spans="1:29" x14ac:dyDescent="0.2">
      <c r="A22">
        <v>33887</v>
      </c>
      <c r="B22">
        <v>45929</v>
      </c>
      <c r="C22">
        <v>1</v>
      </c>
      <c r="E22" t="s">
        <v>29</v>
      </c>
      <c r="F22" t="s">
        <v>365</v>
      </c>
      <c r="G22" t="s">
        <v>55</v>
      </c>
      <c r="H22" t="s">
        <v>148</v>
      </c>
      <c r="I22" t="s">
        <v>149</v>
      </c>
      <c r="J22" t="s">
        <v>85</v>
      </c>
      <c r="K22" t="s">
        <v>48</v>
      </c>
      <c r="L22" t="s">
        <v>49</v>
      </c>
      <c r="M22" s="1">
        <v>38243</v>
      </c>
      <c r="N22" t="s">
        <v>36</v>
      </c>
      <c r="O22">
        <v>19.883333</v>
      </c>
      <c r="P22">
        <v>-156.16666599999999</v>
      </c>
      <c r="Q22" t="s">
        <v>37</v>
      </c>
      <c r="R22" t="s">
        <v>112</v>
      </c>
      <c r="S22" t="s">
        <v>361</v>
      </c>
      <c r="T22" t="s">
        <v>70</v>
      </c>
      <c r="U22" t="b">
        <v>0</v>
      </c>
      <c r="W22">
        <v>70</v>
      </c>
      <c r="X22" t="s">
        <v>89</v>
      </c>
      <c r="AC22">
        <v>3</v>
      </c>
    </row>
    <row r="23" spans="1:29" x14ac:dyDescent="0.2">
      <c r="A23">
        <v>45928</v>
      </c>
      <c r="B23">
        <v>45930</v>
      </c>
      <c r="C23">
        <v>1</v>
      </c>
      <c r="E23" t="s">
        <v>29</v>
      </c>
      <c r="F23" t="s">
        <v>366</v>
      </c>
      <c r="G23" t="s">
        <v>55</v>
      </c>
      <c r="H23" t="s">
        <v>148</v>
      </c>
      <c r="I23" t="s">
        <v>149</v>
      </c>
      <c r="J23" t="s">
        <v>85</v>
      </c>
      <c r="K23" t="s">
        <v>48</v>
      </c>
      <c r="L23" t="s">
        <v>49</v>
      </c>
      <c r="M23" s="1">
        <v>38243</v>
      </c>
      <c r="N23" t="s">
        <v>36</v>
      </c>
      <c r="O23">
        <v>19.933333000000001</v>
      </c>
      <c r="P23">
        <v>-156.16666599999999</v>
      </c>
      <c r="Q23" t="s">
        <v>37</v>
      </c>
      <c r="R23" t="s">
        <v>112</v>
      </c>
      <c r="S23" t="s">
        <v>367</v>
      </c>
      <c r="T23" t="s">
        <v>70</v>
      </c>
      <c r="U23" t="b">
        <v>0</v>
      </c>
      <c r="W23">
        <v>70</v>
      </c>
      <c r="X23" t="s">
        <v>89</v>
      </c>
      <c r="AC23">
        <v>3</v>
      </c>
    </row>
    <row r="24" spans="1:29" x14ac:dyDescent="0.2">
      <c r="A24">
        <v>33904</v>
      </c>
      <c r="B24">
        <v>45931</v>
      </c>
      <c r="C24">
        <v>1</v>
      </c>
      <c r="E24" t="s">
        <v>43</v>
      </c>
      <c r="F24" t="s">
        <v>368</v>
      </c>
      <c r="G24" t="s">
        <v>55</v>
      </c>
      <c r="H24" t="s">
        <v>148</v>
      </c>
      <c r="I24" t="s">
        <v>149</v>
      </c>
      <c r="J24" t="s">
        <v>85</v>
      </c>
      <c r="K24" t="s">
        <v>48</v>
      </c>
      <c r="L24" t="s">
        <v>49</v>
      </c>
      <c r="M24" s="1">
        <v>38243</v>
      </c>
      <c r="N24" t="s">
        <v>36</v>
      </c>
      <c r="O24">
        <v>19.95</v>
      </c>
      <c r="P24">
        <v>-156.16666599999999</v>
      </c>
      <c r="Q24" t="s">
        <v>37</v>
      </c>
      <c r="R24" t="s">
        <v>43</v>
      </c>
      <c r="T24" t="s">
        <v>255</v>
      </c>
      <c r="U24" t="b">
        <v>0</v>
      </c>
      <c r="W24">
        <v>22</v>
      </c>
      <c r="X24" t="s">
        <v>89</v>
      </c>
      <c r="Z24" t="s">
        <v>171</v>
      </c>
      <c r="AA24" t="s">
        <v>369</v>
      </c>
      <c r="AB24" t="s">
        <v>117</v>
      </c>
      <c r="AC24">
        <v>2</v>
      </c>
    </row>
    <row r="25" spans="1:29" x14ac:dyDescent="0.2">
      <c r="A25">
        <v>18955</v>
      </c>
      <c r="B25">
        <v>18955</v>
      </c>
      <c r="C25">
        <v>1</v>
      </c>
      <c r="E25" t="s">
        <v>29</v>
      </c>
      <c r="F25" t="s">
        <v>222</v>
      </c>
      <c r="G25" t="s">
        <v>55</v>
      </c>
      <c r="H25" t="s">
        <v>148</v>
      </c>
      <c r="I25" t="s">
        <v>149</v>
      </c>
      <c r="J25" t="s">
        <v>47</v>
      </c>
      <c r="K25" t="s">
        <v>48</v>
      </c>
      <c r="L25" t="s">
        <v>49</v>
      </c>
      <c r="M25" s="1">
        <v>36881</v>
      </c>
      <c r="N25" t="s">
        <v>36</v>
      </c>
      <c r="O25">
        <v>20.7</v>
      </c>
      <c r="P25">
        <v>-156.51666599999999</v>
      </c>
      <c r="Q25" t="s">
        <v>37</v>
      </c>
      <c r="R25" t="s">
        <v>29</v>
      </c>
      <c r="T25" t="s">
        <v>214</v>
      </c>
      <c r="U25" t="b">
        <v>0</v>
      </c>
      <c r="W25">
        <v>40</v>
      </c>
      <c r="X25" t="s">
        <v>89</v>
      </c>
      <c r="Z25">
        <v>3</v>
      </c>
      <c r="AC25" t="s">
        <v>62</v>
      </c>
    </row>
    <row r="26" spans="1:29" x14ac:dyDescent="0.2">
      <c r="A26">
        <v>91085</v>
      </c>
      <c r="B26">
        <v>18956</v>
      </c>
      <c r="C26">
        <v>1</v>
      </c>
      <c r="E26" t="s">
        <v>29</v>
      </c>
      <c r="F26" t="s">
        <v>223</v>
      </c>
      <c r="G26" t="s">
        <v>55</v>
      </c>
      <c r="H26" t="s">
        <v>148</v>
      </c>
      <c r="I26" t="s">
        <v>149</v>
      </c>
      <c r="J26" t="s">
        <v>47</v>
      </c>
      <c r="K26" t="s">
        <v>48</v>
      </c>
      <c r="L26" t="s">
        <v>49</v>
      </c>
      <c r="M26" s="1">
        <v>36881</v>
      </c>
      <c r="N26" t="s">
        <v>36</v>
      </c>
      <c r="O26">
        <v>20.7</v>
      </c>
      <c r="P26">
        <v>-156.51666599999999</v>
      </c>
      <c r="Q26" t="s">
        <v>37</v>
      </c>
      <c r="R26" t="s">
        <v>29</v>
      </c>
      <c r="T26" t="s">
        <v>214</v>
      </c>
      <c r="U26" t="b">
        <v>0</v>
      </c>
      <c r="W26">
        <v>40</v>
      </c>
      <c r="X26" t="s">
        <v>89</v>
      </c>
      <c r="Z26">
        <v>2</v>
      </c>
      <c r="AC26" t="s">
        <v>219</v>
      </c>
    </row>
    <row r="27" spans="1:29" x14ac:dyDescent="0.2">
      <c r="A27">
        <v>91085</v>
      </c>
      <c r="B27">
        <v>18943</v>
      </c>
      <c r="C27">
        <v>1</v>
      </c>
      <c r="E27" t="s">
        <v>29</v>
      </c>
      <c r="F27" t="s">
        <v>215</v>
      </c>
      <c r="G27" t="s">
        <v>55</v>
      </c>
      <c r="H27" t="s">
        <v>148</v>
      </c>
      <c r="I27" t="s">
        <v>149</v>
      </c>
      <c r="J27" t="s">
        <v>47</v>
      </c>
      <c r="K27" t="s">
        <v>48</v>
      </c>
      <c r="L27" t="s">
        <v>49</v>
      </c>
      <c r="M27" s="1">
        <v>36869</v>
      </c>
      <c r="N27" t="s">
        <v>36</v>
      </c>
      <c r="O27">
        <v>21</v>
      </c>
      <c r="P27">
        <v>-156.66666599999999</v>
      </c>
      <c r="Q27" t="s">
        <v>37</v>
      </c>
      <c r="R27" t="s">
        <v>29</v>
      </c>
      <c r="T27" t="s">
        <v>214</v>
      </c>
      <c r="U27" t="b">
        <v>0</v>
      </c>
      <c r="V27" t="s">
        <v>170</v>
      </c>
      <c r="W27">
        <v>39</v>
      </c>
      <c r="X27" t="s">
        <v>139</v>
      </c>
      <c r="Z27">
        <v>4</v>
      </c>
      <c r="AC27" t="s">
        <v>62</v>
      </c>
    </row>
    <row r="28" spans="1:29" x14ac:dyDescent="0.2">
      <c r="A28">
        <v>33892</v>
      </c>
      <c r="B28">
        <v>33910</v>
      </c>
      <c r="C28">
        <v>1</v>
      </c>
      <c r="E28" t="s">
        <v>29</v>
      </c>
      <c r="F28" t="s">
        <v>302</v>
      </c>
      <c r="G28" t="s">
        <v>55</v>
      </c>
      <c r="H28" t="s">
        <v>148</v>
      </c>
      <c r="I28" t="s">
        <v>149</v>
      </c>
      <c r="J28" t="s">
        <v>85</v>
      </c>
      <c r="K28" t="s">
        <v>48</v>
      </c>
      <c r="L28" t="s">
        <v>49</v>
      </c>
      <c r="M28" s="1">
        <v>37767</v>
      </c>
      <c r="N28" t="s">
        <v>36</v>
      </c>
      <c r="O28">
        <v>21.183333000000001</v>
      </c>
      <c r="P28">
        <v>-157.966666</v>
      </c>
      <c r="Q28" t="s">
        <v>37</v>
      </c>
      <c r="R28" t="s">
        <v>29</v>
      </c>
      <c r="T28" t="s">
        <v>39</v>
      </c>
      <c r="U28" t="b">
        <v>0</v>
      </c>
      <c r="W28">
        <v>45</v>
      </c>
      <c r="X28" t="s">
        <v>89</v>
      </c>
      <c r="Z28">
        <v>3</v>
      </c>
      <c r="AC28">
        <v>3</v>
      </c>
    </row>
    <row r="29" spans="1:29" x14ac:dyDescent="0.2">
      <c r="A29">
        <v>45932</v>
      </c>
      <c r="B29">
        <v>33893</v>
      </c>
      <c r="C29">
        <v>1</v>
      </c>
      <c r="E29" t="s">
        <v>43</v>
      </c>
      <c r="F29" t="s">
        <v>282</v>
      </c>
      <c r="G29" t="s">
        <v>55</v>
      </c>
      <c r="H29" t="s">
        <v>148</v>
      </c>
      <c r="I29" t="s">
        <v>149</v>
      </c>
      <c r="J29" t="s">
        <v>85</v>
      </c>
      <c r="K29" t="s">
        <v>48</v>
      </c>
      <c r="L29" t="s">
        <v>49</v>
      </c>
      <c r="M29" s="1">
        <v>37767</v>
      </c>
      <c r="N29" t="s">
        <v>36</v>
      </c>
      <c r="O29">
        <v>21.216666</v>
      </c>
      <c r="P29">
        <v>-158.05000000000001</v>
      </c>
      <c r="Q29" t="s">
        <v>37</v>
      </c>
      <c r="R29" t="s">
        <v>43</v>
      </c>
      <c r="S29" t="s">
        <v>283</v>
      </c>
      <c r="T29" t="s">
        <v>39</v>
      </c>
      <c r="U29" t="b">
        <v>0</v>
      </c>
      <c r="W29">
        <v>45</v>
      </c>
      <c r="X29" t="s">
        <v>89</v>
      </c>
      <c r="Z29" t="s">
        <v>284</v>
      </c>
      <c r="AA29" t="s">
        <v>285</v>
      </c>
      <c r="AB29" t="s">
        <v>117</v>
      </c>
      <c r="AC29">
        <v>1</v>
      </c>
    </row>
    <row r="30" spans="1:29" x14ac:dyDescent="0.2">
      <c r="A30">
        <v>33909</v>
      </c>
      <c r="B30">
        <v>33889</v>
      </c>
      <c r="C30">
        <v>1</v>
      </c>
      <c r="E30" t="s">
        <v>43</v>
      </c>
      <c r="F30" t="s">
        <v>277</v>
      </c>
      <c r="G30" t="s">
        <v>55</v>
      </c>
      <c r="H30" t="s">
        <v>148</v>
      </c>
      <c r="I30" t="s">
        <v>149</v>
      </c>
      <c r="J30" t="s">
        <v>85</v>
      </c>
      <c r="K30" t="s">
        <v>48</v>
      </c>
      <c r="L30" t="s">
        <v>49</v>
      </c>
      <c r="M30" s="1">
        <v>37767</v>
      </c>
      <c r="N30" t="s">
        <v>36</v>
      </c>
      <c r="O30">
        <v>21.233332999999998</v>
      </c>
      <c r="P30">
        <v>-158.08333300000001</v>
      </c>
      <c r="Q30" t="s">
        <v>37</v>
      </c>
      <c r="R30" t="s">
        <v>43</v>
      </c>
      <c r="S30" t="s">
        <v>278</v>
      </c>
      <c r="T30" t="s">
        <v>39</v>
      </c>
      <c r="U30" t="b">
        <v>0</v>
      </c>
      <c r="W30">
        <v>45</v>
      </c>
      <c r="X30" t="s">
        <v>89</v>
      </c>
      <c r="Z30">
        <v>2</v>
      </c>
      <c r="AC30">
        <v>3</v>
      </c>
    </row>
    <row r="31" spans="1:29" x14ac:dyDescent="0.2">
      <c r="A31">
        <v>22</v>
      </c>
      <c r="B31">
        <v>22</v>
      </c>
      <c r="C31">
        <v>1</v>
      </c>
      <c r="E31" t="s">
        <v>29</v>
      </c>
      <c r="F31" t="s">
        <v>30</v>
      </c>
      <c r="G31" t="s">
        <v>31</v>
      </c>
      <c r="H31" t="s">
        <v>32</v>
      </c>
      <c r="I31" t="s">
        <v>33</v>
      </c>
      <c r="J31" t="s">
        <v>34</v>
      </c>
      <c r="K31" t="s">
        <v>35</v>
      </c>
      <c r="M31" s="1">
        <v>30415</v>
      </c>
      <c r="N31" t="s">
        <v>36</v>
      </c>
      <c r="O31">
        <v>21.25</v>
      </c>
      <c r="P31">
        <v>-158.15</v>
      </c>
      <c r="Q31" t="s">
        <v>37</v>
      </c>
      <c r="R31" t="s">
        <v>29</v>
      </c>
      <c r="S31" t="s">
        <v>38</v>
      </c>
      <c r="T31" t="s">
        <v>39</v>
      </c>
      <c r="U31" t="b">
        <v>0</v>
      </c>
      <c r="V31" t="s">
        <v>40</v>
      </c>
      <c r="W31">
        <v>43</v>
      </c>
      <c r="X31" t="s">
        <v>41</v>
      </c>
      <c r="Z31">
        <v>3</v>
      </c>
      <c r="AA31">
        <v>1540</v>
      </c>
      <c r="AC31" t="s">
        <v>42</v>
      </c>
    </row>
    <row r="32" spans="1:29" x14ac:dyDescent="0.2">
      <c r="A32">
        <v>33888</v>
      </c>
      <c r="B32">
        <v>102484</v>
      </c>
      <c r="C32">
        <v>1</v>
      </c>
      <c r="E32" t="s">
        <v>29</v>
      </c>
      <c r="F32" t="s">
        <v>633</v>
      </c>
      <c r="G32" t="s">
        <v>55</v>
      </c>
      <c r="H32" t="s">
        <v>148</v>
      </c>
      <c r="I32" t="s">
        <v>149</v>
      </c>
      <c r="J32" t="s">
        <v>47</v>
      </c>
      <c r="K32" t="s">
        <v>48</v>
      </c>
      <c r="L32" t="s">
        <v>49</v>
      </c>
      <c r="M32" s="1">
        <v>40466</v>
      </c>
      <c r="N32" t="s">
        <v>36</v>
      </c>
      <c r="O32">
        <v>21.25</v>
      </c>
      <c r="P32">
        <v>-158.26666599999999</v>
      </c>
      <c r="Q32" t="s">
        <v>37</v>
      </c>
      <c r="R32" t="s">
        <v>29</v>
      </c>
      <c r="S32" t="s">
        <v>634</v>
      </c>
      <c r="T32" t="s">
        <v>39</v>
      </c>
      <c r="U32" t="b">
        <v>0</v>
      </c>
      <c r="W32">
        <v>50</v>
      </c>
      <c r="X32" t="s">
        <v>89</v>
      </c>
      <c r="Z32">
        <v>2</v>
      </c>
      <c r="AC32">
        <v>3</v>
      </c>
    </row>
    <row r="33" spans="1:29" x14ac:dyDescent="0.2">
      <c r="A33">
        <v>75676</v>
      </c>
      <c r="B33">
        <v>92255</v>
      </c>
      <c r="C33">
        <v>1</v>
      </c>
      <c r="E33" t="s">
        <v>29</v>
      </c>
      <c r="F33" t="s">
        <v>535</v>
      </c>
      <c r="G33" t="s">
        <v>55</v>
      </c>
      <c r="H33" t="s">
        <v>526</v>
      </c>
      <c r="I33" t="s">
        <v>527</v>
      </c>
      <c r="J33" t="s">
        <v>47</v>
      </c>
      <c r="K33" t="s">
        <v>48</v>
      </c>
      <c r="L33" t="s">
        <v>49</v>
      </c>
      <c r="M33" s="1">
        <v>40102</v>
      </c>
      <c r="N33" t="s">
        <v>36</v>
      </c>
      <c r="O33">
        <v>21.266666000000001</v>
      </c>
      <c r="P33">
        <v>-158.08333300000001</v>
      </c>
      <c r="Q33" t="s">
        <v>37</v>
      </c>
      <c r="R33" t="s">
        <v>29</v>
      </c>
      <c r="S33" t="s">
        <v>536</v>
      </c>
      <c r="T33" t="s">
        <v>39</v>
      </c>
      <c r="U33" t="b">
        <v>0</v>
      </c>
      <c r="W33">
        <v>49</v>
      </c>
      <c r="X33" t="s">
        <v>89</v>
      </c>
      <c r="Z33">
        <v>4</v>
      </c>
      <c r="AC33">
        <v>2</v>
      </c>
    </row>
    <row r="34" spans="1:29" x14ac:dyDescent="0.2">
      <c r="A34">
        <v>33885</v>
      </c>
      <c r="B34">
        <v>33884</v>
      </c>
      <c r="C34">
        <v>1</v>
      </c>
      <c r="E34" t="s">
        <v>29</v>
      </c>
      <c r="F34" t="s">
        <v>270</v>
      </c>
      <c r="G34" t="s">
        <v>55</v>
      </c>
      <c r="H34" t="s">
        <v>148</v>
      </c>
      <c r="I34" t="s">
        <v>149</v>
      </c>
      <c r="J34" t="s">
        <v>85</v>
      </c>
      <c r="K34" t="s">
        <v>48</v>
      </c>
      <c r="L34" t="s">
        <v>49</v>
      </c>
      <c r="M34" s="1">
        <v>37767</v>
      </c>
      <c r="N34" t="s">
        <v>36</v>
      </c>
      <c r="O34">
        <v>21.316666000000001</v>
      </c>
      <c r="P34">
        <v>-158.19999999999999</v>
      </c>
      <c r="Q34" t="s">
        <v>37</v>
      </c>
      <c r="R34" t="s">
        <v>29</v>
      </c>
      <c r="T34" t="s">
        <v>39</v>
      </c>
      <c r="U34" t="b">
        <v>0</v>
      </c>
      <c r="V34" t="s">
        <v>170</v>
      </c>
      <c r="W34">
        <v>45</v>
      </c>
      <c r="X34" t="s">
        <v>139</v>
      </c>
      <c r="Z34">
        <v>2</v>
      </c>
      <c r="AC34">
        <v>3</v>
      </c>
    </row>
    <row r="35" spans="1:29" x14ac:dyDescent="0.2">
      <c r="A35">
        <v>33892</v>
      </c>
      <c r="B35">
        <v>27456</v>
      </c>
      <c r="C35">
        <v>1</v>
      </c>
      <c r="E35" t="s">
        <v>29</v>
      </c>
      <c r="F35" t="s">
        <v>242</v>
      </c>
      <c r="G35" t="s">
        <v>55</v>
      </c>
      <c r="H35" t="s">
        <v>148</v>
      </c>
      <c r="I35" t="s">
        <v>149</v>
      </c>
      <c r="J35" t="s">
        <v>85</v>
      </c>
      <c r="K35" t="s">
        <v>48</v>
      </c>
      <c r="L35" t="s">
        <v>49</v>
      </c>
      <c r="M35" s="1">
        <v>37377</v>
      </c>
      <c r="N35" t="s">
        <v>36</v>
      </c>
      <c r="O35">
        <v>21.333333</v>
      </c>
      <c r="P35">
        <v>-158.15</v>
      </c>
      <c r="Q35" t="s">
        <v>37</v>
      </c>
      <c r="R35" t="s">
        <v>29</v>
      </c>
      <c r="T35" t="s">
        <v>39</v>
      </c>
      <c r="U35" t="b">
        <v>0</v>
      </c>
      <c r="V35" t="s">
        <v>243</v>
      </c>
      <c r="W35">
        <v>44</v>
      </c>
      <c r="X35" t="s">
        <v>139</v>
      </c>
      <c r="Z35">
        <v>3</v>
      </c>
      <c r="AC35">
        <v>1</v>
      </c>
    </row>
    <row r="36" spans="1:29" x14ac:dyDescent="0.2">
      <c r="A36">
        <v>33890</v>
      </c>
      <c r="B36">
        <v>27455</v>
      </c>
      <c r="C36">
        <v>1</v>
      </c>
      <c r="E36" t="s">
        <v>29</v>
      </c>
      <c r="F36" t="s">
        <v>240</v>
      </c>
      <c r="G36" t="s">
        <v>55</v>
      </c>
      <c r="H36" t="s">
        <v>148</v>
      </c>
      <c r="I36" t="s">
        <v>149</v>
      </c>
      <c r="J36" t="s">
        <v>85</v>
      </c>
      <c r="K36" t="s">
        <v>48</v>
      </c>
      <c r="L36" t="s">
        <v>49</v>
      </c>
      <c r="M36" s="1">
        <v>37377</v>
      </c>
      <c r="N36" t="s">
        <v>36</v>
      </c>
      <c r="O36">
        <v>21.333333</v>
      </c>
      <c r="P36">
        <v>-158.15</v>
      </c>
      <c r="Q36" t="s">
        <v>37</v>
      </c>
      <c r="R36" t="s">
        <v>29</v>
      </c>
      <c r="T36" t="s">
        <v>39</v>
      </c>
      <c r="U36" t="b">
        <v>0</v>
      </c>
      <c r="W36">
        <v>44</v>
      </c>
      <c r="X36" t="s">
        <v>89</v>
      </c>
      <c r="Z36" t="s">
        <v>241</v>
      </c>
      <c r="AB36" t="s">
        <v>124</v>
      </c>
      <c r="AC36">
        <v>1</v>
      </c>
    </row>
    <row r="37" spans="1:29" x14ac:dyDescent="0.2">
      <c r="A37">
        <v>160208</v>
      </c>
      <c r="B37">
        <v>160208</v>
      </c>
      <c r="C37">
        <v>1</v>
      </c>
      <c r="E37" t="s">
        <v>29</v>
      </c>
      <c r="F37" t="s">
        <v>902</v>
      </c>
      <c r="G37" t="s">
        <v>73</v>
      </c>
      <c r="H37" t="s">
        <v>778</v>
      </c>
      <c r="I37" t="s">
        <v>779</v>
      </c>
      <c r="J37" t="s">
        <v>47</v>
      </c>
      <c r="K37" t="s">
        <v>48</v>
      </c>
      <c r="L37" t="s">
        <v>49</v>
      </c>
      <c r="M37" s="1">
        <v>42315</v>
      </c>
      <c r="N37" t="s">
        <v>36</v>
      </c>
      <c r="O37" t="s">
        <v>63</v>
      </c>
      <c r="P37" t="s">
        <v>63</v>
      </c>
      <c r="Q37" t="s">
        <v>37</v>
      </c>
      <c r="R37" t="s">
        <v>29</v>
      </c>
      <c r="S37" t="s">
        <v>903</v>
      </c>
      <c r="T37" t="s">
        <v>885</v>
      </c>
      <c r="U37" t="b">
        <v>1</v>
      </c>
      <c r="W37" t="s">
        <v>63</v>
      </c>
      <c r="X37" t="s">
        <v>904</v>
      </c>
      <c r="Z37">
        <v>3</v>
      </c>
      <c r="AA37">
        <v>251.19</v>
      </c>
      <c r="AC37">
        <v>3</v>
      </c>
    </row>
    <row r="38" spans="1:29" x14ac:dyDescent="0.2">
      <c r="A38">
        <v>132633</v>
      </c>
      <c r="B38">
        <v>49047</v>
      </c>
      <c r="C38">
        <v>2</v>
      </c>
      <c r="E38" t="s">
        <v>29</v>
      </c>
      <c r="F38" t="s">
        <v>390</v>
      </c>
      <c r="G38" t="s">
        <v>55</v>
      </c>
      <c r="H38" t="s">
        <v>381</v>
      </c>
      <c r="I38" t="s">
        <v>57</v>
      </c>
      <c r="J38" t="s">
        <v>382</v>
      </c>
      <c r="K38" t="s">
        <v>35</v>
      </c>
      <c r="M38" s="1">
        <v>38571</v>
      </c>
      <c r="N38" t="s">
        <v>36</v>
      </c>
      <c r="O38">
        <v>19.149999999999999</v>
      </c>
      <c r="P38">
        <v>-156.01666599999999</v>
      </c>
      <c r="Q38" t="s">
        <v>37</v>
      </c>
      <c r="R38" t="s">
        <v>29</v>
      </c>
      <c r="S38" t="s">
        <v>383</v>
      </c>
      <c r="T38" t="s">
        <v>255</v>
      </c>
      <c r="U38" t="b">
        <v>0</v>
      </c>
      <c r="W38">
        <v>24</v>
      </c>
      <c r="X38" t="s">
        <v>89</v>
      </c>
      <c r="Z38" t="s">
        <v>42</v>
      </c>
      <c r="AB38" t="s">
        <v>391</v>
      </c>
      <c r="AC38">
        <v>3</v>
      </c>
    </row>
    <row r="39" spans="1:29" x14ac:dyDescent="0.2">
      <c r="A39">
        <v>75662</v>
      </c>
      <c r="B39">
        <v>132662</v>
      </c>
      <c r="C39">
        <v>2</v>
      </c>
      <c r="E39" t="s">
        <v>29</v>
      </c>
      <c r="F39" t="s">
        <v>838</v>
      </c>
      <c r="G39" t="s">
        <v>55</v>
      </c>
      <c r="H39" t="s">
        <v>148</v>
      </c>
      <c r="I39" t="s">
        <v>149</v>
      </c>
      <c r="J39" t="s">
        <v>34</v>
      </c>
      <c r="K39" t="s">
        <v>48</v>
      </c>
      <c r="L39" t="s">
        <v>49</v>
      </c>
      <c r="M39" s="1">
        <v>40780</v>
      </c>
      <c r="N39" t="s">
        <v>36</v>
      </c>
      <c r="O39">
        <v>19.383333</v>
      </c>
      <c r="P39">
        <v>-155.933333</v>
      </c>
      <c r="Q39" t="s">
        <v>37</v>
      </c>
      <c r="R39" t="s">
        <v>112</v>
      </c>
      <c r="S39" t="s">
        <v>839</v>
      </c>
      <c r="T39" t="s">
        <v>255</v>
      </c>
      <c r="U39" t="b">
        <v>0</v>
      </c>
      <c r="W39">
        <v>35</v>
      </c>
      <c r="X39" t="s">
        <v>89</v>
      </c>
      <c r="Z39">
        <v>3</v>
      </c>
      <c r="AA39">
        <v>122.2</v>
      </c>
      <c r="AC39">
        <v>2</v>
      </c>
    </row>
    <row r="40" spans="1:29" x14ac:dyDescent="0.2">
      <c r="A40">
        <v>75666</v>
      </c>
      <c r="B40">
        <v>132659</v>
      </c>
      <c r="C40">
        <v>2</v>
      </c>
      <c r="E40" t="s">
        <v>29</v>
      </c>
      <c r="F40" t="s">
        <v>832</v>
      </c>
      <c r="G40" t="s">
        <v>55</v>
      </c>
      <c r="H40" t="s">
        <v>148</v>
      </c>
      <c r="I40" t="s">
        <v>149</v>
      </c>
      <c r="J40" t="s">
        <v>34</v>
      </c>
      <c r="K40" t="s">
        <v>48</v>
      </c>
      <c r="L40" t="s">
        <v>49</v>
      </c>
      <c r="M40" s="1">
        <v>40780</v>
      </c>
      <c r="N40" t="s">
        <v>36</v>
      </c>
      <c r="O40">
        <v>19.5</v>
      </c>
      <c r="P40">
        <v>-155.98333299999999</v>
      </c>
      <c r="Q40" t="s">
        <v>37</v>
      </c>
      <c r="R40" t="s">
        <v>112</v>
      </c>
      <c r="S40" t="s">
        <v>833</v>
      </c>
      <c r="T40" t="s">
        <v>255</v>
      </c>
      <c r="U40" t="b">
        <v>0</v>
      </c>
      <c r="W40">
        <v>35</v>
      </c>
      <c r="X40" t="s">
        <v>89</v>
      </c>
      <c r="Z40" t="s">
        <v>217</v>
      </c>
      <c r="AB40" t="s">
        <v>124</v>
      </c>
      <c r="AC40">
        <v>2</v>
      </c>
    </row>
    <row r="41" spans="1:29" x14ac:dyDescent="0.2">
      <c r="A41">
        <v>49046</v>
      </c>
      <c r="B41">
        <v>98742</v>
      </c>
      <c r="C41">
        <v>2</v>
      </c>
      <c r="E41" t="s">
        <v>29</v>
      </c>
      <c r="F41" t="s">
        <v>569</v>
      </c>
      <c r="G41" t="s">
        <v>55</v>
      </c>
      <c r="H41" t="s">
        <v>148</v>
      </c>
      <c r="I41" t="s">
        <v>149</v>
      </c>
      <c r="J41" t="s">
        <v>34</v>
      </c>
      <c r="K41" t="s">
        <v>48</v>
      </c>
      <c r="L41" t="s">
        <v>49</v>
      </c>
      <c r="M41" s="1">
        <v>40404</v>
      </c>
      <c r="N41" t="s">
        <v>36</v>
      </c>
      <c r="O41">
        <v>19.566666000000001</v>
      </c>
      <c r="P41">
        <v>-156.01666599999999</v>
      </c>
      <c r="Q41" t="s">
        <v>37</v>
      </c>
      <c r="R41" t="s">
        <v>29</v>
      </c>
      <c r="T41" t="s">
        <v>255</v>
      </c>
      <c r="U41" t="b">
        <v>0</v>
      </c>
      <c r="W41">
        <v>33</v>
      </c>
      <c r="X41" t="s">
        <v>89</v>
      </c>
      <c r="Z41">
        <v>3</v>
      </c>
      <c r="AC41">
        <v>3</v>
      </c>
    </row>
    <row r="42" spans="1:29" x14ac:dyDescent="0.2">
      <c r="A42">
        <v>23318</v>
      </c>
      <c r="B42">
        <v>75664</v>
      </c>
      <c r="C42">
        <v>2</v>
      </c>
      <c r="E42" t="s">
        <v>29</v>
      </c>
      <c r="F42" t="s">
        <v>474</v>
      </c>
      <c r="G42" t="s">
        <v>55</v>
      </c>
      <c r="H42" t="s">
        <v>148</v>
      </c>
      <c r="I42" t="s">
        <v>149</v>
      </c>
      <c r="J42" t="s">
        <v>47</v>
      </c>
      <c r="K42" t="s">
        <v>48</v>
      </c>
      <c r="L42" t="s">
        <v>49</v>
      </c>
      <c r="M42" s="1">
        <v>39645</v>
      </c>
      <c r="N42" t="s">
        <v>36</v>
      </c>
      <c r="O42">
        <v>19.7</v>
      </c>
      <c r="P42">
        <v>-156.05000000000001</v>
      </c>
      <c r="Q42" t="s">
        <v>37</v>
      </c>
      <c r="R42" t="s">
        <v>29</v>
      </c>
      <c r="T42" t="s">
        <v>255</v>
      </c>
      <c r="U42" t="b">
        <v>0</v>
      </c>
      <c r="W42">
        <v>27</v>
      </c>
      <c r="X42" t="s">
        <v>89</v>
      </c>
      <c r="Z42">
        <v>3</v>
      </c>
      <c r="AC42">
        <v>3</v>
      </c>
    </row>
    <row r="43" spans="1:29" x14ac:dyDescent="0.2">
      <c r="A43">
        <v>75663</v>
      </c>
      <c r="B43">
        <v>98739</v>
      </c>
      <c r="C43">
        <v>2</v>
      </c>
      <c r="E43" t="s">
        <v>43</v>
      </c>
      <c r="F43" t="s">
        <v>566</v>
      </c>
      <c r="G43" t="s">
        <v>55</v>
      </c>
      <c r="H43" t="s">
        <v>148</v>
      </c>
      <c r="I43" t="s">
        <v>149</v>
      </c>
      <c r="J43" t="s">
        <v>34</v>
      </c>
      <c r="K43" t="s">
        <v>48</v>
      </c>
      <c r="L43" t="s">
        <v>49</v>
      </c>
      <c r="M43" s="1">
        <v>40401</v>
      </c>
      <c r="N43" t="s">
        <v>36</v>
      </c>
      <c r="O43">
        <v>19.783332999999999</v>
      </c>
      <c r="P43">
        <v>-156.066666</v>
      </c>
      <c r="Q43" t="s">
        <v>37</v>
      </c>
      <c r="R43" t="s">
        <v>43</v>
      </c>
      <c r="T43" t="s">
        <v>255</v>
      </c>
      <c r="U43" t="b">
        <v>0</v>
      </c>
      <c r="W43">
        <v>32</v>
      </c>
      <c r="X43" t="s">
        <v>89</v>
      </c>
      <c r="Z43">
        <v>3</v>
      </c>
      <c r="AC43">
        <v>3</v>
      </c>
    </row>
    <row r="44" spans="1:29" x14ac:dyDescent="0.2">
      <c r="A44">
        <v>45925</v>
      </c>
      <c r="B44">
        <v>61425</v>
      </c>
      <c r="C44">
        <v>2</v>
      </c>
      <c r="E44" t="s">
        <v>43</v>
      </c>
      <c r="F44" t="s">
        <v>433</v>
      </c>
      <c r="G44" t="s">
        <v>55</v>
      </c>
      <c r="H44" t="s">
        <v>148</v>
      </c>
      <c r="I44" t="s">
        <v>149</v>
      </c>
      <c r="J44" t="s">
        <v>47</v>
      </c>
      <c r="K44" t="s">
        <v>48</v>
      </c>
      <c r="L44" t="s">
        <v>49</v>
      </c>
      <c r="M44" s="1">
        <v>39037</v>
      </c>
      <c r="N44" t="s">
        <v>36</v>
      </c>
      <c r="O44">
        <v>19.816666000000001</v>
      </c>
      <c r="P44">
        <v>-156.183333</v>
      </c>
      <c r="Q44" t="s">
        <v>37</v>
      </c>
      <c r="R44" t="s">
        <v>43</v>
      </c>
      <c r="T44" t="s">
        <v>255</v>
      </c>
      <c r="U44" t="b">
        <v>0</v>
      </c>
      <c r="W44">
        <v>25</v>
      </c>
      <c r="X44" t="s">
        <v>89</v>
      </c>
      <c r="Z44" t="s">
        <v>226</v>
      </c>
      <c r="AA44" t="s">
        <v>434</v>
      </c>
      <c r="AB44" t="s">
        <v>124</v>
      </c>
      <c r="AC44">
        <v>1</v>
      </c>
    </row>
    <row r="45" spans="1:29" x14ac:dyDescent="0.2">
      <c r="A45">
        <v>196951</v>
      </c>
      <c r="B45">
        <v>196951</v>
      </c>
      <c r="C45">
        <v>2</v>
      </c>
      <c r="E45" t="s">
        <v>29</v>
      </c>
      <c r="F45" t="s">
        <v>1040</v>
      </c>
      <c r="G45" t="s">
        <v>55</v>
      </c>
      <c r="H45" t="s">
        <v>148</v>
      </c>
      <c r="I45" t="s">
        <v>149</v>
      </c>
      <c r="J45" t="s">
        <v>47</v>
      </c>
      <c r="K45" t="s">
        <v>48</v>
      </c>
      <c r="L45" t="s">
        <v>49</v>
      </c>
      <c r="M45" s="1">
        <v>43412</v>
      </c>
      <c r="N45" t="s">
        <v>36</v>
      </c>
      <c r="O45">
        <v>20.264389999999999</v>
      </c>
      <c r="P45">
        <v>-156.09249</v>
      </c>
      <c r="Q45" t="s">
        <v>37</v>
      </c>
      <c r="R45" t="s">
        <v>112</v>
      </c>
      <c r="S45" t="s">
        <v>1041</v>
      </c>
      <c r="U45" t="b">
        <v>0</v>
      </c>
      <c r="W45" t="s">
        <v>63</v>
      </c>
      <c r="X45" t="s">
        <v>89</v>
      </c>
      <c r="Z45">
        <v>3</v>
      </c>
      <c r="AC45">
        <v>3</v>
      </c>
    </row>
    <row r="46" spans="1:29" x14ac:dyDescent="0.2">
      <c r="A46">
        <v>196952</v>
      </c>
      <c r="B46">
        <v>196952</v>
      </c>
      <c r="C46">
        <v>2</v>
      </c>
      <c r="E46" t="s">
        <v>43</v>
      </c>
      <c r="F46" t="s">
        <v>1042</v>
      </c>
      <c r="G46" t="s">
        <v>55</v>
      </c>
      <c r="H46" t="s">
        <v>148</v>
      </c>
      <c r="I46" t="s">
        <v>149</v>
      </c>
      <c r="J46" t="s">
        <v>47</v>
      </c>
      <c r="K46" t="s">
        <v>48</v>
      </c>
      <c r="L46" t="s">
        <v>49</v>
      </c>
      <c r="M46" s="1">
        <v>43412</v>
      </c>
      <c r="N46" t="s">
        <v>36</v>
      </c>
      <c r="O46">
        <v>20.271560000000001</v>
      </c>
      <c r="P46">
        <v>-156.10478000000001</v>
      </c>
      <c r="Q46" t="s">
        <v>37</v>
      </c>
      <c r="R46" t="s">
        <v>112</v>
      </c>
      <c r="S46" t="s">
        <v>1043</v>
      </c>
      <c r="U46" t="b">
        <v>0</v>
      </c>
      <c r="W46" t="s">
        <v>63</v>
      </c>
      <c r="X46" t="s">
        <v>89</v>
      </c>
      <c r="Z46">
        <v>3</v>
      </c>
      <c r="AC46">
        <v>2</v>
      </c>
    </row>
    <row r="47" spans="1:29" x14ac:dyDescent="0.2">
      <c r="A47">
        <v>75663</v>
      </c>
      <c r="B47">
        <v>18944</v>
      </c>
      <c r="C47">
        <v>2</v>
      </c>
      <c r="E47" t="s">
        <v>43</v>
      </c>
      <c r="F47" t="s">
        <v>216</v>
      </c>
      <c r="G47" t="s">
        <v>55</v>
      </c>
      <c r="H47" t="s">
        <v>148</v>
      </c>
      <c r="I47" t="s">
        <v>149</v>
      </c>
      <c r="J47" t="s">
        <v>47</v>
      </c>
      <c r="K47" t="s">
        <v>48</v>
      </c>
      <c r="L47" t="s">
        <v>49</v>
      </c>
      <c r="M47" s="1">
        <v>36869</v>
      </c>
      <c r="N47" t="s">
        <v>36</v>
      </c>
      <c r="O47">
        <v>20.733332999999998</v>
      </c>
      <c r="P47">
        <v>-156.86666600000001</v>
      </c>
      <c r="Q47" t="s">
        <v>37</v>
      </c>
      <c r="R47" t="s">
        <v>43</v>
      </c>
      <c r="T47" t="s">
        <v>214</v>
      </c>
      <c r="U47" t="b">
        <v>0</v>
      </c>
      <c r="W47">
        <v>39</v>
      </c>
      <c r="X47" t="s">
        <v>89</v>
      </c>
      <c r="Z47">
        <v>4</v>
      </c>
      <c r="AC47" t="s">
        <v>217</v>
      </c>
    </row>
    <row r="48" spans="1:29" x14ac:dyDescent="0.2">
      <c r="A48">
        <v>23318</v>
      </c>
      <c r="B48">
        <v>92243</v>
      </c>
      <c r="C48">
        <v>2</v>
      </c>
      <c r="E48" t="s">
        <v>29</v>
      </c>
      <c r="F48" t="s">
        <v>525</v>
      </c>
      <c r="G48" t="s">
        <v>55</v>
      </c>
      <c r="H48" t="s">
        <v>526</v>
      </c>
      <c r="I48" t="s">
        <v>527</v>
      </c>
      <c r="J48" t="s">
        <v>47</v>
      </c>
      <c r="K48" t="s">
        <v>48</v>
      </c>
      <c r="L48" t="s">
        <v>49</v>
      </c>
      <c r="M48" s="1">
        <v>40091</v>
      </c>
      <c r="N48" t="s">
        <v>36</v>
      </c>
      <c r="O48">
        <v>21.416665999999999</v>
      </c>
      <c r="P48">
        <v>-158.44999999999999</v>
      </c>
      <c r="Q48" t="s">
        <v>37</v>
      </c>
      <c r="R48" t="s">
        <v>29</v>
      </c>
      <c r="S48" t="s">
        <v>528</v>
      </c>
      <c r="T48" t="s">
        <v>39</v>
      </c>
      <c r="U48" t="b">
        <v>0</v>
      </c>
      <c r="W48">
        <v>47</v>
      </c>
      <c r="X48" t="s">
        <v>89</v>
      </c>
      <c r="Z48" t="s">
        <v>226</v>
      </c>
      <c r="AA48" t="s">
        <v>529</v>
      </c>
      <c r="AB48" t="s">
        <v>124</v>
      </c>
      <c r="AC48">
        <v>3</v>
      </c>
    </row>
    <row r="49" spans="1:29" x14ac:dyDescent="0.2">
      <c r="A49">
        <v>75677</v>
      </c>
      <c r="B49">
        <v>92244</v>
      </c>
      <c r="C49">
        <v>2</v>
      </c>
      <c r="E49" t="s">
        <v>29</v>
      </c>
      <c r="F49" t="s">
        <v>530</v>
      </c>
      <c r="G49" t="s">
        <v>55</v>
      </c>
      <c r="H49" t="s">
        <v>526</v>
      </c>
      <c r="I49" t="s">
        <v>527</v>
      </c>
      <c r="J49" t="s">
        <v>47</v>
      </c>
      <c r="K49" t="s">
        <v>48</v>
      </c>
      <c r="L49" t="s">
        <v>49</v>
      </c>
      <c r="M49" s="1">
        <v>40091</v>
      </c>
      <c r="N49" t="s">
        <v>36</v>
      </c>
      <c r="O49">
        <v>21.416665999999999</v>
      </c>
      <c r="P49">
        <v>-158.44999999999999</v>
      </c>
      <c r="Q49" t="s">
        <v>37</v>
      </c>
      <c r="R49" t="s">
        <v>29</v>
      </c>
      <c r="S49" t="s">
        <v>531</v>
      </c>
      <c r="T49" t="s">
        <v>39</v>
      </c>
      <c r="U49" t="b">
        <v>0</v>
      </c>
      <c r="W49">
        <v>47</v>
      </c>
      <c r="X49" t="s">
        <v>89</v>
      </c>
      <c r="Z49">
        <v>3</v>
      </c>
      <c r="AC49">
        <v>2</v>
      </c>
    </row>
    <row r="50" spans="1:29" x14ac:dyDescent="0.2">
      <c r="A50">
        <v>49057</v>
      </c>
      <c r="B50">
        <v>49057</v>
      </c>
      <c r="C50">
        <v>9</v>
      </c>
      <c r="E50" t="s">
        <v>29</v>
      </c>
      <c r="F50" t="s">
        <v>406</v>
      </c>
      <c r="G50" t="s">
        <v>55</v>
      </c>
      <c r="H50" t="s">
        <v>381</v>
      </c>
      <c r="I50" t="s">
        <v>57</v>
      </c>
      <c r="J50" t="s">
        <v>382</v>
      </c>
      <c r="K50" t="s">
        <v>35</v>
      </c>
      <c r="M50" s="1">
        <v>38582</v>
      </c>
      <c r="N50" t="s">
        <v>407</v>
      </c>
      <c r="O50">
        <v>6.35</v>
      </c>
      <c r="P50">
        <v>-163.88333299999999</v>
      </c>
      <c r="Q50" t="s">
        <v>37</v>
      </c>
      <c r="R50" t="s">
        <v>29</v>
      </c>
      <c r="S50" t="s">
        <v>383</v>
      </c>
      <c r="T50" t="s">
        <v>408</v>
      </c>
      <c r="U50" t="b">
        <v>1</v>
      </c>
      <c r="V50" t="s">
        <v>409</v>
      </c>
      <c r="W50">
        <v>76</v>
      </c>
      <c r="X50" t="s">
        <v>139</v>
      </c>
      <c r="Z50" t="s">
        <v>410</v>
      </c>
      <c r="AB50" t="s">
        <v>411</v>
      </c>
      <c r="AC50">
        <v>3</v>
      </c>
    </row>
    <row r="51" spans="1:29" x14ac:dyDescent="0.2">
      <c r="A51">
        <v>11647</v>
      </c>
      <c r="B51">
        <v>11647</v>
      </c>
      <c r="C51">
        <v>9</v>
      </c>
      <c r="E51" t="s">
        <v>29</v>
      </c>
      <c r="F51" t="s">
        <v>125</v>
      </c>
      <c r="G51" t="s">
        <v>55</v>
      </c>
      <c r="H51" t="s">
        <v>126</v>
      </c>
      <c r="I51" t="s">
        <v>57</v>
      </c>
      <c r="J51" t="s">
        <v>127</v>
      </c>
      <c r="K51" t="s">
        <v>35</v>
      </c>
      <c r="M51" s="1">
        <v>36031</v>
      </c>
      <c r="N51" t="s">
        <v>128</v>
      </c>
      <c r="O51">
        <v>16.45</v>
      </c>
      <c r="P51">
        <v>-100.283333</v>
      </c>
      <c r="Q51" t="s">
        <v>37</v>
      </c>
      <c r="R51" t="s">
        <v>29</v>
      </c>
      <c r="S51" t="s">
        <v>129</v>
      </c>
      <c r="T51" t="s">
        <v>130</v>
      </c>
      <c r="U51" t="b">
        <v>1</v>
      </c>
      <c r="V51" t="s">
        <v>131</v>
      </c>
      <c r="W51">
        <v>63</v>
      </c>
      <c r="X51" t="s">
        <v>131</v>
      </c>
      <c r="Z51">
        <v>4</v>
      </c>
      <c r="AC51" t="s">
        <v>132</v>
      </c>
    </row>
    <row r="52" spans="1:29" x14ac:dyDescent="0.2">
      <c r="A52">
        <v>11650</v>
      </c>
      <c r="B52">
        <v>11649</v>
      </c>
      <c r="C52">
        <v>9</v>
      </c>
      <c r="E52" t="s">
        <v>29</v>
      </c>
      <c r="F52" t="s">
        <v>137</v>
      </c>
      <c r="G52" t="s">
        <v>55</v>
      </c>
      <c r="H52" t="s">
        <v>126</v>
      </c>
      <c r="I52" t="s">
        <v>57</v>
      </c>
      <c r="J52" t="s">
        <v>127</v>
      </c>
      <c r="K52" t="s">
        <v>35</v>
      </c>
      <c r="M52" s="1">
        <v>36031</v>
      </c>
      <c r="N52" t="s">
        <v>128</v>
      </c>
      <c r="O52">
        <v>16.45</v>
      </c>
      <c r="P52">
        <v>-100.283333</v>
      </c>
      <c r="Q52" t="s">
        <v>37</v>
      </c>
      <c r="R52" t="s">
        <v>29</v>
      </c>
      <c r="S52" t="s">
        <v>129</v>
      </c>
      <c r="T52" t="s">
        <v>130</v>
      </c>
      <c r="U52" t="b">
        <v>0</v>
      </c>
      <c r="V52" t="s">
        <v>138</v>
      </c>
      <c r="W52">
        <v>63</v>
      </c>
      <c r="X52" t="s">
        <v>139</v>
      </c>
      <c r="Z52">
        <v>4</v>
      </c>
      <c r="AC52" t="s">
        <v>140</v>
      </c>
    </row>
    <row r="53" spans="1:29" x14ac:dyDescent="0.2">
      <c r="A53">
        <v>18463</v>
      </c>
      <c r="B53">
        <v>18460</v>
      </c>
      <c r="C53">
        <v>9</v>
      </c>
      <c r="E53" t="s">
        <v>29</v>
      </c>
      <c r="F53" t="s">
        <v>205</v>
      </c>
      <c r="G53" t="s">
        <v>55</v>
      </c>
      <c r="H53" t="s">
        <v>152</v>
      </c>
      <c r="I53" t="s">
        <v>57</v>
      </c>
      <c r="J53" t="s">
        <v>47</v>
      </c>
      <c r="K53" t="s">
        <v>35</v>
      </c>
      <c r="M53" s="1">
        <v>36844</v>
      </c>
      <c r="N53" t="s">
        <v>128</v>
      </c>
      <c r="O53">
        <v>16.516666000000001</v>
      </c>
      <c r="P53">
        <v>-100.683333</v>
      </c>
      <c r="Q53" t="s">
        <v>37</v>
      </c>
      <c r="R53" t="s">
        <v>29</v>
      </c>
      <c r="S53" t="s">
        <v>154</v>
      </c>
      <c r="T53" t="s">
        <v>130</v>
      </c>
      <c r="U53" t="b">
        <v>0</v>
      </c>
      <c r="V53" t="s">
        <v>206</v>
      </c>
      <c r="W53">
        <v>64</v>
      </c>
      <c r="X53" t="s">
        <v>139</v>
      </c>
      <c r="Z53">
        <v>4</v>
      </c>
      <c r="AC53">
        <v>3</v>
      </c>
    </row>
    <row r="54" spans="1:29" x14ac:dyDescent="0.2">
      <c r="A54">
        <v>18458</v>
      </c>
      <c r="B54">
        <v>18456</v>
      </c>
      <c r="C54">
        <v>9</v>
      </c>
      <c r="E54" t="s">
        <v>43</v>
      </c>
      <c r="F54" t="s">
        <v>199</v>
      </c>
      <c r="G54" t="s">
        <v>55</v>
      </c>
      <c r="H54" t="s">
        <v>152</v>
      </c>
      <c r="I54" t="s">
        <v>57</v>
      </c>
      <c r="J54" t="s">
        <v>47</v>
      </c>
      <c r="K54" t="s">
        <v>35</v>
      </c>
      <c r="M54" s="1">
        <v>36844</v>
      </c>
      <c r="N54" t="s">
        <v>128</v>
      </c>
      <c r="O54">
        <v>16.516666000000001</v>
      </c>
      <c r="P54">
        <v>-100.63333299999999</v>
      </c>
      <c r="Q54" t="s">
        <v>37</v>
      </c>
      <c r="R54" t="s">
        <v>43</v>
      </c>
      <c r="S54" t="s">
        <v>154</v>
      </c>
      <c r="T54" t="s">
        <v>130</v>
      </c>
      <c r="U54" t="b">
        <v>0</v>
      </c>
      <c r="W54">
        <v>64</v>
      </c>
      <c r="X54" t="s">
        <v>89</v>
      </c>
      <c r="Z54">
        <v>4</v>
      </c>
      <c r="AC54">
        <v>3</v>
      </c>
    </row>
    <row r="55" spans="1:29" x14ac:dyDescent="0.2">
      <c r="A55">
        <v>94783</v>
      </c>
      <c r="B55">
        <v>94783</v>
      </c>
      <c r="C55">
        <v>9</v>
      </c>
      <c r="E55" t="s">
        <v>63</v>
      </c>
      <c r="F55" t="s">
        <v>551</v>
      </c>
      <c r="G55" t="s">
        <v>65</v>
      </c>
      <c r="H55" t="s">
        <v>330</v>
      </c>
      <c r="I55" t="s">
        <v>331</v>
      </c>
      <c r="J55" t="s">
        <v>85</v>
      </c>
      <c r="K55" t="s">
        <v>48</v>
      </c>
      <c r="L55" t="s">
        <v>332</v>
      </c>
      <c r="M55" s="1">
        <v>40362</v>
      </c>
      <c r="N55" t="s">
        <v>150</v>
      </c>
      <c r="O55">
        <v>17.116665999999999</v>
      </c>
      <c r="P55">
        <v>-157.80000000000001</v>
      </c>
      <c r="Q55" t="s">
        <v>37</v>
      </c>
      <c r="R55" t="s">
        <v>112</v>
      </c>
      <c r="S55" t="s">
        <v>552</v>
      </c>
      <c r="T55" t="s">
        <v>335</v>
      </c>
      <c r="U55" t="b">
        <v>0</v>
      </c>
      <c r="V55" t="s">
        <v>553</v>
      </c>
      <c r="W55">
        <v>17</v>
      </c>
      <c r="X55" t="s">
        <v>553</v>
      </c>
      <c r="Z55">
        <v>3</v>
      </c>
      <c r="AC55" t="s">
        <v>132</v>
      </c>
    </row>
    <row r="56" spans="1:29" x14ac:dyDescent="0.2">
      <c r="A56">
        <v>102208</v>
      </c>
      <c r="B56">
        <v>102209</v>
      </c>
      <c r="C56">
        <v>9</v>
      </c>
      <c r="E56" t="s">
        <v>29</v>
      </c>
      <c r="F56" t="s">
        <v>577</v>
      </c>
      <c r="G56" t="s">
        <v>55</v>
      </c>
      <c r="H56" t="s">
        <v>381</v>
      </c>
      <c r="I56" t="s">
        <v>57</v>
      </c>
      <c r="J56" t="s">
        <v>382</v>
      </c>
      <c r="K56" t="s">
        <v>35</v>
      </c>
      <c r="M56" s="1">
        <v>40422</v>
      </c>
      <c r="N56" t="s">
        <v>333</v>
      </c>
      <c r="O56">
        <v>28.866665999999999</v>
      </c>
      <c r="P56">
        <v>-176.95</v>
      </c>
      <c r="Q56" t="s">
        <v>37</v>
      </c>
      <c r="R56" t="s">
        <v>29</v>
      </c>
      <c r="S56" t="s">
        <v>383</v>
      </c>
      <c r="T56" t="s">
        <v>575</v>
      </c>
      <c r="U56" t="b">
        <v>0</v>
      </c>
      <c r="W56">
        <v>80</v>
      </c>
      <c r="X56" t="s">
        <v>89</v>
      </c>
      <c r="Z56">
        <v>2</v>
      </c>
      <c r="AC56">
        <v>3</v>
      </c>
    </row>
    <row r="57" spans="1:29" x14ac:dyDescent="0.2">
      <c r="A57">
        <v>16137</v>
      </c>
      <c r="B57">
        <v>16137</v>
      </c>
      <c r="C57">
        <v>10</v>
      </c>
      <c r="E57" t="s">
        <v>43</v>
      </c>
      <c r="F57" t="s">
        <v>158</v>
      </c>
      <c r="G57" t="s">
        <v>55</v>
      </c>
      <c r="H57" t="s">
        <v>152</v>
      </c>
      <c r="I57" t="s">
        <v>57</v>
      </c>
      <c r="J57" t="s">
        <v>47</v>
      </c>
      <c r="K57" t="s">
        <v>35</v>
      </c>
      <c r="M57" s="1">
        <v>36478</v>
      </c>
      <c r="N57" t="s">
        <v>153</v>
      </c>
      <c r="O57">
        <v>7.5833329999999997</v>
      </c>
      <c r="P57">
        <v>-78.333332999999996</v>
      </c>
      <c r="Q57" t="s">
        <v>37</v>
      </c>
      <c r="R57" t="s">
        <v>43</v>
      </c>
      <c r="S57" t="s">
        <v>154</v>
      </c>
      <c r="T57" t="s">
        <v>155</v>
      </c>
      <c r="U57" t="b">
        <v>1</v>
      </c>
      <c r="V57" t="s">
        <v>159</v>
      </c>
      <c r="W57">
        <v>78</v>
      </c>
      <c r="X57" t="s">
        <v>139</v>
      </c>
      <c r="Z57" t="s">
        <v>160</v>
      </c>
      <c r="AB57" t="s">
        <v>92</v>
      </c>
      <c r="AC57" t="s">
        <v>161</v>
      </c>
    </row>
    <row r="58" spans="1:29" x14ac:dyDescent="0.2">
      <c r="A58">
        <v>16145</v>
      </c>
      <c r="B58">
        <v>16145</v>
      </c>
      <c r="C58">
        <v>10</v>
      </c>
      <c r="E58" t="s">
        <v>29</v>
      </c>
      <c r="F58" t="s">
        <v>169</v>
      </c>
      <c r="G58" t="s">
        <v>55</v>
      </c>
      <c r="H58" t="s">
        <v>152</v>
      </c>
      <c r="I58" t="s">
        <v>57</v>
      </c>
      <c r="J58" t="s">
        <v>47</v>
      </c>
      <c r="K58" t="s">
        <v>35</v>
      </c>
      <c r="M58" s="1">
        <v>36478</v>
      </c>
      <c r="N58" t="s">
        <v>153</v>
      </c>
      <c r="O58">
        <v>7.5833329999999997</v>
      </c>
      <c r="P58">
        <v>-78.333332999999996</v>
      </c>
      <c r="Q58" t="s">
        <v>37</v>
      </c>
      <c r="R58" t="s">
        <v>29</v>
      </c>
      <c r="S58" t="s">
        <v>154</v>
      </c>
      <c r="T58" t="s">
        <v>155</v>
      </c>
      <c r="U58" t="b">
        <v>0</v>
      </c>
      <c r="V58" t="s">
        <v>170</v>
      </c>
      <c r="W58">
        <v>78</v>
      </c>
      <c r="X58" t="s">
        <v>139</v>
      </c>
      <c r="Z58" t="s">
        <v>171</v>
      </c>
      <c r="AB58" t="s">
        <v>172</v>
      </c>
      <c r="AC58" t="s">
        <v>143</v>
      </c>
    </row>
    <row r="59" spans="1:29" x14ac:dyDescent="0.2">
      <c r="A59">
        <v>16147</v>
      </c>
      <c r="B59">
        <v>16147</v>
      </c>
      <c r="C59">
        <v>10</v>
      </c>
      <c r="E59" t="s">
        <v>43</v>
      </c>
      <c r="F59" t="s">
        <v>174</v>
      </c>
      <c r="G59" t="s">
        <v>55</v>
      </c>
      <c r="H59" t="s">
        <v>152</v>
      </c>
      <c r="I59" t="s">
        <v>57</v>
      </c>
      <c r="J59" t="s">
        <v>47</v>
      </c>
      <c r="K59" t="s">
        <v>35</v>
      </c>
      <c r="M59" s="1">
        <v>36478</v>
      </c>
      <c r="N59" t="s">
        <v>153</v>
      </c>
      <c r="O59">
        <v>7.5833329999999997</v>
      </c>
      <c r="P59">
        <v>-78.333332999999996</v>
      </c>
      <c r="Q59" t="s">
        <v>37</v>
      </c>
      <c r="R59" t="s">
        <v>43</v>
      </c>
      <c r="S59" t="s">
        <v>154</v>
      </c>
      <c r="T59" t="s">
        <v>155</v>
      </c>
      <c r="U59" t="b">
        <v>0</v>
      </c>
      <c r="V59" t="s">
        <v>175</v>
      </c>
      <c r="W59">
        <v>78</v>
      </c>
      <c r="X59" t="s">
        <v>139</v>
      </c>
      <c r="Z59">
        <v>4</v>
      </c>
      <c r="AC59" t="s">
        <v>140</v>
      </c>
    </row>
    <row r="60" spans="1:29" x14ac:dyDescent="0.2">
      <c r="A60">
        <v>18454</v>
      </c>
      <c r="B60">
        <v>18446</v>
      </c>
      <c r="C60">
        <v>10</v>
      </c>
      <c r="E60" t="s">
        <v>43</v>
      </c>
      <c r="F60" t="s">
        <v>191</v>
      </c>
      <c r="G60" t="s">
        <v>55</v>
      </c>
      <c r="H60" t="s">
        <v>152</v>
      </c>
      <c r="I60" t="s">
        <v>57</v>
      </c>
      <c r="J60" t="s">
        <v>47</v>
      </c>
      <c r="K60" t="s">
        <v>35</v>
      </c>
      <c r="M60" s="1">
        <v>36844</v>
      </c>
      <c r="N60" t="s">
        <v>128</v>
      </c>
      <c r="O60">
        <v>16.516666000000001</v>
      </c>
      <c r="P60">
        <v>-100.63333299999999</v>
      </c>
      <c r="Q60" t="s">
        <v>37</v>
      </c>
      <c r="R60" t="s">
        <v>43</v>
      </c>
      <c r="S60" t="s">
        <v>154</v>
      </c>
      <c r="T60" t="s">
        <v>130</v>
      </c>
      <c r="U60" t="b">
        <v>0</v>
      </c>
      <c r="V60" t="s">
        <v>192</v>
      </c>
      <c r="W60">
        <v>64</v>
      </c>
      <c r="X60" t="s">
        <v>139</v>
      </c>
      <c r="Z60" t="s">
        <v>193</v>
      </c>
      <c r="AB60" t="s">
        <v>194</v>
      </c>
      <c r="AC60">
        <v>3</v>
      </c>
    </row>
    <row r="61" spans="1:29" x14ac:dyDescent="0.2">
      <c r="A61">
        <v>38070</v>
      </c>
      <c r="B61">
        <v>38069</v>
      </c>
      <c r="C61">
        <v>11</v>
      </c>
      <c r="E61" t="s">
        <v>29</v>
      </c>
      <c r="F61" t="s">
        <v>303</v>
      </c>
      <c r="G61" t="s">
        <v>55</v>
      </c>
      <c r="H61" t="s">
        <v>152</v>
      </c>
      <c r="I61" t="s">
        <v>57</v>
      </c>
      <c r="J61" t="s">
        <v>47</v>
      </c>
      <c r="K61" t="s">
        <v>35</v>
      </c>
      <c r="M61" s="1">
        <v>37854</v>
      </c>
      <c r="N61" t="s">
        <v>128</v>
      </c>
      <c r="O61">
        <v>17.75</v>
      </c>
      <c r="P61">
        <v>-104.933333</v>
      </c>
      <c r="Q61" t="s">
        <v>37</v>
      </c>
      <c r="R61" t="s">
        <v>29</v>
      </c>
      <c r="S61" t="s">
        <v>304</v>
      </c>
      <c r="T61" t="s">
        <v>130</v>
      </c>
      <c r="U61" t="b">
        <v>0</v>
      </c>
      <c r="V61" t="s">
        <v>170</v>
      </c>
      <c r="W61">
        <v>65</v>
      </c>
      <c r="X61" t="s">
        <v>139</v>
      </c>
      <c r="Z61" t="s">
        <v>305</v>
      </c>
      <c r="AB61" t="s">
        <v>306</v>
      </c>
      <c r="AC61" t="s">
        <v>171</v>
      </c>
    </row>
    <row r="62" spans="1:29" x14ac:dyDescent="0.2">
      <c r="A62">
        <v>38071</v>
      </c>
      <c r="B62">
        <v>38073</v>
      </c>
      <c r="C62">
        <v>11</v>
      </c>
      <c r="E62" t="s">
        <v>29</v>
      </c>
      <c r="F62" t="s">
        <v>314</v>
      </c>
      <c r="G62" t="s">
        <v>55</v>
      </c>
      <c r="H62" t="s">
        <v>152</v>
      </c>
      <c r="I62" t="s">
        <v>57</v>
      </c>
      <c r="J62" t="s">
        <v>47</v>
      </c>
      <c r="K62" t="s">
        <v>35</v>
      </c>
      <c r="M62" s="1">
        <v>37854</v>
      </c>
      <c r="N62" t="s">
        <v>128</v>
      </c>
      <c r="O62">
        <v>17.75</v>
      </c>
      <c r="P62">
        <v>-104.933333</v>
      </c>
      <c r="Q62" t="s">
        <v>37</v>
      </c>
      <c r="R62" t="s">
        <v>29</v>
      </c>
      <c r="S62" t="s">
        <v>308</v>
      </c>
      <c r="T62" t="s">
        <v>130</v>
      </c>
      <c r="U62" t="b">
        <v>0</v>
      </c>
      <c r="W62">
        <v>65</v>
      </c>
      <c r="X62" t="s">
        <v>89</v>
      </c>
      <c r="Z62">
        <v>3</v>
      </c>
      <c r="AC62" t="s">
        <v>315</v>
      </c>
    </row>
    <row r="63" spans="1:29" x14ac:dyDescent="0.2">
      <c r="A63">
        <v>38070</v>
      </c>
      <c r="B63">
        <v>38075</v>
      </c>
      <c r="C63">
        <v>11</v>
      </c>
      <c r="E63" t="s">
        <v>29</v>
      </c>
      <c r="F63" t="s">
        <v>317</v>
      </c>
      <c r="G63" t="s">
        <v>55</v>
      </c>
      <c r="H63" t="s">
        <v>152</v>
      </c>
      <c r="I63" t="s">
        <v>57</v>
      </c>
      <c r="J63" t="s">
        <v>47</v>
      </c>
      <c r="K63" t="s">
        <v>35</v>
      </c>
      <c r="M63" s="1">
        <v>37854</v>
      </c>
      <c r="N63" t="s">
        <v>128</v>
      </c>
      <c r="O63">
        <v>17.75</v>
      </c>
      <c r="P63">
        <v>-104.933333</v>
      </c>
      <c r="Q63" t="s">
        <v>37</v>
      </c>
      <c r="R63" t="s">
        <v>29</v>
      </c>
      <c r="S63" t="s">
        <v>308</v>
      </c>
      <c r="T63" t="s">
        <v>130</v>
      </c>
      <c r="U63" t="b">
        <v>0</v>
      </c>
      <c r="W63">
        <v>65</v>
      </c>
      <c r="X63" t="s">
        <v>89</v>
      </c>
      <c r="Z63">
        <v>3</v>
      </c>
      <c r="AC63" t="s">
        <v>309</v>
      </c>
    </row>
    <row r="64" spans="1:29" x14ac:dyDescent="0.2">
      <c r="A64">
        <v>17139</v>
      </c>
      <c r="B64">
        <v>17139</v>
      </c>
      <c r="C64">
        <v>19</v>
      </c>
      <c r="E64" t="s">
        <v>63</v>
      </c>
      <c r="F64" t="s">
        <v>177</v>
      </c>
      <c r="G64" t="s">
        <v>31</v>
      </c>
      <c r="H64" t="s">
        <v>45</v>
      </c>
      <c r="I64" t="s">
        <v>46</v>
      </c>
      <c r="J64" t="s">
        <v>178</v>
      </c>
      <c r="K64" t="s">
        <v>48</v>
      </c>
      <c r="L64" t="s">
        <v>49</v>
      </c>
      <c r="M64" s="1">
        <v>36643</v>
      </c>
      <c r="N64" t="s">
        <v>179</v>
      </c>
      <c r="O64">
        <v>22.25</v>
      </c>
      <c r="P64">
        <v>114.16666600000001</v>
      </c>
      <c r="Q64" t="s">
        <v>59</v>
      </c>
      <c r="R64" t="s">
        <v>112</v>
      </c>
      <c r="S64" t="s">
        <v>180</v>
      </c>
      <c r="T64" t="s">
        <v>181</v>
      </c>
      <c r="U64" t="b">
        <v>0</v>
      </c>
      <c r="V64" t="s">
        <v>182</v>
      </c>
      <c r="W64">
        <v>55</v>
      </c>
      <c r="X64" t="s">
        <v>183</v>
      </c>
      <c r="Z64" t="s">
        <v>184</v>
      </c>
      <c r="AB64" t="s">
        <v>92</v>
      </c>
      <c r="AC64">
        <v>3</v>
      </c>
    </row>
    <row r="65" spans="1:29" x14ac:dyDescent="0.2">
      <c r="A65">
        <v>7397</v>
      </c>
      <c r="B65">
        <v>7397</v>
      </c>
      <c r="C65">
        <v>20</v>
      </c>
      <c r="E65" t="s">
        <v>43</v>
      </c>
      <c r="F65" t="s">
        <v>72</v>
      </c>
      <c r="G65" t="s">
        <v>73</v>
      </c>
      <c r="H65" t="s">
        <v>74</v>
      </c>
      <c r="I65" t="s">
        <v>75</v>
      </c>
      <c r="J65" t="s">
        <v>76</v>
      </c>
      <c r="K65" t="s">
        <v>35</v>
      </c>
      <c r="M65" s="1">
        <v>35352</v>
      </c>
      <c r="N65" t="s">
        <v>77</v>
      </c>
      <c r="O65">
        <v>3.7666659999999998</v>
      </c>
      <c r="P65">
        <v>100.983333</v>
      </c>
      <c r="Q65" t="s">
        <v>59</v>
      </c>
      <c r="R65" t="s">
        <v>43</v>
      </c>
      <c r="T65" t="s">
        <v>77</v>
      </c>
      <c r="U65" t="b">
        <v>0</v>
      </c>
      <c r="V65" t="s">
        <v>40</v>
      </c>
      <c r="W65">
        <v>60</v>
      </c>
      <c r="X65" t="s">
        <v>78</v>
      </c>
      <c r="Z65" t="s">
        <v>79</v>
      </c>
      <c r="AA65" t="s">
        <v>80</v>
      </c>
      <c r="AB65" t="s">
        <v>81</v>
      </c>
      <c r="AC65" t="s">
        <v>42</v>
      </c>
    </row>
    <row r="66" spans="1:29" x14ac:dyDescent="0.2">
      <c r="A66">
        <v>7449</v>
      </c>
      <c r="B66">
        <v>7449</v>
      </c>
      <c r="C66">
        <v>24</v>
      </c>
      <c r="E66" t="s">
        <v>29</v>
      </c>
      <c r="F66" t="s">
        <v>93</v>
      </c>
      <c r="G66" t="s">
        <v>73</v>
      </c>
      <c r="H66" t="s">
        <v>83</v>
      </c>
      <c r="I66" t="s">
        <v>84</v>
      </c>
      <c r="J66" t="s">
        <v>85</v>
      </c>
      <c r="K66" t="s">
        <v>35</v>
      </c>
      <c r="M66" s="1">
        <v>35552</v>
      </c>
      <c r="N66" t="s">
        <v>86</v>
      </c>
      <c r="O66">
        <v>25.766666000000001</v>
      </c>
      <c r="P66">
        <v>-80.183333000000005</v>
      </c>
      <c r="Q66" t="s">
        <v>87</v>
      </c>
      <c r="R66" t="s">
        <v>29</v>
      </c>
      <c r="S66" t="s">
        <v>94</v>
      </c>
      <c r="T66" t="s">
        <v>95</v>
      </c>
      <c r="U66" t="b">
        <v>0</v>
      </c>
      <c r="V66" t="s">
        <v>40</v>
      </c>
      <c r="W66">
        <v>8</v>
      </c>
      <c r="X66" t="s">
        <v>89</v>
      </c>
      <c r="Z66" t="s">
        <v>96</v>
      </c>
      <c r="AA66" t="s">
        <v>97</v>
      </c>
      <c r="AB66" t="s">
        <v>98</v>
      </c>
      <c r="AC66">
        <v>3</v>
      </c>
    </row>
    <row r="67" spans="1:29" x14ac:dyDescent="0.2">
      <c r="A67">
        <v>73895</v>
      </c>
      <c r="B67">
        <v>73895</v>
      </c>
      <c r="C67">
        <v>25</v>
      </c>
      <c r="E67" t="s">
        <v>29</v>
      </c>
      <c r="F67" t="s">
        <v>455</v>
      </c>
      <c r="G67" t="s">
        <v>55</v>
      </c>
      <c r="H67" t="s">
        <v>148</v>
      </c>
      <c r="I67" t="s">
        <v>149</v>
      </c>
      <c r="J67" t="s">
        <v>47</v>
      </c>
      <c r="K67" t="s">
        <v>48</v>
      </c>
      <c r="L67" t="s">
        <v>49</v>
      </c>
      <c r="M67" s="1">
        <v>39559</v>
      </c>
      <c r="N67" t="s">
        <v>36</v>
      </c>
      <c r="O67">
        <v>19.333333</v>
      </c>
      <c r="P67">
        <v>-157.066666</v>
      </c>
      <c r="Q67" t="s">
        <v>37</v>
      </c>
      <c r="R67" t="s">
        <v>29</v>
      </c>
      <c r="S67" t="s">
        <v>456</v>
      </c>
      <c r="T67" t="s">
        <v>457</v>
      </c>
      <c r="U67" t="b">
        <v>0</v>
      </c>
      <c r="W67">
        <v>53</v>
      </c>
      <c r="X67" t="s">
        <v>89</v>
      </c>
      <c r="Z67" t="s">
        <v>458</v>
      </c>
      <c r="AB67" t="s">
        <v>459</v>
      </c>
      <c r="AC67">
        <v>1</v>
      </c>
    </row>
    <row r="68" spans="1:29" x14ac:dyDescent="0.2">
      <c r="A68">
        <v>117298</v>
      </c>
      <c r="B68">
        <v>117298</v>
      </c>
      <c r="C68">
        <v>26</v>
      </c>
      <c r="E68" t="s">
        <v>29</v>
      </c>
      <c r="F68" t="s">
        <v>774</v>
      </c>
      <c r="G68" t="s">
        <v>55</v>
      </c>
      <c r="H68" t="s">
        <v>148</v>
      </c>
      <c r="I68" t="s">
        <v>149</v>
      </c>
      <c r="J68" t="s">
        <v>47</v>
      </c>
      <c r="K68" t="s">
        <v>48</v>
      </c>
      <c r="L68" t="s">
        <v>49</v>
      </c>
      <c r="M68" s="1">
        <v>41569</v>
      </c>
      <c r="N68" t="s">
        <v>36</v>
      </c>
      <c r="O68">
        <v>19.189779999999999</v>
      </c>
      <c r="P68">
        <v>-156.05779999999999</v>
      </c>
      <c r="Q68" t="s">
        <v>37</v>
      </c>
      <c r="R68" t="s">
        <v>29</v>
      </c>
      <c r="S68" t="s">
        <v>775</v>
      </c>
      <c r="T68" t="s">
        <v>457</v>
      </c>
      <c r="U68" t="b">
        <v>1</v>
      </c>
      <c r="V68" t="s">
        <v>776</v>
      </c>
      <c r="W68">
        <v>112</v>
      </c>
      <c r="X68" t="s">
        <v>776</v>
      </c>
      <c r="Z68">
        <v>3</v>
      </c>
      <c r="AC68">
        <v>0</v>
      </c>
    </row>
    <row r="69" spans="1:29" x14ac:dyDescent="0.2">
      <c r="A69">
        <v>67156</v>
      </c>
      <c r="B69">
        <v>67157</v>
      </c>
      <c r="C69">
        <v>28</v>
      </c>
      <c r="E69" t="s">
        <v>43</v>
      </c>
      <c r="F69" t="s">
        <v>444</v>
      </c>
      <c r="G69" t="s">
        <v>55</v>
      </c>
      <c r="H69" t="s">
        <v>152</v>
      </c>
      <c r="I69" t="s">
        <v>57</v>
      </c>
      <c r="J69" t="s">
        <v>47</v>
      </c>
      <c r="K69" t="s">
        <v>35</v>
      </c>
      <c r="M69" s="1">
        <v>39005</v>
      </c>
      <c r="N69" t="s">
        <v>436</v>
      </c>
      <c r="O69">
        <v>-6.0833329999999997</v>
      </c>
      <c r="P69">
        <v>-98.1</v>
      </c>
      <c r="Q69" t="s">
        <v>344</v>
      </c>
      <c r="R69" t="s">
        <v>29</v>
      </c>
      <c r="S69" t="s">
        <v>154</v>
      </c>
      <c r="T69" t="s">
        <v>442</v>
      </c>
      <c r="U69" t="b">
        <v>0</v>
      </c>
      <c r="W69">
        <v>86</v>
      </c>
      <c r="X69" t="s">
        <v>89</v>
      </c>
      <c r="Z69" t="s">
        <v>226</v>
      </c>
      <c r="AB69" t="s">
        <v>439</v>
      </c>
      <c r="AC69">
        <v>3</v>
      </c>
    </row>
    <row r="70" spans="1:29" x14ac:dyDescent="0.2">
      <c r="A70">
        <v>102212</v>
      </c>
      <c r="B70">
        <v>102214</v>
      </c>
      <c r="C70">
        <v>30</v>
      </c>
      <c r="E70" t="s">
        <v>29</v>
      </c>
      <c r="F70" t="s">
        <v>582</v>
      </c>
      <c r="G70" t="s">
        <v>55</v>
      </c>
      <c r="H70" t="s">
        <v>381</v>
      </c>
      <c r="I70" t="s">
        <v>57</v>
      </c>
      <c r="J70" t="s">
        <v>382</v>
      </c>
      <c r="K70" t="s">
        <v>35</v>
      </c>
      <c r="M70" s="1">
        <v>40431</v>
      </c>
      <c r="N70" t="s">
        <v>36</v>
      </c>
      <c r="O70">
        <v>29.7</v>
      </c>
      <c r="P70">
        <v>-173.2</v>
      </c>
      <c r="Q70" t="s">
        <v>37</v>
      </c>
      <c r="R70" t="s">
        <v>29</v>
      </c>
      <c r="S70" t="s">
        <v>383</v>
      </c>
      <c r="T70" t="s">
        <v>575</v>
      </c>
      <c r="U70" t="b">
        <v>0</v>
      </c>
      <c r="W70">
        <v>81</v>
      </c>
      <c r="X70" t="s">
        <v>89</v>
      </c>
      <c r="Z70">
        <v>3</v>
      </c>
      <c r="AC70">
        <v>3</v>
      </c>
    </row>
    <row r="71" spans="1:29" x14ac:dyDescent="0.2">
      <c r="A71">
        <v>123190</v>
      </c>
      <c r="B71">
        <v>123191</v>
      </c>
      <c r="C71">
        <v>32</v>
      </c>
      <c r="E71" t="s">
        <v>29</v>
      </c>
      <c r="F71" t="s">
        <v>783</v>
      </c>
      <c r="G71" t="s">
        <v>55</v>
      </c>
      <c r="H71" t="s">
        <v>381</v>
      </c>
      <c r="I71" t="s">
        <v>57</v>
      </c>
      <c r="J71" t="s">
        <v>382</v>
      </c>
      <c r="K71" t="s">
        <v>35</v>
      </c>
      <c r="M71" s="1">
        <v>40492</v>
      </c>
      <c r="N71" t="s">
        <v>36</v>
      </c>
      <c r="O71">
        <v>26.8</v>
      </c>
      <c r="P71">
        <v>-178.86666600000001</v>
      </c>
      <c r="Q71" t="s">
        <v>37</v>
      </c>
      <c r="R71" t="s">
        <v>29</v>
      </c>
      <c r="S71" t="s">
        <v>383</v>
      </c>
      <c r="T71" t="s">
        <v>457</v>
      </c>
      <c r="U71" t="b">
        <v>0</v>
      </c>
      <c r="W71">
        <v>54</v>
      </c>
      <c r="X71" t="s">
        <v>89</v>
      </c>
      <c r="Z71">
        <v>2</v>
      </c>
      <c r="AC71">
        <v>3</v>
      </c>
    </row>
    <row r="73" spans="1:29" x14ac:dyDescent="0.2">
      <c r="A73">
        <v>7448</v>
      </c>
      <c r="B73">
        <v>7448</v>
      </c>
      <c r="C73" t="s">
        <v>63</v>
      </c>
      <c r="E73" t="s">
        <v>29</v>
      </c>
      <c r="F73" t="s">
        <v>82</v>
      </c>
      <c r="G73" t="s">
        <v>73</v>
      </c>
      <c r="H73" t="s">
        <v>83</v>
      </c>
      <c r="I73" t="s">
        <v>84</v>
      </c>
      <c r="J73" t="s">
        <v>85</v>
      </c>
      <c r="K73" t="s">
        <v>35</v>
      </c>
      <c r="M73" s="1">
        <v>35034</v>
      </c>
      <c r="N73" t="s">
        <v>86</v>
      </c>
      <c r="O73">
        <v>25.766666000000001</v>
      </c>
      <c r="P73">
        <v>-80.183333000000005</v>
      </c>
      <c r="Q73" t="s">
        <v>87</v>
      </c>
      <c r="R73" t="s">
        <v>29</v>
      </c>
      <c r="S73" t="s">
        <v>88</v>
      </c>
      <c r="T73" t="s">
        <v>70</v>
      </c>
      <c r="U73" t="b">
        <v>0</v>
      </c>
      <c r="W73">
        <v>67</v>
      </c>
      <c r="X73" t="s">
        <v>89</v>
      </c>
      <c r="Z73" t="s">
        <v>90</v>
      </c>
      <c r="AA73" t="s">
        <v>91</v>
      </c>
      <c r="AB73" t="s">
        <v>92</v>
      </c>
      <c r="AC73">
        <v>3</v>
      </c>
    </row>
    <row r="74" spans="1:29" x14ac:dyDescent="0.2">
      <c r="A74">
        <v>6961</v>
      </c>
      <c r="B74">
        <v>6961</v>
      </c>
      <c r="C74" t="s">
        <v>63</v>
      </c>
      <c r="E74" t="s">
        <v>29</v>
      </c>
      <c r="F74" t="s">
        <v>64</v>
      </c>
      <c r="G74" t="s">
        <v>65</v>
      </c>
      <c r="H74" t="s">
        <v>66</v>
      </c>
      <c r="I74" t="s">
        <v>67</v>
      </c>
      <c r="J74" t="s">
        <v>34</v>
      </c>
      <c r="K74" t="s">
        <v>35</v>
      </c>
      <c r="M74" s="1">
        <v>28516</v>
      </c>
      <c r="N74" t="s">
        <v>68</v>
      </c>
      <c r="O74">
        <v>13.266666000000001</v>
      </c>
      <c r="P74">
        <v>-93.1</v>
      </c>
      <c r="Q74" t="s">
        <v>37</v>
      </c>
      <c r="R74" t="s">
        <v>29</v>
      </c>
      <c r="S74" t="s">
        <v>69</v>
      </c>
      <c r="T74" t="s">
        <v>70</v>
      </c>
      <c r="U74" t="b">
        <v>0</v>
      </c>
      <c r="W74">
        <v>66</v>
      </c>
      <c r="X74" t="s">
        <v>71</v>
      </c>
      <c r="Z74">
        <v>4</v>
      </c>
      <c r="AC74">
        <v>3</v>
      </c>
    </row>
    <row r="75" spans="1:29" x14ac:dyDescent="0.2">
      <c r="A75">
        <v>38072</v>
      </c>
      <c r="B75">
        <v>38072</v>
      </c>
      <c r="C75" t="s">
        <v>63</v>
      </c>
      <c r="E75" t="s">
        <v>63</v>
      </c>
      <c r="F75" t="s">
        <v>312</v>
      </c>
      <c r="G75" t="s">
        <v>55</v>
      </c>
      <c r="H75" t="s">
        <v>152</v>
      </c>
      <c r="I75" t="s">
        <v>57</v>
      </c>
      <c r="J75" t="s">
        <v>47</v>
      </c>
      <c r="K75" t="s">
        <v>35</v>
      </c>
      <c r="M75" s="1">
        <v>37854</v>
      </c>
      <c r="N75" t="s">
        <v>128</v>
      </c>
      <c r="O75">
        <v>17.75</v>
      </c>
      <c r="P75">
        <v>-104.933333</v>
      </c>
      <c r="Q75" t="s">
        <v>37</v>
      </c>
      <c r="R75" t="s">
        <v>112</v>
      </c>
      <c r="S75" t="s">
        <v>308</v>
      </c>
      <c r="T75" t="s">
        <v>130</v>
      </c>
      <c r="U75" t="b">
        <v>0</v>
      </c>
      <c r="W75">
        <v>65</v>
      </c>
      <c r="X75" t="s">
        <v>89</v>
      </c>
      <c r="AC75" t="s">
        <v>313</v>
      </c>
    </row>
    <row r="76" spans="1:29" x14ac:dyDescent="0.2">
      <c r="A76">
        <v>30090</v>
      </c>
      <c r="B76">
        <v>30090</v>
      </c>
      <c r="C76" t="s">
        <v>63</v>
      </c>
      <c r="E76" t="s">
        <v>63</v>
      </c>
      <c r="F76" t="s">
        <v>269</v>
      </c>
      <c r="G76" t="s">
        <v>147</v>
      </c>
      <c r="H76" t="s">
        <v>148</v>
      </c>
      <c r="I76" t="s">
        <v>149</v>
      </c>
      <c r="J76" t="s">
        <v>85</v>
      </c>
      <c r="K76" t="s">
        <v>48</v>
      </c>
      <c r="L76" t="s">
        <v>49</v>
      </c>
      <c r="M76" s="1">
        <v>37533</v>
      </c>
      <c r="N76" t="s">
        <v>36</v>
      </c>
      <c r="O76">
        <v>19.55</v>
      </c>
      <c r="P76">
        <v>-155.966666</v>
      </c>
      <c r="Q76" t="s">
        <v>37</v>
      </c>
      <c r="R76" t="s">
        <v>112</v>
      </c>
      <c r="T76" t="s">
        <v>70</v>
      </c>
      <c r="U76" t="b">
        <v>0</v>
      </c>
      <c r="W76">
        <v>69</v>
      </c>
      <c r="X76" t="s">
        <v>89</v>
      </c>
      <c r="Z76">
        <v>2</v>
      </c>
      <c r="AA76">
        <v>1148</v>
      </c>
      <c r="AC76">
        <v>0</v>
      </c>
    </row>
    <row r="77" spans="1:29" x14ac:dyDescent="0.2">
      <c r="A77">
        <v>15511</v>
      </c>
      <c r="B77">
        <v>15511</v>
      </c>
      <c r="C77" t="s">
        <v>63</v>
      </c>
      <c r="E77" t="s">
        <v>63</v>
      </c>
      <c r="F77" t="s">
        <v>146</v>
      </c>
      <c r="G77" t="s">
        <v>147</v>
      </c>
      <c r="H77" t="s">
        <v>148</v>
      </c>
      <c r="I77" t="s">
        <v>149</v>
      </c>
      <c r="J77" t="s">
        <v>47</v>
      </c>
      <c r="K77" t="s">
        <v>48</v>
      </c>
      <c r="L77" t="s">
        <v>49</v>
      </c>
      <c r="M77" s="1">
        <v>36481</v>
      </c>
      <c r="N77" t="s">
        <v>150</v>
      </c>
      <c r="O77">
        <v>20.6</v>
      </c>
      <c r="P77">
        <v>-156.80000000000001</v>
      </c>
      <c r="Q77" t="s">
        <v>37</v>
      </c>
      <c r="R77" t="s">
        <v>112</v>
      </c>
      <c r="T77" t="s">
        <v>70</v>
      </c>
      <c r="U77" t="b">
        <v>0</v>
      </c>
      <c r="W77">
        <v>68</v>
      </c>
      <c r="X77" t="s">
        <v>89</v>
      </c>
      <c r="Z77">
        <v>1</v>
      </c>
      <c r="AC77">
        <v>0</v>
      </c>
    </row>
    <row r="78" spans="1:29" x14ac:dyDescent="0.2">
      <c r="A78">
        <v>125881</v>
      </c>
      <c r="B78">
        <v>125881</v>
      </c>
      <c r="C78" t="s">
        <v>63</v>
      </c>
      <c r="E78" t="s">
        <v>63</v>
      </c>
      <c r="F78" t="s">
        <v>798</v>
      </c>
      <c r="G78" t="s">
        <v>65</v>
      </c>
      <c r="H78" t="s">
        <v>330</v>
      </c>
      <c r="I78" t="s">
        <v>331</v>
      </c>
      <c r="J78" t="s">
        <v>85</v>
      </c>
      <c r="K78" t="s">
        <v>48</v>
      </c>
      <c r="L78" t="s">
        <v>332</v>
      </c>
      <c r="M78" s="1">
        <v>40678</v>
      </c>
      <c r="N78" t="s">
        <v>102</v>
      </c>
      <c r="O78">
        <v>26.316666000000001</v>
      </c>
      <c r="P78">
        <v>-162.41666599999999</v>
      </c>
      <c r="Q78" t="s">
        <v>37</v>
      </c>
      <c r="R78" t="s">
        <v>112</v>
      </c>
      <c r="S78" t="s">
        <v>799</v>
      </c>
      <c r="U78" t="b">
        <v>0</v>
      </c>
      <c r="V78" t="s">
        <v>800</v>
      </c>
      <c r="W78">
        <v>1</v>
      </c>
      <c r="X78" t="s">
        <v>801</v>
      </c>
      <c r="Z78">
        <v>2</v>
      </c>
      <c r="AC78">
        <v>3</v>
      </c>
    </row>
    <row r="79" spans="1:29" x14ac:dyDescent="0.2">
      <c r="A79">
        <v>41768</v>
      </c>
      <c r="B79">
        <v>41768</v>
      </c>
      <c r="C79" t="s">
        <v>63</v>
      </c>
      <c r="E79" t="s">
        <v>29</v>
      </c>
      <c r="F79" t="s">
        <v>323</v>
      </c>
      <c r="G79" t="s">
        <v>31</v>
      </c>
      <c r="H79" t="s">
        <v>324</v>
      </c>
      <c r="I79" t="s">
        <v>325</v>
      </c>
      <c r="J79" t="s">
        <v>76</v>
      </c>
      <c r="K79" t="s">
        <v>35</v>
      </c>
      <c r="M79" s="1">
        <v>23294</v>
      </c>
      <c r="N79" t="s">
        <v>326</v>
      </c>
      <c r="O79">
        <v>33.733333000000002</v>
      </c>
      <c r="P79">
        <v>-118.466666</v>
      </c>
      <c r="Q79" t="s">
        <v>37</v>
      </c>
      <c r="R79" t="s">
        <v>29</v>
      </c>
      <c r="S79" t="s">
        <v>327</v>
      </c>
      <c r="T79" t="s">
        <v>328</v>
      </c>
      <c r="U79" t="b">
        <v>0</v>
      </c>
      <c r="W79">
        <v>62</v>
      </c>
      <c r="X79" t="s">
        <v>89</v>
      </c>
      <c r="AC79">
        <v>3</v>
      </c>
    </row>
    <row r="80" spans="1:29" x14ac:dyDescent="0.2">
      <c r="A80">
        <v>74419</v>
      </c>
      <c r="B80">
        <v>74419</v>
      </c>
      <c r="C80" t="s">
        <v>63</v>
      </c>
      <c r="E80" t="s">
        <v>29</v>
      </c>
      <c r="F80" t="s">
        <v>466</v>
      </c>
      <c r="G80" t="s">
        <v>31</v>
      </c>
      <c r="H80" t="s">
        <v>324</v>
      </c>
      <c r="I80" t="s">
        <v>325</v>
      </c>
      <c r="J80" t="s">
        <v>76</v>
      </c>
      <c r="K80" t="s">
        <v>35</v>
      </c>
      <c r="M80" s="1">
        <v>23294</v>
      </c>
      <c r="N80" t="s">
        <v>326</v>
      </c>
      <c r="O80">
        <v>33.733333000000002</v>
      </c>
      <c r="P80">
        <v>-118.466666</v>
      </c>
      <c r="Q80" t="s">
        <v>37</v>
      </c>
      <c r="R80" t="s">
        <v>29</v>
      </c>
      <c r="T80" t="s">
        <v>467</v>
      </c>
      <c r="U80" t="b">
        <v>0</v>
      </c>
      <c r="W80">
        <v>62</v>
      </c>
      <c r="X80" t="s">
        <v>89</v>
      </c>
      <c r="AC80" t="s">
        <v>171</v>
      </c>
    </row>
    <row r="81" spans="1:29" x14ac:dyDescent="0.2">
      <c r="A81">
        <v>125684</v>
      </c>
      <c r="B81">
        <v>125684</v>
      </c>
      <c r="C81" t="s">
        <v>63</v>
      </c>
      <c r="E81" t="s">
        <v>63</v>
      </c>
      <c r="F81" t="s">
        <v>793</v>
      </c>
      <c r="G81" t="s">
        <v>73</v>
      </c>
      <c r="H81" t="s">
        <v>786</v>
      </c>
      <c r="I81" t="s">
        <v>787</v>
      </c>
      <c r="J81" t="s">
        <v>76</v>
      </c>
      <c r="K81" t="s">
        <v>48</v>
      </c>
      <c r="L81" t="s">
        <v>49</v>
      </c>
      <c r="M81" s="1">
        <v>39063</v>
      </c>
      <c r="N81" t="s">
        <v>1170</v>
      </c>
      <c r="O81" t="s">
        <v>63</v>
      </c>
      <c r="P81" t="s">
        <v>63</v>
      </c>
      <c r="Q81" t="s">
        <v>37</v>
      </c>
      <c r="R81" t="s">
        <v>112</v>
      </c>
      <c r="S81" t="s">
        <v>788</v>
      </c>
      <c r="T81" t="s">
        <v>789</v>
      </c>
      <c r="U81" t="b">
        <v>1</v>
      </c>
      <c r="W81">
        <v>84</v>
      </c>
      <c r="X81" t="s">
        <v>1173</v>
      </c>
      <c r="Z81" t="s">
        <v>132</v>
      </c>
      <c r="AB81" t="s">
        <v>790</v>
      </c>
      <c r="AC81" t="s">
        <v>132</v>
      </c>
    </row>
    <row r="82" spans="1:29" x14ac:dyDescent="0.2">
      <c r="A82">
        <v>47942</v>
      </c>
      <c r="B82">
        <v>47942</v>
      </c>
      <c r="C82" t="s">
        <v>63</v>
      </c>
      <c r="E82" t="s">
        <v>63</v>
      </c>
      <c r="F82" t="s">
        <v>372</v>
      </c>
      <c r="G82" t="s">
        <v>73</v>
      </c>
      <c r="H82" t="s">
        <v>373</v>
      </c>
      <c r="I82" t="s">
        <v>374</v>
      </c>
      <c r="J82" t="s">
        <v>34</v>
      </c>
      <c r="K82" t="s">
        <v>35</v>
      </c>
      <c r="M82" s="1">
        <v>30714</v>
      </c>
      <c r="N82" t="s">
        <v>375</v>
      </c>
      <c r="O82" t="s">
        <v>63</v>
      </c>
      <c r="P82" t="s">
        <v>63</v>
      </c>
      <c r="Q82" t="s">
        <v>376</v>
      </c>
      <c r="R82" t="s">
        <v>112</v>
      </c>
      <c r="S82" t="s">
        <v>377</v>
      </c>
      <c r="T82" t="s">
        <v>378</v>
      </c>
      <c r="U82" t="b">
        <v>0</v>
      </c>
      <c r="W82">
        <v>7</v>
      </c>
      <c r="X82" t="s">
        <v>89</v>
      </c>
      <c r="Z82" t="s">
        <v>217</v>
      </c>
      <c r="AB82" t="s">
        <v>379</v>
      </c>
      <c r="AC82">
        <v>3</v>
      </c>
    </row>
    <row r="83" spans="1:29" x14ac:dyDescent="0.2">
      <c r="A83">
        <v>7636</v>
      </c>
      <c r="B83">
        <v>7636</v>
      </c>
      <c r="C83" t="s">
        <v>63</v>
      </c>
      <c r="E83" t="s">
        <v>63</v>
      </c>
      <c r="F83" t="s">
        <v>105</v>
      </c>
      <c r="G83" t="s">
        <v>106</v>
      </c>
      <c r="H83" t="s">
        <v>107</v>
      </c>
      <c r="I83" t="s">
        <v>108</v>
      </c>
      <c r="J83" t="s">
        <v>109</v>
      </c>
      <c r="K83" t="s">
        <v>48</v>
      </c>
      <c r="L83" t="s">
        <v>49</v>
      </c>
      <c r="M83" t="s">
        <v>110</v>
      </c>
      <c r="N83" t="s">
        <v>106</v>
      </c>
      <c r="O83" t="s">
        <v>63</v>
      </c>
      <c r="P83" t="s">
        <v>63</v>
      </c>
      <c r="Q83" t="s">
        <v>111</v>
      </c>
      <c r="R83" t="s">
        <v>112</v>
      </c>
      <c r="S83" t="s">
        <v>113</v>
      </c>
      <c r="T83" t="s">
        <v>114</v>
      </c>
      <c r="U83" t="b">
        <v>1</v>
      </c>
      <c r="W83">
        <v>58</v>
      </c>
      <c r="X83" t="s">
        <v>114</v>
      </c>
      <c r="Z83" t="s">
        <v>115</v>
      </c>
      <c r="AA83" t="s">
        <v>116</v>
      </c>
      <c r="AB83" t="s">
        <v>117</v>
      </c>
      <c r="AC83" t="s">
        <v>42</v>
      </c>
    </row>
    <row r="84" spans="1:29" x14ac:dyDescent="0.2">
      <c r="A84">
        <v>13844</v>
      </c>
      <c r="B84">
        <v>13844</v>
      </c>
      <c r="C84" t="s">
        <v>63</v>
      </c>
      <c r="E84" t="s">
        <v>63</v>
      </c>
      <c r="F84" t="s">
        <v>144</v>
      </c>
      <c r="G84" t="s">
        <v>106</v>
      </c>
      <c r="H84" t="s">
        <v>107</v>
      </c>
      <c r="I84" t="s">
        <v>108</v>
      </c>
      <c r="J84" t="s">
        <v>109</v>
      </c>
      <c r="K84" t="s">
        <v>48</v>
      </c>
      <c r="L84" t="s">
        <v>49</v>
      </c>
      <c r="M84" t="s">
        <v>145</v>
      </c>
      <c r="N84" t="s">
        <v>106</v>
      </c>
      <c r="O84" t="s">
        <v>63</v>
      </c>
      <c r="P84" t="s">
        <v>63</v>
      </c>
      <c r="Q84" t="s">
        <v>111</v>
      </c>
      <c r="R84" t="s">
        <v>112</v>
      </c>
      <c r="S84" t="s">
        <v>113</v>
      </c>
      <c r="T84" t="s">
        <v>114</v>
      </c>
      <c r="U84" t="b">
        <v>1</v>
      </c>
      <c r="W84">
        <v>59</v>
      </c>
      <c r="X84" t="s">
        <v>114</v>
      </c>
      <c r="Z84">
        <v>2</v>
      </c>
      <c r="AC84">
        <v>3</v>
      </c>
    </row>
  </sheetData>
  <sortState xmlns:xlrd2="http://schemas.microsoft.com/office/spreadsheetml/2017/richdata2" ref="A2:AC84">
    <sortCondition ref="C2:C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MHI</vt:lpstr>
      <vt:lpstr>NWHI</vt:lpstr>
      <vt:lpstr>CNP WNP</vt:lpstr>
      <vt:lpstr>ETP</vt:lpstr>
      <vt:lpstr>SPac</vt:lpstr>
      <vt:lpstr>SAtl</vt:lpstr>
      <vt:lpstr>NAtl</vt:lpstr>
      <vt:lpstr>Indian Ocean</vt:lpstr>
      <vt:lpstr>Exclude</vt:lpstr>
      <vt:lpstr>Current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kmartien</dc:creator>
  <cp:lastModifiedBy>kmartien</cp:lastModifiedBy>
  <dcterms:created xsi:type="dcterms:W3CDTF">2024-05-29T18:47:19Z</dcterms:created>
  <dcterms:modified xsi:type="dcterms:W3CDTF">2024-06-24T17:07:27Z</dcterms:modified>
</cp:coreProperties>
</file>