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ed/KKMDocuments/Documents/Github.Repos/Pcra/Pcra_phylogenetics/IQtree/"/>
    </mc:Choice>
  </mc:AlternateContent>
  <xr:revisionPtr revIDLastSave="0" documentId="13_ncr:1_{15634227-18F9-C741-AF6C-5FD3484A8C1F}" xr6:coauthVersionLast="47" xr6:coauthVersionMax="47" xr10:uidLastSave="{00000000-0000-0000-0000-000000000000}"/>
  <bookViews>
    <workbookView xWindow="32260" yWindow="3820" windowWidth="27640" windowHeight="16940" xr2:uid="{B391AC18-7FC0-514D-8336-872FFFC60EBE}"/>
  </bookViews>
  <sheets>
    <sheet name="aln3-parti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2" i="1"/>
  <c r="J3" i="1"/>
  <c r="J2" i="1"/>
  <c r="J4" i="1"/>
  <c r="L3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8" i="1"/>
  <c r="L17" i="1"/>
  <c r="L16" i="1"/>
  <c r="L15" i="1"/>
  <c r="L14" i="1"/>
  <c r="L13" i="1"/>
  <c r="L12" i="1"/>
  <c r="L11" i="1"/>
  <c r="L9" i="1"/>
  <c r="L8" i="1"/>
  <c r="L7" i="1"/>
  <c r="L6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G14" i="1"/>
  <c r="H14" i="1" s="1"/>
  <c r="F10" i="1"/>
  <c r="L10" i="1" s="1"/>
  <c r="G10" i="1"/>
  <c r="H10" i="1" s="1"/>
</calcChain>
</file>

<file path=xl/sharedStrings.xml><?xml version="1.0" encoding="utf-8"?>
<sst xmlns="http://schemas.openxmlformats.org/spreadsheetml/2006/main" count="174" uniqueCount="29">
  <si>
    <t>Type</t>
  </si>
  <si>
    <t>Minimum</t>
  </si>
  <si>
    <t>start</t>
  </si>
  <si>
    <t>Maximum</t>
  </si>
  <si>
    <t>end</t>
  </si>
  <si>
    <t>Length</t>
  </si>
  <si>
    <t>Direction</t>
  </si>
  <si>
    <t>forward</t>
  </si>
  <si>
    <t>reverse</t>
  </si>
  <si>
    <t>D-loop</t>
  </si>
  <si>
    <t>12S</t>
  </si>
  <si>
    <t>16S</t>
  </si>
  <si>
    <t>ND1</t>
  </si>
  <si>
    <t>ND2</t>
  </si>
  <si>
    <t>COX1</t>
  </si>
  <si>
    <t>COX2</t>
  </si>
  <si>
    <t>ATP8</t>
  </si>
  <si>
    <t>ATP6</t>
  </si>
  <si>
    <t>COX3</t>
  </si>
  <si>
    <t>ND3</t>
  </si>
  <si>
    <t>ND4L</t>
  </si>
  <si>
    <t>ND4</t>
  </si>
  <si>
    <t>ND5</t>
  </si>
  <si>
    <t>ND6</t>
  </si>
  <si>
    <t>CYTB</t>
  </si>
  <si>
    <t>pos1</t>
  </si>
  <si>
    <t>pos2</t>
  </si>
  <si>
    <t>pos3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</si>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</sst>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A16FB-9E80-2548-91A7-66875F76B80E}">
  <dimension ref="A1:L46"/>
  <sheetViews>
    <sheetView tabSelected="1" workbookViewId="0">
      <selection activeCell="K4" sqref="K4"/>
    </sheetView>
  </sheetViews>
  <sheetFormatPr baseColWidth="10" defaultRowHeight="16" x14ac:dyDescent="0.2"/>
  <cols>
    <col min="10" max="10" width="15.5" bestFit="1" customWidth="1"/>
  </cols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</row>
    <row r="2" spans="1:12" x14ac:dyDescent="0.2">
      <c r="A2" t="s">
        <v>10</v>
      </c>
      <c r="B2" t="s">
        <v>25</v>
      </c>
      <c r="C2">
        <v>73</v>
      </c>
      <c r="D2">
        <v>73</v>
      </c>
      <c r="E2">
        <v>1046</v>
      </c>
      <c r="F2">
        <v>1046</v>
      </c>
      <c r="G2">
        <v>974</v>
      </c>
      <c r="H2">
        <v>324.66666670000001</v>
      </c>
      <c r="I2" t="s">
        <v>7</v>
      </c>
      <c r="J2" t="str">
        <f t="shared" ref="J2:J3" si="0">_xlfn.CONCAT("charset ", A2)</f>
        <v>charset 12S</v>
      </c>
      <c r="K2" t="s">
        <v>28</v>
      </c>
      <c r="L2" t="str">
        <f>_xlfn.CONCAT(D2, "-", F2, ";")</f>
        <v>73-1046;</v>
      </c>
    </row>
    <row r="3" spans="1:12" x14ac:dyDescent="0.2">
      <c r="A3" t="s">
        <v>11</v>
      </c>
      <c r="B3" t="s">
        <v>25</v>
      </c>
      <c r="C3">
        <v>1114</v>
      </c>
      <c r="D3">
        <v>1114</v>
      </c>
      <c r="E3">
        <v>2693</v>
      </c>
      <c r="F3">
        <v>2693</v>
      </c>
      <c r="G3">
        <v>1580</v>
      </c>
      <c r="H3">
        <v>526.66666669999995</v>
      </c>
      <c r="I3" t="s">
        <v>7</v>
      </c>
      <c r="J3" t="str">
        <f t="shared" si="0"/>
        <v>charset 16S</v>
      </c>
      <c r="K3" t="s">
        <v>28</v>
      </c>
      <c r="L3" t="str">
        <f>_xlfn.CONCAT(D3, "-", F3, ";")</f>
        <v>1114-2693;</v>
      </c>
    </row>
    <row r="4" spans="1:12" x14ac:dyDescent="0.2">
      <c r="A4" t="s">
        <v>9</v>
      </c>
      <c r="C4">
        <v>15479</v>
      </c>
      <c r="D4">
        <v>15479</v>
      </c>
      <c r="E4">
        <v>16382</v>
      </c>
      <c r="F4">
        <v>16382</v>
      </c>
      <c r="I4" t="s">
        <v>7</v>
      </c>
      <c r="J4" t="str">
        <f>_xlfn.CONCAT("charset ", A4)</f>
        <v>charset D-loop</v>
      </c>
      <c r="K4" t="s">
        <v>28</v>
      </c>
      <c r="L4" t="str">
        <f>_xlfn.CONCAT(D4, "-", F4, ";")</f>
        <v>15479-16382;</v>
      </c>
    </row>
    <row r="6" spans="1:12" x14ac:dyDescent="0.2">
      <c r="A6" t="s">
        <v>12</v>
      </c>
      <c r="B6" t="s">
        <v>25</v>
      </c>
      <c r="C6">
        <v>2770</v>
      </c>
      <c r="D6">
        <v>2770</v>
      </c>
      <c r="E6">
        <v>3726</v>
      </c>
      <c r="F6">
        <v>3724</v>
      </c>
      <c r="G6">
        <v>957</v>
      </c>
      <c r="H6">
        <v>319</v>
      </c>
      <c r="I6" t="s">
        <v>7</v>
      </c>
      <c r="J6" t="str">
        <f t="shared" ref="J6:J18" si="1">_xlfn.CONCAT("charset ", A6, "_", B6)</f>
        <v>charset ND1_pos1</v>
      </c>
      <c r="K6" t="s">
        <v>28</v>
      </c>
      <c r="L6" t="str">
        <f t="shared" ref="L6:L46" si="2">_xlfn.CONCAT(D6, "-", F6, "\3;")</f>
        <v>2770-3724\3;</v>
      </c>
    </row>
    <row r="7" spans="1:12" x14ac:dyDescent="0.2">
      <c r="A7" t="s">
        <v>13</v>
      </c>
      <c r="B7" t="s">
        <v>25</v>
      </c>
      <c r="C7">
        <v>3940</v>
      </c>
      <c r="D7">
        <v>3940</v>
      </c>
      <c r="E7">
        <v>4983</v>
      </c>
      <c r="F7">
        <v>4981</v>
      </c>
      <c r="G7">
        <v>1044</v>
      </c>
      <c r="H7">
        <v>348</v>
      </c>
      <c r="I7" t="s">
        <v>7</v>
      </c>
      <c r="J7" t="str">
        <f t="shared" si="1"/>
        <v>charset ND2_pos1</v>
      </c>
      <c r="K7" t="s">
        <v>28</v>
      </c>
      <c r="L7" t="str">
        <f t="shared" si="2"/>
        <v>3940-4981\3;</v>
      </c>
    </row>
    <row r="8" spans="1:12" x14ac:dyDescent="0.2">
      <c r="A8" t="s">
        <v>14</v>
      </c>
      <c r="B8" t="s">
        <v>25</v>
      </c>
      <c r="C8">
        <v>5366</v>
      </c>
      <c r="D8">
        <v>5366</v>
      </c>
      <c r="E8">
        <v>6916</v>
      </c>
      <c r="F8">
        <v>6914</v>
      </c>
      <c r="G8">
        <v>1551</v>
      </c>
      <c r="H8">
        <v>517</v>
      </c>
      <c r="I8" t="s">
        <v>7</v>
      </c>
      <c r="J8" t="str">
        <f t="shared" si="1"/>
        <v>charset COX1_pos1</v>
      </c>
      <c r="K8" t="s">
        <v>28</v>
      </c>
      <c r="L8" t="str">
        <f t="shared" si="2"/>
        <v>5366-6914\3;</v>
      </c>
    </row>
    <row r="9" spans="1:12" x14ac:dyDescent="0.2">
      <c r="A9" t="s">
        <v>15</v>
      </c>
      <c r="B9" t="s">
        <v>25</v>
      </c>
      <c r="C9">
        <v>7056</v>
      </c>
      <c r="D9">
        <v>7056</v>
      </c>
      <c r="E9">
        <v>7739</v>
      </c>
      <c r="F9">
        <v>7737</v>
      </c>
      <c r="G9">
        <v>684</v>
      </c>
      <c r="H9">
        <v>228</v>
      </c>
      <c r="I9" t="s">
        <v>7</v>
      </c>
      <c r="J9" t="str">
        <f t="shared" si="1"/>
        <v>charset COX2_pos1</v>
      </c>
      <c r="K9" t="s">
        <v>28</v>
      </c>
      <c r="L9" t="str">
        <f t="shared" si="2"/>
        <v>7056-7737\3;</v>
      </c>
    </row>
    <row r="10" spans="1:12" x14ac:dyDescent="0.2">
      <c r="A10" t="s">
        <v>16</v>
      </c>
      <c r="B10" t="s">
        <v>25</v>
      </c>
      <c r="C10">
        <v>7812</v>
      </c>
      <c r="D10">
        <v>7812</v>
      </c>
      <c r="E10">
        <v>7972</v>
      </c>
      <c r="F10">
        <f>E10</f>
        <v>7972</v>
      </c>
      <c r="G10">
        <f>E10-C10</f>
        <v>160</v>
      </c>
      <c r="H10">
        <f>G10/3</f>
        <v>53.333333333333336</v>
      </c>
      <c r="I10" t="s">
        <v>7</v>
      </c>
      <c r="J10" t="str">
        <f t="shared" si="1"/>
        <v>charset ATP8_pos1</v>
      </c>
      <c r="K10" t="s">
        <v>28</v>
      </c>
      <c r="L10" t="str">
        <f t="shared" si="2"/>
        <v>7812-7972\3;</v>
      </c>
    </row>
    <row r="11" spans="1:12" x14ac:dyDescent="0.2">
      <c r="A11" t="s">
        <v>17</v>
      </c>
      <c r="B11" t="s">
        <v>25</v>
      </c>
      <c r="C11">
        <v>7973</v>
      </c>
      <c r="D11">
        <v>7973</v>
      </c>
      <c r="E11">
        <v>8653</v>
      </c>
      <c r="F11">
        <v>8651</v>
      </c>
      <c r="G11">
        <v>681</v>
      </c>
      <c r="H11">
        <v>227</v>
      </c>
      <c r="I11" t="s">
        <v>7</v>
      </c>
      <c r="J11" t="str">
        <f t="shared" si="1"/>
        <v>charset ATP6_pos1</v>
      </c>
      <c r="K11" t="s">
        <v>28</v>
      </c>
      <c r="L11" t="str">
        <f t="shared" si="2"/>
        <v>7973-8651\3;</v>
      </c>
    </row>
    <row r="12" spans="1:12" x14ac:dyDescent="0.2">
      <c r="A12" t="s">
        <v>18</v>
      </c>
      <c r="B12" t="s">
        <v>25</v>
      </c>
      <c r="C12">
        <v>8653</v>
      </c>
      <c r="D12">
        <v>8653</v>
      </c>
      <c r="E12">
        <v>9438</v>
      </c>
      <c r="F12">
        <v>9436</v>
      </c>
      <c r="G12">
        <v>786</v>
      </c>
      <c r="H12">
        <v>262</v>
      </c>
      <c r="I12" t="s">
        <v>7</v>
      </c>
      <c r="J12" t="str">
        <f t="shared" si="1"/>
        <v>charset COX3_pos1</v>
      </c>
      <c r="K12" t="s">
        <v>28</v>
      </c>
      <c r="L12" t="str">
        <f t="shared" si="2"/>
        <v>8653-9436\3;</v>
      </c>
    </row>
    <row r="13" spans="1:12" x14ac:dyDescent="0.2">
      <c r="A13" t="s">
        <v>19</v>
      </c>
      <c r="B13" t="s">
        <v>25</v>
      </c>
      <c r="C13">
        <v>9507</v>
      </c>
      <c r="D13">
        <v>9507</v>
      </c>
      <c r="E13">
        <v>9863</v>
      </c>
      <c r="F13">
        <v>9861</v>
      </c>
      <c r="G13">
        <v>357</v>
      </c>
      <c r="H13">
        <v>119</v>
      </c>
      <c r="I13" t="s">
        <v>7</v>
      </c>
      <c r="J13" t="str">
        <f t="shared" si="1"/>
        <v>charset ND3_pos1</v>
      </c>
      <c r="K13" t="s">
        <v>28</v>
      </c>
      <c r="L13" t="str">
        <f t="shared" si="2"/>
        <v>9507-9861\3;</v>
      </c>
    </row>
    <row r="14" spans="1:12" x14ac:dyDescent="0.2">
      <c r="A14" t="s">
        <v>20</v>
      </c>
      <c r="B14" t="s">
        <v>25</v>
      </c>
      <c r="C14">
        <v>9924</v>
      </c>
      <c r="D14">
        <v>9924</v>
      </c>
      <c r="E14">
        <v>10213</v>
      </c>
      <c r="F14">
        <v>10213</v>
      </c>
      <c r="G14">
        <f>E14-C14</f>
        <v>289</v>
      </c>
      <c r="H14">
        <f>G14/3</f>
        <v>96.333333333333329</v>
      </c>
      <c r="I14" t="s">
        <v>7</v>
      </c>
      <c r="J14" t="str">
        <f t="shared" si="1"/>
        <v>charset ND4L_pos1</v>
      </c>
      <c r="K14" t="s">
        <v>28</v>
      </c>
      <c r="L14" t="str">
        <f t="shared" si="2"/>
        <v>9924-10213\3;</v>
      </c>
    </row>
    <row r="15" spans="1:12" x14ac:dyDescent="0.2">
      <c r="A15" t="s">
        <v>21</v>
      </c>
      <c r="B15" t="s">
        <v>25</v>
      </c>
      <c r="C15">
        <v>10214</v>
      </c>
      <c r="D15">
        <v>10214</v>
      </c>
      <c r="E15">
        <v>11638</v>
      </c>
      <c r="F15">
        <v>11636</v>
      </c>
      <c r="G15">
        <v>1425</v>
      </c>
      <c r="H15">
        <v>475</v>
      </c>
      <c r="I15" t="s">
        <v>7</v>
      </c>
      <c r="J15" t="str">
        <f t="shared" si="1"/>
        <v>charset ND4_pos1</v>
      </c>
      <c r="K15" t="s">
        <v>28</v>
      </c>
      <c r="L15" t="str">
        <f t="shared" si="2"/>
        <v>10214-11636\3;</v>
      </c>
    </row>
    <row r="16" spans="1:12" x14ac:dyDescent="0.2">
      <c r="A16" t="s">
        <v>22</v>
      </c>
      <c r="B16" t="s">
        <v>25</v>
      </c>
      <c r="C16">
        <v>11794</v>
      </c>
      <c r="D16">
        <v>11794</v>
      </c>
      <c r="E16">
        <v>13614</v>
      </c>
      <c r="F16">
        <v>13612</v>
      </c>
      <c r="G16">
        <v>1821</v>
      </c>
      <c r="H16">
        <v>607</v>
      </c>
      <c r="I16" t="s">
        <v>7</v>
      </c>
      <c r="J16" t="str">
        <f t="shared" si="1"/>
        <v>charset ND5_pos1</v>
      </c>
      <c r="K16" t="s">
        <v>28</v>
      </c>
      <c r="L16" t="str">
        <f t="shared" si="2"/>
        <v>11794-13612\3;</v>
      </c>
    </row>
    <row r="17" spans="1:12" x14ac:dyDescent="0.2">
      <c r="A17" t="s">
        <v>23</v>
      </c>
      <c r="B17" t="s">
        <v>27</v>
      </c>
      <c r="C17">
        <v>13615</v>
      </c>
      <c r="D17">
        <v>13615</v>
      </c>
      <c r="E17">
        <v>14125</v>
      </c>
      <c r="F17">
        <v>14125</v>
      </c>
      <c r="G17">
        <v>511</v>
      </c>
      <c r="H17">
        <v>170.33333329999999</v>
      </c>
      <c r="I17" t="s">
        <v>8</v>
      </c>
      <c r="J17" t="str">
        <f t="shared" si="1"/>
        <v>charset ND6_pos3</v>
      </c>
      <c r="K17" t="s">
        <v>28</v>
      </c>
      <c r="L17" t="str">
        <f t="shared" si="2"/>
        <v>13615-14125\3;</v>
      </c>
    </row>
    <row r="18" spans="1:12" x14ac:dyDescent="0.2">
      <c r="A18" t="s">
        <v>24</v>
      </c>
      <c r="B18" t="s">
        <v>25</v>
      </c>
      <c r="C18">
        <v>14199</v>
      </c>
      <c r="D18">
        <v>14199</v>
      </c>
      <c r="E18">
        <v>15338</v>
      </c>
      <c r="F18">
        <v>15336</v>
      </c>
      <c r="G18">
        <v>1140</v>
      </c>
      <c r="H18">
        <v>380</v>
      </c>
      <c r="I18" t="s">
        <v>7</v>
      </c>
      <c r="J18" t="str">
        <f t="shared" si="1"/>
        <v>charset CYTB_pos1</v>
      </c>
      <c r="K18" t="s">
        <v>28</v>
      </c>
      <c r="L18" t="str">
        <f t="shared" si="2"/>
        <v>14199-15336\3;</v>
      </c>
    </row>
    <row r="20" spans="1:12" x14ac:dyDescent="0.2">
      <c r="A20" t="s">
        <v>12</v>
      </c>
      <c r="B20" t="s">
        <v>26</v>
      </c>
      <c r="C20">
        <v>2770</v>
      </c>
      <c r="D20">
        <v>2771</v>
      </c>
      <c r="E20">
        <v>3726</v>
      </c>
      <c r="F20">
        <v>3725</v>
      </c>
      <c r="G20">
        <v>957</v>
      </c>
      <c r="H20">
        <v>319</v>
      </c>
      <c r="I20" t="s">
        <v>7</v>
      </c>
      <c r="J20" t="str">
        <f t="shared" ref="J20:J32" si="3">_xlfn.CONCAT("charset ", A20, "_", B20)</f>
        <v>charset ND1_pos2</v>
      </c>
      <c r="K20" t="s">
        <v>28</v>
      </c>
      <c r="L20" t="str">
        <f t="shared" si="2"/>
        <v>2771-3725\3;</v>
      </c>
    </row>
    <row r="21" spans="1:12" x14ac:dyDescent="0.2">
      <c r="A21" t="s">
        <v>13</v>
      </c>
      <c r="B21" t="s">
        <v>26</v>
      </c>
      <c r="C21">
        <v>3940</v>
      </c>
      <c r="D21">
        <v>3941</v>
      </c>
      <c r="E21">
        <v>4983</v>
      </c>
      <c r="F21">
        <v>4982</v>
      </c>
      <c r="G21">
        <v>1044</v>
      </c>
      <c r="H21">
        <v>348</v>
      </c>
      <c r="I21" t="s">
        <v>7</v>
      </c>
      <c r="J21" t="str">
        <f t="shared" si="3"/>
        <v>charset ND2_pos2</v>
      </c>
      <c r="K21" t="s">
        <v>28</v>
      </c>
      <c r="L21" t="str">
        <f t="shared" si="2"/>
        <v>3941-4982\3;</v>
      </c>
    </row>
    <row r="22" spans="1:12" x14ac:dyDescent="0.2">
      <c r="A22" t="s">
        <v>14</v>
      </c>
      <c r="B22" t="s">
        <v>26</v>
      </c>
      <c r="C22">
        <v>5366</v>
      </c>
      <c r="D22">
        <v>5367</v>
      </c>
      <c r="E22">
        <v>6916</v>
      </c>
      <c r="F22">
        <v>6915</v>
      </c>
      <c r="G22">
        <v>1551</v>
      </c>
      <c r="H22">
        <v>517</v>
      </c>
      <c r="I22" t="s">
        <v>7</v>
      </c>
      <c r="J22" t="str">
        <f t="shared" si="3"/>
        <v>charset COX1_pos2</v>
      </c>
      <c r="K22" t="s">
        <v>28</v>
      </c>
      <c r="L22" t="str">
        <f t="shared" si="2"/>
        <v>5367-6915\3;</v>
      </c>
    </row>
    <row r="23" spans="1:12" x14ac:dyDescent="0.2">
      <c r="A23" t="s">
        <v>15</v>
      </c>
      <c r="B23" t="s">
        <v>26</v>
      </c>
      <c r="C23">
        <v>7056</v>
      </c>
      <c r="D23">
        <v>7057</v>
      </c>
      <c r="E23">
        <v>7739</v>
      </c>
      <c r="F23">
        <v>7738</v>
      </c>
      <c r="G23">
        <v>684</v>
      </c>
      <c r="H23">
        <v>228</v>
      </c>
      <c r="I23" t="s">
        <v>7</v>
      </c>
      <c r="J23" t="str">
        <f t="shared" si="3"/>
        <v>charset COX2_pos2</v>
      </c>
      <c r="K23" t="s">
        <v>28</v>
      </c>
      <c r="L23" t="str">
        <f t="shared" si="2"/>
        <v>7057-7738\3;</v>
      </c>
    </row>
    <row r="24" spans="1:12" x14ac:dyDescent="0.2">
      <c r="A24" t="s">
        <v>16</v>
      </c>
      <c r="B24" t="s">
        <v>26</v>
      </c>
      <c r="C24">
        <v>7812</v>
      </c>
      <c r="D24">
        <v>7813</v>
      </c>
      <c r="E24">
        <v>7970</v>
      </c>
      <c r="F24">
        <v>7970</v>
      </c>
      <c r="G24">
        <v>192</v>
      </c>
      <c r="H24">
        <v>64</v>
      </c>
      <c r="I24" t="s">
        <v>7</v>
      </c>
      <c r="J24" t="str">
        <f t="shared" si="3"/>
        <v>charset ATP8_pos2</v>
      </c>
      <c r="K24" t="s">
        <v>28</v>
      </c>
      <c r="L24" t="str">
        <f t="shared" si="2"/>
        <v>7813-7970\3;</v>
      </c>
    </row>
    <row r="25" spans="1:12" x14ac:dyDescent="0.2">
      <c r="A25" t="s">
        <v>17</v>
      </c>
      <c r="B25" t="s">
        <v>26</v>
      </c>
      <c r="C25">
        <v>7973</v>
      </c>
      <c r="D25">
        <v>7974</v>
      </c>
      <c r="E25">
        <v>8653</v>
      </c>
      <c r="F25">
        <v>8652</v>
      </c>
      <c r="G25">
        <v>681</v>
      </c>
      <c r="H25">
        <v>227</v>
      </c>
      <c r="I25" t="s">
        <v>7</v>
      </c>
      <c r="J25" t="str">
        <f t="shared" si="3"/>
        <v>charset ATP6_pos2</v>
      </c>
      <c r="K25" t="s">
        <v>28</v>
      </c>
      <c r="L25" t="str">
        <f t="shared" si="2"/>
        <v>7974-8652\3;</v>
      </c>
    </row>
    <row r="26" spans="1:12" x14ac:dyDescent="0.2">
      <c r="A26" t="s">
        <v>18</v>
      </c>
      <c r="B26" t="s">
        <v>26</v>
      </c>
      <c r="C26">
        <v>8653</v>
      </c>
      <c r="D26">
        <v>8654</v>
      </c>
      <c r="E26">
        <v>9438</v>
      </c>
      <c r="F26">
        <v>9437</v>
      </c>
      <c r="G26">
        <v>786</v>
      </c>
      <c r="H26">
        <v>262</v>
      </c>
      <c r="I26" t="s">
        <v>7</v>
      </c>
      <c r="J26" t="str">
        <f t="shared" si="3"/>
        <v>charset COX3_pos2</v>
      </c>
      <c r="K26" t="s">
        <v>28</v>
      </c>
      <c r="L26" t="str">
        <f t="shared" si="2"/>
        <v>8654-9437\3;</v>
      </c>
    </row>
    <row r="27" spans="1:12" x14ac:dyDescent="0.2">
      <c r="A27" t="s">
        <v>19</v>
      </c>
      <c r="B27" t="s">
        <v>26</v>
      </c>
      <c r="C27">
        <v>9507</v>
      </c>
      <c r="D27">
        <v>9508</v>
      </c>
      <c r="E27">
        <v>9863</v>
      </c>
      <c r="F27">
        <v>9862</v>
      </c>
      <c r="G27">
        <v>357</v>
      </c>
      <c r="H27">
        <v>119</v>
      </c>
      <c r="I27" t="s">
        <v>7</v>
      </c>
      <c r="J27" t="str">
        <f t="shared" si="3"/>
        <v>charset ND3_pos2</v>
      </c>
      <c r="K27" t="s">
        <v>28</v>
      </c>
      <c r="L27" t="str">
        <f t="shared" si="2"/>
        <v>9508-9862\3;</v>
      </c>
    </row>
    <row r="28" spans="1:12" x14ac:dyDescent="0.2">
      <c r="A28" t="s">
        <v>20</v>
      </c>
      <c r="B28" t="s">
        <v>26</v>
      </c>
      <c r="C28">
        <v>9924</v>
      </c>
      <c r="D28">
        <v>9925</v>
      </c>
      <c r="E28">
        <v>10220</v>
      </c>
      <c r="F28">
        <v>10211</v>
      </c>
      <c r="G28">
        <v>297</v>
      </c>
      <c r="H28">
        <v>99</v>
      </c>
      <c r="I28" t="s">
        <v>7</v>
      </c>
      <c r="J28" t="str">
        <f t="shared" si="3"/>
        <v>charset ND4L_pos2</v>
      </c>
      <c r="K28" t="s">
        <v>28</v>
      </c>
      <c r="L28" t="str">
        <f t="shared" si="2"/>
        <v>9925-10211\3;</v>
      </c>
    </row>
    <row r="29" spans="1:12" x14ac:dyDescent="0.2">
      <c r="A29" t="s">
        <v>21</v>
      </c>
      <c r="B29" t="s">
        <v>26</v>
      </c>
      <c r="C29">
        <v>10214</v>
      </c>
      <c r="D29">
        <v>10215</v>
      </c>
      <c r="E29">
        <v>11638</v>
      </c>
      <c r="F29">
        <v>11637</v>
      </c>
      <c r="G29">
        <v>1425</v>
      </c>
      <c r="H29">
        <v>475</v>
      </c>
      <c r="I29" t="s">
        <v>7</v>
      </c>
      <c r="J29" t="str">
        <f t="shared" si="3"/>
        <v>charset ND4_pos2</v>
      </c>
      <c r="K29" t="s">
        <v>28</v>
      </c>
      <c r="L29" t="str">
        <f t="shared" si="2"/>
        <v>10215-11637\3;</v>
      </c>
    </row>
    <row r="30" spans="1:12" x14ac:dyDescent="0.2">
      <c r="A30" t="s">
        <v>22</v>
      </c>
      <c r="B30" t="s">
        <v>26</v>
      </c>
      <c r="C30">
        <v>11794</v>
      </c>
      <c r="D30">
        <v>11795</v>
      </c>
      <c r="E30">
        <v>13614</v>
      </c>
      <c r="F30">
        <v>13613</v>
      </c>
      <c r="G30">
        <v>1821</v>
      </c>
      <c r="H30">
        <v>607</v>
      </c>
      <c r="I30" t="s">
        <v>7</v>
      </c>
      <c r="J30" t="str">
        <f t="shared" si="3"/>
        <v>charset ND5_pos2</v>
      </c>
      <c r="K30" t="s">
        <v>28</v>
      </c>
      <c r="L30" t="str">
        <f t="shared" si="2"/>
        <v>11795-13613\3;</v>
      </c>
    </row>
    <row r="31" spans="1:12" x14ac:dyDescent="0.2">
      <c r="A31" t="s">
        <v>23</v>
      </c>
      <c r="B31" t="s">
        <v>26</v>
      </c>
      <c r="C31">
        <v>13615</v>
      </c>
      <c r="D31">
        <v>13616</v>
      </c>
      <c r="E31">
        <v>14125</v>
      </c>
      <c r="F31">
        <v>14123</v>
      </c>
      <c r="G31">
        <v>511</v>
      </c>
      <c r="H31">
        <v>170.33333329999999</v>
      </c>
      <c r="I31" t="s">
        <v>8</v>
      </c>
      <c r="J31" t="str">
        <f t="shared" si="3"/>
        <v>charset ND6_pos2</v>
      </c>
      <c r="K31" t="s">
        <v>28</v>
      </c>
      <c r="L31" t="str">
        <f t="shared" si="2"/>
        <v>13616-14123\3;</v>
      </c>
    </row>
    <row r="32" spans="1:12" x14ac:dyDescent="0.2">
      <c r="A32" t="s">
        <v>24</v>
      </c>
      <c r="B32" t="s">
        <v>26</v>
      </c>
      <c r="C32">
        <v>14199</v>
      </c>
      <c r="D32">
        <v>14200</v>
      </c>
      <c r="E32">
        <v>15338</v>
      </c>
      <c r="F32">
        <v>15337</v>
      </c>
      <c r="G32">
        <v>1140</v>
      </c>
      <c r="H32">
        <v>380</v>
      </c>
      <c r="I32" t="s">
        <v>7</v>
      </c>
      <c r="J32" t="str">
        <f t="shared" si="3"/>
        <v>charset CYTB_pos2</v>
      </c>
      <c r="K32" t="s">
        <v>28</v>
      </c>
      <c r="L32" t="str">
        <f t="shared" si="2"/>
        <v>14200-15337\3;</v>
      </c>
    </row>
    <row r="34" spans="1:12" x14ac:dyDescent="0.2">
      <c r="A34" t="s">
        <v>12</v>
      </c>
      <c r="B34" t="s">
        <v>27</v>
      </c>
      <c r="C34">
        <v>2770</v>
      </c>
      <c r="D34">
        <v>2772</v>
      </c>
      <c r="E34">
        <v>3726</v>
      </c>
      <c r="F34">
        <v>3726</v>
      </c>
      <c r="G34">
        <v>957</v>
      </c>
      <c r="H34">
        <v>319</v>
      </c>
      <c r="I34" t="s">
        <v>7</v>
      </c>
      <c r="J34" t="str">
        <f t="shared" ref="J34:J46" si="4">_xlfn.CONCAT("charset ", A34, "_", B34)</f>
        <v>charset ND1_pos3</v>
      </c>
      <c r="K34" t="s">
        <v>28</v>
      </c>
      <c r="L34" t="str">
        <f t="shared" si="2"/>
        <v>2772-3726\3;</v>
      </c>
    </row>
    <row r="35" spans="1:12" x14ac:dyDescent="0.2">
      <c r="A35" t="s">
        <v>13</v>
      </c>
      <c r="B35" t="s">
        <v>27</v>
      </c>
      <c r="C35">
        <v>3940</v>
      </c>
      <c r="D35">
        <v>3942</v>
      </c>
      <c r="E35">
        <v>4983</v>
      </c>
      <c r="F35">
        <v>4983</v>
      </c>
      <c r="G35">
        <v>1044</v>
      </c>
      <c r="H35">
        <v>348</v>
      </c>
      <c r="I35" t="s">
        <v>7</v>
      </c>
      <c r="J35" t="str">
        <f t="shared" si="4"/>
        <v>charset ND2_pos3</v>
      </c>
      <c r="K35" t="s">
        <v>28</v>
      </c>
      <c r="L35" t="str">
        <f t="shared" si="2"/>
        <v>3942-4983\3;</v>
      </c>
    </row>
    <row r="36" spans="1:12" x14ac:dyDescent="0.2">
      <c r="A36" t="s">
        <v>14</v>
      </c>
      <c r="B36" t="s">
        <v>27</v>
      </c>
      <c r="C36">
        <v>5366</v>
      </c>
      <c r="D36">
        <v>5368</v>
      </c>
      <c r="E36">
        <v>6916</v>
      </c>
      <c r="F36">
        <v>6916</v>
      </c>
      <c r="G36">
        <v>1551</v>
      </c>
      <c r="H36">
        <v>517</v>
      </c>
      <c r="I36" t="s">
        <v>7</v>
      </c>
      <c r="J36" t="str">
        <f t="shared" si="4"/>
        <v>charset COX1_pos3</v>
      </c>
      <c r="K36" t="s">
        <v>28</v>
      </c>
      <c r="L36" t="str">
        <f t="shared" si="2"/>
        <v>5368-6916\3;</v>
      </c>
    </row>
    <row r="37" spans="1:12" x14ac:dyDescent="0.2">
      <c r="A37" t="s">
        <v>15</v>
      </c>
      <c r="B37" t="s">
        <v>27</v>
      </c>
      <c r="C37">
        <v>7056</v>
      </c>
      <c r="D37">
        <v>7058</v>
      </c>
      <c r="E37">
        <v>7739</v>
      </c>
      <c r="F37">
        <v>7739</v>
      </c>
      <c r="G37">
        <v>684</v>
      </c>
      <c r="H37">
        <v>228</v>
      </c>
      <c r="I37" t="s">
        <v>7</v>
      </c>
      <c r="J37" t="str">
        <f t="shared" si="4"/>
        <v>charset COX2_pos3</v>
      </c>
      <c r="K37" t="s">
        <v>28</v>
      </c>
      <c r="L37" t="str">
        <f t="shared" si="2"/>
        <v>7058-7739\3;</v>
      </c>
    </row>
    <row r="38" spans="1:12" x14ac:dyDescent="0.2">
      <c r="A38" t="s">
        <v>16</v>
      </c>
      <c r="B38" t="s">
        <v>27</v>
      </c>
      <c r="C38">
        <v>7812</v>
      </c>
      <c r="D38">
        <v>7814</v>
      </c>
      <c r="E38">
        <v>7971</v>
      </c>
      <c r="F38">
        <v>7971</v>
      </c>
      <c r="G38">
        <v>192</v>
      </c>
      <c r="H38">
        <v>64</v>
      </c>
      <c r="I38" t="s">
        <v>7</v>
      </c>
      <c r="J38" t="str">
        <f t="shared" si="4"/>
        <v>charset ATP8_pos3</v>
      </c>
      <c r="K38" t="s">
        <v>28</v>
      </c>
      <c r="L38" t="str">
        <f t="shared" si="2"/>
        <v>7814-7971\3;</v>
      </c>
    </row>
    <row r="39" spans="1:12" x14ac:dyDescent="0.2">
      <c r="A39" t="s">
        <v>17</v>
      </c>
      <c r="B39" t="s">
        <v>27</v>
      </c>
      <c r="C39">
        <v>7973</v>
      </c>
      <c r="D39">
        <v>7975</v>
      </c>
      <c r="E39">
        <v>8653</v>
      </c>
      <c r="F39">
        <v>8650</v>
      </c>
      <c r="G39">
        <v>681</v>
      </c>
      <c r="H39">
        <v>227</v>
      </c>
      <c r="I39" t="s">
        <v>7</v>
      </c>
      <c r="J39" t="str">
        <f t="shared" si="4"/>
        <v>charset ATP6_pos3</v>
      </c>
      <c r="K39" t="s">
        <v>28</v>
      </c>
      <c r="L39" t="str">
        <f t="shared" si="2"/>
        <v>7975-8650\3;</v>
      </c>
    </row>
    <row r="40" spans="1:12" x14ac:dyDescent="0.2">
      <c r="A40" t="s">
        <v>18</v>
      </c>
      <c r="B40" t="s">
        <v>27</v>
      </c>
      <c r="C40">
        <v>8653</v>
      </c>
      <c r="D40">
        <v>8655</v>
      </c>
      <c r="E40">
        <v>9438</v>
      </c>
      <c r="F40">
        <v>9438</v>
      </c>
      <c r="G40">
        <v>786</v>
      </c>
      <c r="H40">
        <v>262</v>
      </c>
      <c r="I40" t="s">
        <v>7</v>
      </c>
      <c r="J40" t="str">
        <f t="shared" si="4"/>
        <v>charset COX3_pos3</v>
      </c>
      <c r="K40" t="s">
        <v>28</v>
      </c>
      <c r="L40" t="str">
        <f t="shared" si="2"/>
        <v>8655-9438\3;</v>
      </c>
    </row>
    <row r="41" spans="1:12" x14ac:dyDescent="0.2">
      <c r="A41" t="s">
        <v>19</v>
      </c>
      <c r="B41" t="s">
        <v>27</v>
      </c>
      <c r="C41">
        <v>9507</v>
      </c>
      <c r="D41">
        <v>9509</v>
      </c>
      <c r="E41">
        <v>9863</v>
      </c>
      <c r="F41">
        <v>9863</v>
      </c>
      <c r="G41">
        <v>357</v>
      </c>
      <c r="H41">
        <v>119</v>
      </c>
      <c r="I41" t="s">
        <v>7</v>
      </c>
      <c r="J41" t="str">
        <f t="shared" si="4"/>
        <v>charset ND3_pos3</v>
      </c>
      <c r="K41" t="s">
        <v>28</v>
      </c>
      <c r="L41" t="str">
        <f t="shared" si="2"/>
        <v>9509-9863\3;</v>
      </c>
    </row>
    <row r="42" spans="1:12" x14ac:dyDescent="0.2">
      <c r="A42" t="s">
        <v>20</v>
      </c>
      <c r="B42" t="s">
        <v>27</v>
      </c>
      <c r="C42">
        <v>9924</v>
      </c>
      <c r="D42">
        <v>9926</v>
      </c>
      <c r="E42">
        <v>10220</v>
      </c>
      <c r="F42">
        <v>10212</v>
      </c>
      <c r="G42">
        <v>297</v>
      </c>
      <c r="H42">
        <v>99</v>
      </c>
      <c r="I42" t="s">
        <v>7</v>
      </c>
      <c r="J42" t="str">
        <f t="shared" si="4"/>
        <v>charset ND4L_pos3</v>
      </c>
      <c r="K42" t="s">
        <v>28</v>
      </c>
      <c r="L42" t="str">
        <f t="shared" si="2"/>
        <v>9926-10212\3;</v>
      </c>
    </row>
    <row r="43" spans="1:12" x14ac:dyDescent="0.2">
      <c r="A43" t="s">
        <v>21</v>
      </c>
      <c r="B43" t="s">
        <v>27</v>
      </c>
      <c r="C43">
        <v>10214</v>
      </c>
      <c r="D43">
        <v>10216</v>
      </c>
      <c r="E43">
        <v>11638</v>
      </c>
      <c r="F43">
        <v>11638</v>
      </c>
      <c r="G43">
        <v>1425</v>
      </c>
      <c r="H43">
        <v>475</v>
      </c>
      <c r="I43" t="s">
        <v>7</v>
      </c>
      <c r="J43" t="str">
        <f t="shared" si="4"/>
        <v>charset ND4_pos3</v>
      </c>
      <c r="K43" t="s">
        <v>28</v>
      </c>
      <c r="L43" t="str">
        <f t="shared" si="2"/>
        <v>10216-11638\3;</v>
      </c>
    </row>
    <row r="44" spans="1:12" x14ac:dyDescent="0.2">
      <c r="A44" t="s">
        <v>22</v>
      </c>
      <c r="B44" t="s">
        <v>27</v>
      </c>
      <c r="C44">
        <v>11794</v>
      </c>
      <c r="D44">
        <v>11796</v>
      </c>
      <c r="E44">
        <v>13614</v>
      </c>
      <c r="F44">
        <v>13614</v>
      </c>
      <c r="G44">
        <v>1821</v>
      </c>
      <c r="H44">
        <v>607</v>
      </c>
      <c r="I44" t="s">
        <v>7</v>
      </c>
      <c r="J44" t="str">
        <f t="shared" si="4"/>
        <v>charset ND5_pos3</v>
      </c>
      <c r="K44" t="s">
        <v>28</v>
      </c>
      <c r="L44" t="str">
        <f t="shared" si="2"/>
        <v>11796-13614\3;</v>
      </c>
    </row>
    <row r="45" spans="1:12" x14ac:dyDescent="0.2">
      <c r="A45" t="s">
        <v>23</v>
      </c>
      <c r="B45" t="s">
        <v>25</v>
      </c>
      <c r="C45">
        <v>13615</v>
      </c>
      <c r="D45">
        <v>13617</v>
      </c>
      <c r="E45">
        <v>14125</v>
      </c>
      <c r="F45">
        <v>14124</v>
      </c>
      <c r="G45">
        <v>511</v>
      </c>
      <c r="H45">
        <v>170.33333329999999</v>
      </c>
      <c r="I45" t="s">
        <v>8</v>
      </c>
      <c r="J45" t="str">
        <f t="shared" si="4"/>
        <v>charset ND6_pos1</v>
      </c>
      <c r="K45" t="s">
        <v>28</v>
      </c>
      <c r="L45" t="str">
        <f t="shared" si="2"/>
        <v>13617-14124\3;</v>
      </c>
    </row>
    <row r="46" spans="1:12" x14ac:dyDescent="0.2">
      <c r="A46" t="s">
        <v>24</v>
      </c>
      <c r="B46" t="s">
        <v>27</v>
      </c>
      <c r="C46">
        <v>14199</v>
      </c>
      <c r="D46">
        <v>14201</v>
      </c>
      <c r="E46">
        <v>15338</v>
      </c>
      <c r="F46">
        <v>15338</v>
      </c>
      <c r="G46">
        <v>1140</v>
      </c>
      <c r="H46">
        <v>380</v>
      </c>
      <c r="I46" t="s">
        <v>7</v>
      </c>
      <c r="J46" t="str">
        <f t="shared" si="4"/>
        <v>charset CYTB_pos3</v>
      </c>
      <c r="K46" t="s">
        <v>28</v>
      </c>
      <c r="L46" t="str">
        <f t="shared" si="2"/>
        <v>14201-15338\3;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aln3-partition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kmartien</dc:creator>
  <cp:lastModifiedBy>kmartien</cp:lastModifiedBy>
  <dcterms:created xsi:type="dcterms:W3CDTF">2025-03-21T19:41:29Z</dcterms:created>
  <dcterms:modified xsi:type="dcterms:W3CDTF">2025-03-25T19:50:45Z</dcterms:modified>
</cp:coreProperties>
</file>