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wiz\lic_wne\analiza\"/>
    </mc:Choice>
  </mc:AlternateContent>
  <xr:revisionPtr revIDLastSave="0" documentId="13_ncr:1_{587A205C-8C18-4A0D-9EFE-BAB559151224}" xr6:coauthVersionLast="43" xr6:coauthVersionMax="43" xr10:uidLastSave="{00000000-0000-0000-0000-000000000000}"/>
  <bookViews>
    <workbookView xWindow="-120" yWindow="-120" windowWidth="20730" windowHeight="11160" activeTab="3" xr2:uid="{F93FFB00-1421-41C4-83F2-13AC6B964D9F}"/>
  </bookViews>
  <sheets>
    <sheet name="Arkusz1" sheetId="1" r:id="rId1"/>
    <sheet name="Arkusz2" sheetId="2" r:id="rId2"/>
    <sheet name="Arkusz3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3" l="1"/>
  <c r="T17" i="3"/>
  <c r="T18" i="3"/>
  <c r="T19" i="3"/>
  <c r="T20" i="3"/>
  <c r="S16" i="3"/>
  <c r="S17" i="3"/>
  <c r="S18" i="3"/>
  <c r="S19" i="3"/>
  <c r="S20" i="3"/>
  <c r="Q16" i="3"/>
  <c r="Q17" i="3"/>
  <c r="Q18" i="3"/>
  <c r="Q19" i="3"/>
  <c r="Q20" i="3"/>
  <c r="P16" i="3"/>
  <c r="P17" i="3"/>
  <c r="P18" i="3"/>
  <c r="P19" i="3"/>
  <c r="P20" i="3"/>
  <c r="N16" i="3"/>
  <c r="N17" i="3"/>
  <c r="N18" i="3"/>
  <c r="N19" i="3"/>
  <c r="N20" i="3"/>
  <c r="M16" i="3"/>
  <c r="M17" i="3"/>
  <c r="M18" i="3"/>
  <c r="M19" i="3"/>
  <c r="M20" i="3"/>
  <c r="F31" i="3"/>
  <c r="F32" i="3"/>
  <c r="F33" i="3"/>
  <c r="F34" i="3"/>
  <c r="F35" i="3"/>
  <c r="F36" i="3"/>
  <c r="F37" i="3"/>
  <c r="F38" i="3"/>
  <c r="F30" i="3"/>
  <c r="Q6" i="3"/>
  <c r="E31" i="3"/>
  <c r="E32" i="3"/>
  <c r="E33" i="3"/>
  <c r="E34" i="3"/>
  <c r="E35" i="3"/>
  <c r="E36" i="3"/>
  <c r="E37" i="3"/>
  <c r="E38" i="3"/>
  <c r="E30" i="3"/>
  <c r="T7" i="3"/>
  <c r="T8" i="3"/>
  <c r="T9" i="3"/>
  <c r="T10" i="3"/>
  <c r="T11" i="3"/>
  <c r="T12" i="3"/>
  <c r="T13" i="3"/>
  <c r="T14" i="3"/>
  <c r="T6" i="3"/>
  <c r="Q7" i="3"/>
  <c r="Q8" i="3"/>
  <c r="Q9" i="3"/>
  <c r="Q10" i="3"/>
  <c r="Q11" i="3"/>
  <c r="Q12" i="3"/>
  <c r="Q13" i="3"/>
  <c r="Q14" i="3"/>
  <c r="S11" i="3"/>
  <c r="S7" i="3"/>
  <c r="S6" i="3"/>
  <c r="N7" i="3"/>
  <c r="N8" i="3"/>
  <c r="N9" i="3"/>
  <c r="N10" i="3"/>
  <c r="N11" i="3"/>
  <c r="N12" i="3"/>
  <c r="N13" i="3"/>
  <c r="N14" i="3"/>
  <c r="N6" i="3"/>
  <c r="S8" i="3"/>
  <c r="S9" i="3"/>
  <c r="S10" i="3"/>
  <c r="S12" i="3"/>
  <c r="S13" i="3"/>
  <c r="S14" i="3"/>
  <c r="P7" i="3"/>
  <c r="P8" i="3"/>
  <c r="P9" i="3"/>
  <c r="P10" i="3"/>
  <c r="P11" i="3"/>
  <c r="P12" i="3"/>
  <c r="P13" i="3"/>
  <c r="P14" i="3"/>
  <c r="P6" i="3"/>
  <c r="M6" i="3"/>
  <c r="M7" i="3"/>
  <c r="M8" i="3"/>
  <c r="M9" i="3"/>
  <c r="M10" i="3"/>
  <c r="M11" i="3"/>
  <c r="M12" i="3"/>
  <c r="M13" i="3"/>
  <c r="M14" i="3"/>
  <c r="G5" i="1" l="1"/>
  <c r="G6" i="1"/>
  <c r="G7" i="1"/>
  <c r="G8" i="1"/>
  <c r="G9" i="1"/>
  <c r="G10" i="1"/>
  <c r="G11" i="1"/>
  <c r="G12" i="1"/>
  <c r="G13" i="1"/>
  <c r="G4" i="1"/>
  <c r="E4" i="1"/>
  <c r="E5" i="1"/>
  <c r="E6" i="1"/>
  <c r="E7" i="1"/>
  <c r="E8" i="1"/>
  <c r="E9" i="1"/>
  <c r="E10" i="1"/>
  <c r="E11" i="1"/>
  <c r="E12" i="1"/>
  <c r="E13" i="1"/>
  <c r="H5" i="1"/>
  <c r="H6" i="1"/>
  <c r="H7" i="1"/>
  <c r="H8" i="1"/>
  <c r="H9" i="1"/>
  <c r="H10" i="1"/>
  <c r="H11" i="1"/>
  <c r="H13" i="1"/>
  <c r="H4" i="1"/>
</calcChain>
</file>

<file path=xl/sharedStrings.xml><?xml version="1.0" encoding="utf-8"?>
<sst xmlns="http://schemas.openxmlformats.org/spreadsheetml/2006/main" count="407" uniqueCount="100">
  <si>
    <t>variable</t>
  </si>
  <si>
    <t>lr</t>
  </si>
  <si>
    <t>rf</t>
  </si>
  <si>
    <t>rf_spec</t>
  </si>
  <si>
    <t>Bus stops</t>
  </si>
  <si>
    <t>Bus stops in heighbouring areas</t>
  </si>
  <si>
    <t>Businesses</t>
  </si>
  <si>
    <t>Businesses in heighbouring areas</t>
  </si>
  <si>
    <t>Full model performance</t>
  </si>
  <si>
    <t>NA</t>
  </si>
  <si>
    <t>If restaurant in neighbouring areas</t>
  </si>
  <si>
    <t>Population</t>
  </si>
  <si>
    <t>Population in heighbouring areas</t>
  </si>
  <si>
    <t>Roads</t>
  </si>
  <si>
    <t>Roads in heighbouring areas</t>
  </si>
  <si>
    <t>lr_complex</t>
  </si>
  <si>
    <t>rf_complex</t>
  </si>
  <si>
    <t>rf_spec_proc</t>
  </si>
  <si>
    <t>Business count variables</t>
  </si>
  <si>
    <t>Bus count variables</t>
  </si>
  <si>
    <t>Roads length variables</t>
  </si>
  <si>
    <t>Population density variables</t>
  </si>
  <si>
    <t>Spatial variables</t>
  </si>
  <si>
    <t>Variable</t>
  </si>
  <si>
    <t>Logistic Regression</t>
  </si>
  <si>
    <t>Random Forest</t>
  </si>
  <si>
    <t>Logistic Regression- one category</t>
  </si>
  <si>
    <t>Random Forest- one category</t>
  </si>
  <si>
    <t>-</t>
  </si>
  <si>
    <t>Logistic Regression- MCR</t>
  </si>
  <si>
    <t>Random Forest- MCR</t>
  </si>
  <si>
    <t>Random Forest- MDG</t>
  </si>
  <si>
    <t>Random Forest- MDG(percentage of the best variable)</t>
  </si>
  <si>
    <t>lr_log</t>
  </si>
  <si>
    <t>biznes_count n_biznes_count_sum</t>
  </si>
  <si>
    <t>bus_count n_bus_count_sum</t>
  </si>
  <si>
    <t>n_if_rest_sum n_roads_sum n_bus_count_sum n_tot_sum n_biznes_count_sum</t>
  </si>
  <si>
    <t>roads n_roads_sum</t>
  </si>
  <si>
    <t>TOT n_tot_sum</t>
  </si>
  <si>
    <t>MCR</t>
  </si>
  <si>
    <t>Logistic Regression (with business count logarithm)</t>
  </si>
  <si>
    <t>%</t>
  </si>
  <si>
    <t>0,801 (97,2%)</t>
  </si>
  <si>
    <t>0,825 (100,0%)</t>
  </si>
  <si>
    <t>0,822 (99,7%)</t>
  </si>
  <si>
    <t>0,824 (99,9%)</t>
  </si>
  <si>
    <t>0,737 (89,4%)</t>
  </si>
  <si>
    <t>0,823 (99,8%)</t>
  </si>
  <si>
    <t>0,812 (98,5%)</t>
  </si>
  <si>
    <t>0,828 (100,4%)</t>
  </si>
  <si>
    <t>0,689 (83,6%)</t>
  </si>
  <si>
    <t>0,698 (85,4%)</t>
  </si>
  <si>
    <t>0,818 (100,0%)</t>
  </si>
  <si>
    <t>0,81 (99,0%)</t>
  </si>
  <si>
    <t>0,811 (99,2%)</t>
  </si>
  <si>
    <t>0,815 (99,7%)</t>
  </si>
  <si>
    <t>0,816 (99,7%)</t>
  </si>
  <si>
    <t>0,812 (99,3%)</t>
  </si>
  <si>
    <t>0,814 (99,6%)</t>
  </si>
  <si>
    <t>0,742 (90,7%)</t>
  </si>
  <si>
    <t>0,737 (87,0%)</t>
  </si>
  <si>
    <t>0,845 (99,8%)</t>
  </si>
  <si>
    <t>0,823 (97,3%)</t>
  </si>
  <si>
    <t>0,834 (98,5%)</t>
  </si>
  <si>
    <t>0,833 (98,4%)</t>
  </si>
  <si>
    <t>0,837 (98,8%)</t>
  </si>
  <si>
    <t>0,843 (99,6%)</t>
  </si>
  <si>
    <t>0,852 (100,6%)</t>
  </si>
  <si>
    <t>0,762 (90,0%)</t>
  </si>
  <si>
    <t>0,825 (-)</t>
  </si>
  <si>
    <t>0,818 (-)</t>
  </si>
  <si>
    <t>0,847 (-)</t>
  </si>
  <si>
    <t>AUC (% of the full model performance)</t>
  </si>
  <si>
    <t>MCR normalne</t>
  </si>
  <si>
    <t>Random forest (MDG)</t>
  </si>
  <si>
    <t>Mean Decrease Gini (percentage of the most important variable)</t>
  </si>
  <si>
    <t>87,605 (100,0%)</t>
  </si>
  <si>
    <t>16,154 (18,4%)</t>
  </si>
  <si>
    <t>21,221 (24,2%)</t>
  </si>
  <si>
    <t>16,14 (18,4%)</t>
  </si>
  <si>
    <t>50,865 (58,1%)</t>
  </si>
  <si>
    <t>18,7 (21,3%)</t>
  </si>
  <si>
    <t>24,858 (28,4%)</t>
  </si>
  <si>
    <t>13,684 (15,6%)</t>
  </si>
  <si>
    <t>25,963 (29,6%)</t>
  </si>
  <si>
    <t>Mean Decrease Gini (% of the most important variable)</t>
  </si>
  <si>
    <t>0,811 (98,3%)</t>
  </si>
  <si>
    <t>0,814 (98,7%)</t>
  </si>
  <si>
    <t>0,709 (86,0%)</t>
  </si>
  <si>
    <t>0,753 (91,3%)</t>
  </si>
  <si>
    <t>0,817 (99,1%)</t>
  </si>
  <si>
    <t>0,687 (84,0%)</t>
  </si>
  <si>
    <t>0,764 (93,5%)</t>
  </si>
  <si>
    <t>0,824 (100,7%)</t>
  </si>
  <si>
    <t>0,807 (98,7%)</t>
  </si>
  <si>
    <t>0,712 (84,1%)</t>
  </si>
  <si>
    <t>0,69 (81,5%)</t>
  </si>
  <si>
    <t>0,835 (98,7%)</t>
  </si>
  <si>
    <t>Spatially lagged variables</t>
  </si>
  <si>
    <t>MCR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</si>
</sst>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</cellStyleXfs>
  <cellXfs count="15">
    <xf numFmtId="0" fontId="0" fillId="0" borderId="0" xfId="0"/>
    <xf numFmtId="0" fontId="1" fillId="2" borderId="0" xfId="2"/>
    <xf numFmtId="0" fontId="2" fillId="0" borderId="0" xfId="0" applyFont="1"/>
    <xf numFmtId="9" fontId="0" fillId="0" borderId="0" xfId="1" applyFont="1"/>
    <xf numFmtId="0" fontId="0" fillId="0" borderId="0" xfId="0" applyFont="1"/>
    <xf numFmtId="9" fontId="1" fillId="0" borderId="0" xfId="1" applyFont="1"/>
    <xf numFmtId="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1" fontId="0" fillId="0" borderId="0" xfId="0" applyNumberFormat="1"/>
    <xf numFmtId="0" fontId="2" fillId="0" borderId="0" xfId="0" applyFont="1" applyAlignment="1">
      <alignment wrapText="1"/>
    </xf>
    <xf numFmtId="0" fontId="4" fillId="3" borderId="0" xfId="4"/>
    <xf numFmtId="0" fontId="3" fillId="4" borderId="1" xfId="3" applyFill="1"/>
    <xf numFmtId="9" fontId="3" fillId="0" borderId="1" xfId="3" applyNumberFormat="1"/>
    <xf numFmtId="171" fontId="3" fillId="0" borderId="1" xfId="3" applyNumberFormat="1"/>
  </cellXfs>
  <cellStyles count="5">
    <cellStyle name="40% — akcent 3" xfId="2" builtinId="39"/>
    <cellStyle name="Dobry" xfId="4" builtinId="26"/>
    <cellStyle name="Nagłówek 1" xfId="3" builtinId="16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E6D1-EBD9-4AD0-A43E-6FC85F52C385}">
  <dimension ref="B3:N48"/>
  <sheetViews>
    <sheetView topLeftCell="A15" workbookViewId="0">
      <selection activeCell="B38" sqref="B38:D48"/>
    </sheetView>
  </sheetViews>
  <sheetFormatPr defaultRowHeight="15" x14ac:dyDescent="0.25"/>
  <cols>
    <col min="2" max="2" width="32.140625" bestFit="1" customWidth="1"/>
    <col min="3" max="3" width="23.28515625" bestFit="1" customWidth="1"/>
    <col min="4" max="4" width="19.7109375" bestFit="1" customWidth="1"/>
    <col min="5" max="5" width="22.140625" bestFit="1" customWidth="1"/>
    <col min="6" max="6" width="50" bestFit="1" customWidth="1"/>
    <col min="7" max="7" width="31" bestFit="1" customWidth="1"/>
    <col min="8" max="8" width="12.28515625" bestFit="1" customWidth="1"/>
    <col min="9" max="9" width="10.85546875" bestFit="1" customWidth="1"/>
    <col min="10" max="10" width="11" bestFit="1" customWidth="1"/>
    <col min="12" max="12" width="73.140625" bestFit="1" customWidth="1"/>
    <col min="13" max="13" width="12.140625" bestFit="1" customWidth="1"/>
  </cols>
  <sheetData>
    <row r="3" spans="2:14" x14ac:dyDescent="0.25">
      <c r="B3" t="s">
        <v>0</v>
      </c>
      <c r="C3" t="s">
        <v>1</v>
      </c>
      <c r="D3" t="s">
        <v>2</v>
      </c>
      <c r="F3" t="s">
        <v>3</v>
      </c>
      <c r="H3" t="s">
        <v>17</v>
      </c>
      <c r="I3" t="s">
        <v>15</v>
      </c>
      <c r="J3" t="s">
        <v>16</v>
      </c>
    </row>
    <row r="4" spans="2:14" x14ac:dyDescent="0.25">
      <c r="B4" s="1" t="s">
        <v>4</v>
      </c>
      <c r="C4" s="1">
        <v>0.97908171899999996</v>
      </c>
      <c r="D4" s="1">
        <v>1.012276993</v>
      </c>
      <c r="E4" s="1">
        <f>11-RANK(D4,$D$4:$D$13)</f>
        <v>8</v>
      </c>
      <c r="F4" s="1">
        <v>26.614026469999999</v>
      </c>
      <c r="G4" s="1">
        <f>RANK(F4,$F$4:$F$13)</f>
        <v>4</v>
      </c>
      <c r="H4" s="1">
        <f t="shared" ref="H4:H11" si="0">F4/MAX($F$4:$F$13)</f>
        <v>0.34012620029779622</v>
      </c>
      <c r="I4" s="1">
        <v>0.991482729570345</v>
      </c>
      <c r="J4" s="1">
        <v>1.0203263718610001</v>
      </c>
      <c r="L4" t="s">
        <v>0</v>
      </c>
      <c r="M4" t="s">
        <v>1</v>
      </c>
      <c r="N4" t="s">
        <v>2</v>
      </c>
    </row>
    <row r="5" spans="2:14" x14ac:dyDescent="0.25">
      <c r="B5" s="1" t="s">
        <v>5</v>
      </c>
      <c r="C5" s="1">
        <v>0.99598989000000004</v>
      </c>
      <c r="D5" s="1">
        <v>1.010974888</v>
      </c>
      <c r="E5" s="1">
        <f t="shared" ref="E5:E13" si="1">11-RANK(D5,$D$4:$D$13)</f>
        <v>7</v>
      </c>
      <c r="F5" s="1">
        <v>14.474029160000001</v>
      </c>
      <c r="G5" s="1">
        <f t="shared" ref="G5:G13" si="2">RANK(F5,$F$4:$F$13)</f>
        <v>9</v>
      </c>
      <c r="H5" s="1">
        <f t="shared" si="0"/>
        <v>0.18497751727795225</v>
      </c>
      <c r="I5" s="1"/>
      <c r="J5" s="1"/>
      <c r="L5" t="s">
        <v>18</v>
      </c>
      <c r="M5">
        <v>0.98355518112889595</v>
      </c>
      <c r="N5">
        <v>0.89843578253149603</v>
      </c>
    </row>
    <row r="6" spans="2:14" x14ac:dyDescent="0.25">
      <c r="B6" t="s">
        <v>6</v>
      </c>
      <c r="C6">
        <v>0.97606571200000003</v>
      </c>
      <c r="D6">
        <v>0.88553310200000002</v>
      </c>
      <c r="E6" s="1">
        <f t="shared" si="1"/>
        <v>1</v>
      </c>
      <c r="F6">
        <v>78.247504739999997</v>
      </c>
      <c r="G6" s="1">
        <f t="shared" si="2"/>
        <v>1</v>
      </c>
      <c r="H6" s="1">
        <f t="shared" si="0"/>
        <v>1</v>
      </c>
      <c r="I6">
        <v>0.98355518112889595</v>
      </c>
      <c r="J6">
        <v>0.89843578253149603</v>
      </c>
      <c r="L6" t="s">
        <v>19</v>
      </c>
      <c r="M6">
        <v>0.991482729570345</v>
      </c>
      <c r="N6">
        <v>1.0203263718610001</v>
      </c>
    </row>
    <row r="7" spans="2:14" x14ac:dyDescent="0.25">
      <c r="B7" t="s">
        <v>7</v>
      </c>
      <c r="C7">
        <v>1</v>
      </c>
      <c r="D7">
        <v>1.016631437</v>
      </c>
      <c r="E7" s="1">
        <f t="shared" si="1"/>
        <v>10</v>
      </c>
      <c r="F7">
        <v>16.71457169</v>
      </c>
      <c r="G7" s="1">
        <f t="shared" si="2"/>
        <v>8</v>
      </c>
      <c r="H7" s="1">
        <f t="shared" si="0"/>
        <v>0.2136115617429464</v>
      </c>
      <c r="L7" t="s">
        <v>20</v>
      </c>
      <c r="M7">
        <v>0.91069924178601502</v>
      </c>
      <c r="N7">
        <v>1.0098418872072401</v>
      </c>
    </row>
    <row r="8" spans="2:14" x14ac:dyDescent="0.25">
      <c r="B8" s="1" t="s">
        <v>11</v>
      </c>
      <c r="C8" s="1">
        <v>0.99754844099999995</v>
      </c>
      <c r="D8" s="1">
        <v>0.99534116900000003</v>
      </c>
      <c r="E8" s="1">
        <f t="shared" si="1"/>
        <v>3</v>
      </c>
      <c r="F8" s="1">
        <v>22.111729100000002</v>
      </c>
      <c r="G8" s="1">
        <f t="shared" si="2"/>
        <v>6</v>
      </c>
      <c r="H8" s="1">
        <f t="shared" si="0"/>
        <v>0.28258701888926208</v>
      </c>
      <c r="I8" s="1">
        <v>0.98999157540016902</v>
      </c>
      <c r="J8" s="1">
        <v>0.99523970575801102</v>
      </c>
      <c r="L8" t="s">
        <v>21</v>
      </c>
      <c r="M8">
        <v>0.98999157540016902</v>
      </c>
      <c r="N8">
        <v>0.99523970575801102</v>
      </c>
    </row>
    <row r="9" spans="2:14" x14ac:dyDescent="0.25">
      <c r="B9" s="1" t="s">
        <v>12</v>
      </c>
      <c r="C9" s="1">
        <v>0.99801179399999995</v>
      </c>
      <c r="D9" s="1">
        <v>1.00368648</v>
      </c>
      <c r="E9" s="1">
        <f t="shared" si="1"/>
        <v>6</v>
      </c>
      <c r="F9" s="1">
        <v>18.91646021</v>
      </c>
      <c r="G9" s="1">
        <f t="shared" si="2"/>
        <v>7</v>
      </c>
      <c r="H9" s="1">
        <f t="shared" si="0"/>
        <v>0.24175160949675545</v>
      </c>
      <c r="I9" s="1"/>
      <c r="J9" s="1"/>
      <c r="L9" t="s">
        <v>22</v>
      </c>
      <c r="M9">
        <v>0.86670598146587996</v>
      </c>
      <c r="N9">
        <v>0.90538598122938996</v>
      </c>
    </row>
    <row r="10" spans="2:14" x14ac:dyDescent="0.25">
      <c r="B10" t="s">
        <v>13</v>
      </c>
      <c r="C10">
        <v>0.89117101899999995</v>
      </c>
      <c r="D10">
        <v>1.0130041430000001</v>
      </c>
      <c r="E10" s="1">
        <f t="shared" si="1"/>
        <v>9</v>
      </c>
      <c r="F10">
        <v>47.10243904</v>
      </c>
      <c r="G10" s="1">
        <f t="shared" si="2"/>
        <v>2</v>
      </c>
      <c r="H10" s="1">
        <f t="shared" si="0"/>
        <v>0.60196729846544628</v>
      </c>
      <c r="I10">
        <v>0.91069924178601502</v>
      </c>
      <c r="J10">
        <v>1.0098418872072401</v>
      </c>
    </row>
    <row r="11" spans="2:14" x14ac:dyDescent="0.25">
      <c r="B11" t="s">
        <v>14</v>
      </c>
      <c r="C11">
        <v>0.99506318400000004</v>
      </c>
      <c r="D11">
        <v>0.99573856400000005</v>
      </c>
      <c r="E11" s="1">
        <f t="shared" si="1"/>
        <v>4</v>
      </c>
      <c r="F11">
        <v>23.369615929999998</v>
      </c>
      <c r="G11" s="1">
        <f t="shared" si="2"/>
        <v>5</v>
      </c>
      <c r="H11" s="1">
        <f t="shared" si="0"/>
        <v>0.29866276257182023</v>
      </c>
    </row>
    <row r="12" spans="2:14" x14ac:dyDescent="0.25">
      <c r="B12" s="1" t="s">
        <v>8</v>
      </c>
      <c r="C12" s="1">
        <v>1</v>
      </c>
      <c r="D12" s="1">
        <v>1</v>
      </c>
      <c r="E12" s="1">
        <f t="shared" si="1"/>
        <v>5</v>
      </c>
      <c r="F12" s="1" t="s">
        <v>9</v>
      </c>
      <c r="G12" s="1" t="e">
        <f t="shared" si="2"/>
        <v>#VALUE!</v>
      </c>
      <c r="H12" s="1"/>
      <c r="I12" s="1"/>
      <c r="J12" s="1"/>
    </row>
    <row r="13" spans="2:14" x14ac:dyDescent="0.25">
      <c r="B13" s="1" t="s">
        <v>10</v>
      </c>
      <c r="C13" s="1">
        <v>0.84141533300000004</v>
      </c>
      <c r="D13" s="1">
        <v>0.93251881299999995</v>
      </c>
      <c r="E13" s="1">
        <f t="shared" si="1"/>
        <v>2</v>
      </c>
      <c r="F13" s="1">
        <v>27.2788903</v>
      </c>
      <c r="G13" s="1">
        <f t="shared" si="2"/>
        <v>3</v>
      </c>
      <c r="H13" s="1">
        <f>F13/MAX($F$4:$F$13)</f>
        <v>0.34862313361482922</v>
      </c>
      <c r="I13" s="1"/>
      <c r="J13" s="1"/>
    </row>
    <row r="22" spans="2:8" x14ac:dyDescent="0.25">
      <c r="B22" t="s">
        <v>23</v>
      </c>
      <c r="C22" t="s">
        <v>29</v>
      </c>
      <c r="D22" t="s">
        <v>30</v>
      </c>
      <c r="E22" t="s">
        <v>31</v>
      </c>
      <c r="F22" t="s">
        <v>32</v>
      </c>
      <c r="G22" t="s">
        <v>26</v>
      </c>
      <c r="H22" t="s">
        <v>27</v>
      </c>
    </row>
    <row r="23" spans="2:8" x14ac:dyDescent="0.25">
      <c r="B23" t="s">
        <v>4</v>
      </c>
      <c r="C23">
        <v>0.97908171899999996</v>
      </c>
      <c r="D23">
        <v>1.012276993</v>
      </c>
      <c r="E23">
        <v>26.614026469999999</v>
      </c>
      <c r="F23">
        <v>0.34012620029779622</v>
      </c>
      <c r="G23" s="7">
        <v>0.991482729570345</v>
      </c>
      <c r="H23" s="7">
        <v>1.0203263718610001</v>
      </c>
    </row>
    <row r="24" spans="2:8" x14ac:dyDescent="0.25">
      <c r="B24" t="s">
        <v>5</v>
      </c>
      <c r="C24">
        <v>0.99598989000000004</v>
      </c>
      <c r="D24">
        <v>1.010974888</v>
      </c>
      <c r="E24">
        <v>14.474029160000001</v>
      </c>
      <c r="F24">
        <v>0.18497751727795225</v>
      </c>
      <c r="G24" s="7"/>
      <c r="H24" s="7"/>
    </row>
    <row r="25" spans="2:8" x14ac:dyDescent="0.25">
      <c r="B25" t="s">
        <v>6</v>
      </c>
      <c r="C25">
        <v>0.97606571200000003</v>
      </c>
      <c r="D25">
        <v>0.88553310200000002</v>
      </c>
      <c r="E25">
        <v>78.247504739999997</v>
      </c>
      <c r="F25">
        <v>1</v>
      </c>
      <c r="G25" s="7">
        <v>0.98355518112889595</v>
      </c>
      <c r="H25" s="7">
        <v>0.89843578253149603</v>
      </c>
    </row>
    <row r="26" spans="2:8" x14ac:dyDescent="0.25">
      <c r="B26" t="s">
        <v>7</v>
      </c>
      <c r="C26">
        <v>1</v>
      </c>
      <c r="D26">
        <v>1.016631437</v>
      </c>
      <c r="E26">
        <v>16.71457169</v>
      </c>
      <c r="F26">
        <v>0.2136115617429464</v>
      </c>
      <c r="G26" s="7"/>
      <c r="H26" s="7"/>
    </row>
    <row r="27" spans="2:8" x14ac:dyDescent="0.25">
      <c r="B27" t="s">
        <v>11</v>
      </c>
      <c r="C27">
        <v>0.99754844099999995</v>
      </c>
      <c r="D27">
        <v>0.99534116900000003</v>
      </c>
      <c r="E27">
        <v>22.111729100000002</v>
      </c>
      <c r="F27">
        <v>0.28258701888926208</v>
      </c>
      <c r="G27" s="7">
        <v>0.98999157540016902</v>
      </c>
      <c r="H27" s="7">
        <v>0.99523970575801102</v>
      </c>
    </row>
    <row r="28" spans="2:8" x14ac:dyDescent="0.25">
      <c r="B28" t="s">
        <v>12</v>
      </c>
      <c r="C28">
        <v>0.99801179399999995</v>
      </c>
      <c r="D28">
        <v>1.00368648</v>
      </c>
      <c r="E28">
        <v>18.91646021</v>
      </c>
      <c r="F28">
        <v>0.24175160949675545</v>
      </c>
      <c r="G28" s="7"/>
      <c r="H28" s="7"/>
    </row>
    <row r="29" spans="2:8" x14ac:dyDescent="0.25">
      <c r="B29" t="s">
        <v>13</v>
      </c>
      <c r="C29">
        <v>0.89117101899999995</v>
      </c>
      <c r="D29">
        <v>1.0130041430000001</v>
      </c>
      <c r="E29">
        <v>47.10243904</v>
      </c>
      <c r="F29">
        <v>0.60196729846544628</v>
      </c>
      <c r="G29" s="7">
        <v>0.91069924178601502</v>
      </c>
      <c r="H29" s="7">
        <v>1.0098418872072401</v>
      </c>
    </row>
    <row r="30" spans="2:8" x14ac:dyDescent="0.25">
      <c r="B30" t="s">
        <v>14</v>
      </c>
      <c r="C30">
        <v>0.99506318400000004</v>
      </c>
      <c r="D30">
        <v>0.99573856400000005</v>
      </c>
      <c r="E30">
        <v>23.369615929999998</v>
      </c>
      <c r="F30">
        <v>0.29866276257182023</v>
      </c>
      <c r="G30" s="7"/>
      <c r="H30" s="7"/>
    </row>
    <row r="31" spans="2:8" x14ac:dyDescent="0.25">
      <c r="B31" t="s">
        <v>10</v>
      </c>
      <c r="C31">
        <v>0.84141533300000004</v>
      </c>
      <c r="D31">
        <v>0.93251881299999995</v>
      </c>
      <c r="E31">
        <v>27.2788903</v>
      </c>
      <c r="F31">
        <v>0.34862313361482922</v>
      </c>
      <c r="G31" t="s">
        <v>28</v>
      </c>
      <c r="H31" t="s">
        <v>28</v>
      </c>
    </row>
    <row r="32" spans="2:8" x14ac:dyDescent="0.25">
      <c r="B32" t="s">
        <v>8</v>
      </c>
      <c r="C32">
        <v>1</v>
      </c>
      <c r="D32">
        <v>1</v>
      </c>
      <c r="E32" t="s">
        <v>28</v>
      </c>
      <c r="F32" t="s">
        <v>28</v>
      </c>
      <c r="G32" t="s">
        <v>28</v>
      </c>
      <c r="H32" t="s">
        <v>28</v>
      </c>
    </row>
    <row r="38" spans="2:4" x14ac:dyDescent="0.25">
      <c r="B38" s="2" t="s">
        <v>23</v>
      </c>
      <c r="C38" s="2" t="s">
        <v>24</v>
      </c>
      <c r="D38" s="2" t="s">
        <v>25</v>
      </c>
    </row>
    <row r="39" spans="2:4" x14ac:dyDescent="0.25">
      <c r="B39" s="4" t="s">
        <v>8</v>
      </c>
      <c r="C39" s="5">
        <v>1</v>
      </c>
      <c r="D39" s="5">
        <v>1</v>
      </c>
    </row>
    <row r="40" spans="2:4" x14ac:dyDescent="0.25">
      <c r="B40" t="s">
        <v>4</v>
      </c>
      <c r="C40" s="3">
        <v>0.97908171899999996</v>
      </c>
      <c r="D40" s="3">
        <v>1.012276993</v>
      </c>
    </row>
    <row r="41" spans="2:4" x14ac:dyDescent="0.25">
      <c r="B41" t="s">
        <v>5</v>
      </c>
      <c r="C41" s="3">
        <v>0.99598989000000004</v>
      </c>
      <c r="D41" s="3">
        <v>1.010974888</v>
      </c>
    </row>
    <row r="42" spans="2:4" x14ac:dyDescent="0.25">
      <c r="B42" t="s">
        <v>6</v>
      </c>
      <c r="C42" s="3">
        <v>0.97606571200000003</v>
      </c>
      <c r="D42" s="3">
        <v>0.88553310200000002</v>
      </c>
    </row>
    <row r="43" spans="2:4" x14ac:dyDescent="0.25">
      <c r="B43" t="s">
        <v>7</v>
      </c>
      <c r="C43" s="3">
        <v>1</v>
      </c>
      <c r="D43" s="3">
        <v>1.016631437</v>
      </c>
    </row>
    <row r="44" spans="2:4" x14ac:dyDescent="0.25">
      <c r="B44" t="s">
        <v>11</v>
      </c>
      <c r="C44" s="3">
        <v>0.99754844099999995</v>
      </c>
      <c r="D44" s="3">
        <v>0.99534116900000003</v>
      </c>
    </row>
    <row r="45" spans="2:4" x14ac:dyDescent="0.25">
      <c r="B45" t="s">
        <v>12</v>
      </c>
      <c r="C45" s="3">
        <v>0.99801179399999995</v>
      </c>
      <c r="D45" s="3">
        <v>1.00368648</v>
      </c>
    </row>
    <row r="46" spans="2:4" x14ac:dyDescent="0.25">
      <c r="B46" t="s">
        <v>13</v>
      </c>
      <c r="C46" s="3">
        <v>0.89117101899999995</v>
      </c>
      <c r="D46" s="3">
        <v>1.0130041430000001</v>
      </c>
    </row>
    <row r="47" spans="2:4" x14ac:dyDescent="0.25">
      <c r="B47" t="s">
        <v>14</v>
      </c>
      <c r="C47" s="3">
        <v>0.99506318400000004</v>
      </c>
      <c r="D47" s="3">
        <v>0.99573856400000005</v>
      </c>
    </row>
    <row r="48" spans="2:4" x14ac:dyDescent="0.25">
      <c r="B48" t="s">
        <v>10</v>
      </c>
      <c r="C48" s="3">
        <v>0.84141533300000004</v>
      </c>
      <c r="D48" s="3">
        <v>0.93251881299999995</v>
      </c>
    </row>
  </sheetData>
  <mergeCells count="8">
    <mergeCell ref="G29:G30"/>
    <mergeCell ref="H29:H30"/>
    <mergeCell ref="G23:G24"/>
    <mergeCell ref="H23:H24"/>
    <mergeCell ref="G25:G26"/>
    <mergeCell ref="H25:H26"/>
    <mergeCell ref="G27:G28"/>
    <mergeCell ref="H27:H28"/>
  </mergeCells>
  <conditionalFormatting sqref="D4:E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4:H1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6098-3930-4B38-8E68-0B34D50760F3}">
  <dimension ref="B2:G21"/>
  <sheetViews>
    <sheetView topLeftCell="A13" workbookViewId="0">
      <selection activeCell="C12" sqref="C12:C21"/>
    </sheetView>
  </sheetViews>
  <sheetFormatPr defaultRowHeight="15" x14ac:dyDescent="0.25"/>
  <cols>
    <col min="2" max="2" width="32.140625" bestFit="1" customWidth="1"/>
    <col min="3" max="3" width="73.140625" bestFit="1" customWidth="1"/>
  </cols>
  <sheetData>
    <row r="2" spans="2:7" x14ac:dyDescent="0.25">
      <c r="C2" t="s">
        <v>0</v>
      </c>
      <c r="D2" t="s">
        <v>1</v>
      </c>
      <c r="E2" t="s">
        <v>33</v>
      </c>
      <c r="F2" t="s">
        <v>2</v>
      </c>
    </row>
    <row r="3" spans="2:7" x14ac:dyDescent="0.25">
      <c r="C3" t="s">
        <v>34</v>
      </c>
      <c r="D3" s="3">
        <v>0.97961246800000001</v>
      </c>
      <c r="E3" s="3">
        <v>0.84063880400000002</v>
      </c>
      <c r="F3" s="3">
        <v>0.91723930600000003</v>
      </c>
    </row>
    <row r="4" spans="2:7" x14ac:dyDescent="0.25">
      <c r="C4" t="s">
        <v>35</v>
      </c>
      <c r="D4" s="3">
        <v>0.993504634</v>
      </c>
      <c r="E4" s="3">
        <v>1.0005606520000001</v>
      </c>
      <c r="F4" s="3">
        <v>1.0137261639999999</v>
      </c>
    </row>
    <row r="5" spans="2:7" x14ac:dyDescent="0.25">
      <c r="C5" t="s">
        <v>36</v>
      </c>
      <c r="D5" s="3">
        <v>0.87794439800000001</v>
      </c>
      <c r="E5" s="3">
        <v>0.93631498499999999</v>
      </c>
      <c r="F5" s="3">
        <v>0.93397182599999995</v>
      </c>
    </row>
    <row r="6" spans="2:7" x14ac:dyDescent="0.25">
      <c r="C6" t="s">
        <v>37</v>
      </c>
      <c r="D6" s="3">
        <v>0.905391744</v>
      </c>
      <c r="E6" s="3">
        <v>0.99420659199999994</v>
      </c>
      <c r="F6" s="3">
        <v>1.02405944</v>
      </c>
    </row>
    <row r="7" spans="2:7" x14ac:dyDescent="0.25">
      <c r="C7" t="s">
        <v>38</v>
      </c>
      <c r="D7" s="3">
        <v>0.99095197999999995</v>
      </c>
      <c r="E7" s="3">
        <v>0.98806490000000002</v>
      </c>
      <c r="F7" s="3">
        <v>1.014396152</v>
      </c>
    </row>
    <row r="11" spans="2:7" x14ac:dyDescent="0.25">
      <c r="B11" s="2"/>
      <c r="C11" s="2" t="s">
        <v>0</v>
      </c>
      <c r="D11" s="2" t="s">
        <v>1</v>
      </c>
      <c r="E11" s="2" t="s">
        <v>33</v>
      </c>
      <c r="F11" s="2" t="s">
        <v>2</v>
      </c>
      <c r="G11" s="2" t="s">
        <v>3</v>
      </c>
    </row>
    <row r="12" spans="2:7" x14ac:dyDescent="0.25">
      <c r="B12" s="4"/>
      <c r="C12" t="s">
        <v>8</v>
      </c>
      <c r="D12" s="3">
        <v>1</v>
      </c>
      <c r="E12" s="3">
        <v>1</v>
      </c>
      <c r="F12" s="3">
        <v>1</v>
      </c>
      <c r="G12" s="3" t="s">
        <v>9</v>
      </c>
    </row>
    <row r="13" spans="2:7" x14ac:dyDescent="0.25">
      <c r="C13" t="s">
        <v>6</v>
      </c>
      <c r="D13" s="3">
        <v>0.98110362299999998</v>
      </c>
      <c r="E13" s="3">
        <v>0.87472816900000006</v>
      </c>
      <c r="F13" s="3">
        <v>0.91669816199999998</v>
      </c>
      <c r="G13" s="6">
        <v>56.949416110000001</v>
      </c>
    </row>
    <row r="14" spans="2:7" x14ac:dyDescent="0.25">
      <c r="C14" t="s">
        <v>7</v>
      </c>
      <c r="D14" s="3">
        <v>1</v>
      </c>
      <c r="E14" s="3">
        <v>0.99896364299999996</v>
      </c>
      <c r="F14" s="3">
        <v>1.010444941</v>
      </c>
      <c r="G14" s="6">
        <v>19.47330698</v>
      </c>
    </row>
    <row r="15" spans="2:7" x14ac:dyDescent="0.25">
      <c r="C15" t="s">
        <v>11</v>
      </c>
      <c r="D15" s="3">
        <v>0.99602358899999999</v>
      </c>
      <c r="E15" s="3">
        <v>0.99170913999999999</v>
      </c>
      <c r="F15" s="3">
        <v>1.0100412299999999</v>
      </c>
      <c r="G15" s="6">
        <v>24.774759719999999</v>
      </c>
    </row>
    <row r="16" spans="2:7" x14ac:dyDescent="0.25">
      <c r="C16" t="s">
        <v>12</v>
      </c>
      <c r="D16" s="3">
        <v>0.99701769200000001</v>
      </c>
      <c r="E16" s="3">
        <v>0.98903329900000003</v>
      </c>
      <c r="F16" s="3">
        <v>1.016560728</v>
      </c>
      <c r="G16" s="6">
        <v>22.442751220000002</v>
      </c>
    </row>
    <row r="17" spans="3:7" x14ac:dyDescent="0.25">
      <c r="C17" t="s">
        <v>13</v>
      </c>
      <c r="D17" s="3">
        <v>0.89203032900000001</v>
      </c>
      <c r="E17" s="3">
        <v>0.98297655500000003</v>
      </c>
      <c r="F17" s="3">
        <v>1.0346761719999999</v>
      </c>
      <c r="G17" s="6">
        <v>47.656946040000001</v>
      </c>
    </row>
    <row r="18" spans="3:7" x14ac:dyDescent="0.25">
      <c r="C18" t="s">
        <v>14</v>
      </c>
      <c r="D18" s="3">
        <v>1.001128896</v>
      </c>
      <c r="E18" s="3">
        <v>1.001503568</v>
      </c>
      <c r="F18" s="3">
        <v>1.018046727</v>
      </c>
      <c r="G18" s="6">
        <v>30.483828970000001</v>
      </c>
    </row>
    <row r="19" spans="3:7" x14ac:dyDescent="0.25">
      <c r="C19" t="s">
        <v>4</v>
      </c>
      <c r="D19" s="3">
        <v>0.98043807900000002</v>
      </c>
      <c r="E19" s="3">
        <v>0.99424906599999996</v>
      </c>
      <c r="F19" s="3">
        <v>1.0188627379999999</v>
      </c>
      <c r="G19" s="6">
        <v>29.641326459999998</v>
      </c>
    </row>
    <row r="20" spans="3:7" x14ac:dyDescent="0.25">
      <c r="C20" t="s">
        <v>5</v>
      </c>
      <c r="D20" s="3">
        <v>1.001592249</v>
      </c>
      <c r="E20" s="3">
        <v>0.99912504199999996</v>
      </c>
      <c r="F20" s="3">
        <v>1.0068974399999999</v>
      </c>
      <c r="G20" s="6">
        <v>16.59889008</v>
      </c>
    </row>
    <row r="21" spans="3:7" x14ac:dyDescent="0.25">
      <c r="C21" t="s">
        <v>10</v>
      </c>
      <c r="D21" s="3">
        <v>0.840252738</v>
      </c>
      <c r="E21" s="3">
        <v>0.87276588499999996</v>
      </c>
      <c r="F21" s="3">
        <v>0.99320563500000003</v>
      </c>
      <c r="G21" s="6">
        <v>27.16905002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969D-1EEC-4FDB-B32E-8DBBBCA84F9C}">
  <dimension ref="A4:U91"/>
  <sheetViews>
    <sheetView topLeftCell="M74" zoomScale="64" zoomScaleNormal="64" workbookViewId="0">
      <selection activeCell="M49" sqref="M49:P91"/>
    </sheetView>
  </sheetViews>
  <sheetFormatPr defaultRowHeight="15" x14ac:dyDescent="0.25"/>
  <cols>
    <col min="1" max="1" width="32.140625" bestFit="1" customWidth="1"/>
    <col min="3" max="3" width="32.140625" bestFit="1" customWidth="1"/>
    <col min="4" max="4" width="59.85546875" bestFit="1" customWidth="1"/>
    <col min="5" max="5" width="36.28515625" bestFit="1" customWidth="1"/>
    <col min="6" max="6" width="59.5703125" bestFit="1" customWidth="1"/>
    <col min="7" max="7" width="73.140625" bestFit="1" customWidth="1"/>
    <col min="11" max="11" width="32.140625" bestFit="1" customWidth="1"/>
    <col min="12" max="12" width="18" bestFit="1" customWidth="1"/>
    <col min="13" max="13" width="32.140625" customWidth="1"/>
    <col min="14" max="16" width="36.140625" bestFit="1" customWidth="1"/>
    <col min="17" max="17" width="29.85546875" customWidth="1"/>
    <col min="18" max="18" width="14.42578125" bestFit="1" customWidth="1"/>
  </cols>
  <sheetData>
    <row r="4" spans="3:21" ht="51" customHeight="1" x14ac:dyDescent="0.25">
      <c r="C4" t="s">
        <v>0</v>
      </c>
      <c r="D4" t="s">
        <v>1</v>
      </c>
      <c r="E4" t="s">
        <v>33</v>
      </c>
      <c r="F4" t="s">
        <v>2</v>
      </c>
      <c r="G4" t="s">
        <v>3</v>
      </c>
      <c r="L4" t="s">
        <v>24</v>
      </c>
      <c r="M4" t="s">
        <v>41</v>
      </c>
      <c r="O4" s="8" t="s">
        <v>40</v>
      </c>
      <c r="P4" s="8"/>
      <c r="Q4" s="8"/>
      <c r="R4" t="s">
        <v>25</v>
      </c>
    </row>
    <row r="5" spans="3:21" x14ac:dyDescent="0.25">
      <c r="C5" t="s">
        <v>4</v>
      </c>
      <c r="D5">
        <v>0.81245484856904704</v>
      </c>
      <c r="E5">
        <v>0.81209363712142302</v>
      </c>
      <c r="F5">
        <v>0.84292164490136101</v>
      </c>
      <c r="G5">
        <v>24.857740985649698</v>
      </c>
      <c r="K5" t="s">
        <v>8</v>
      </c>
      <c r="L5" s="9">
        <v>0.82453459294248399</v>
      </c>
      <c r="M5" s="3" t="s">
        <v>28</v>
      </c>
      <c r="N5" s="3"/>
      <c r="O5" s="9">
        <v>0.81772714642956401</v>
      </c>
      <c r="P5" s="3" t="s">
        <v>28</v>
      </c>
      <c r="Q5" s="3"/>
      <c r="R5" s="9">
        <v>0.84669352597943903</v>
      </c>
      <c r="S5" s="3"/>
    </row>
    <row r="6" spans="3:21" x14ac:dyDescent="0.25">
      <c r="C6" t="s">
        <v>5</v>
      </c>
      <c r="D6">
        <v>0.82759794387329799</v>
      </c>
      <c r="E6">
        <v>0.81446929702695203</v>
      </c>
      <c r="F6">
        <v>0.85155598777438202</v>
      </c>
      <c r="G6">
        <v>13.6842226007492</v>
      </c>
      <c r="K6" t="s">
        <v>6</v>
      </c>
      <c r="L6" s="9">
        <v>0.80141011392053296</v>
      </c>
      <c r="M6" s="3">
        <f>L6/$L$5</f>
        <v>0.97195450716090925</v>
      </c>
      <c r="N6" s="9" t="str">
        <f>CONCATENATE(ROUND(L6,3), " (",TEXT(M6,"0,0%"), ")")</f>
        <v>0,801 (97,2%)</v>
      </c>
      <c r="O6" s="9">
        <v>0.69829119199777701</v>
      </c>
      <c r="P6" s="3">
        <f>O6/$O$5</f>
        <v>0.85394155623513379</v>
      </c>
      <c r="Q6" s="9" t="str">
        <f>CONCATENATE(ROUND(O6,3), " (",TEXT(P6,"0,0%"), ")")</f>
        <v>0,698 (85,4%)</v>
      </c>
      <c r="R6" s="9">
        <v>0.73690608502361798</v>
      </c>
      <c r="S6" s="3">
        <f>R6/$R$5</f>
        <v>0.8703339076216261</v>
      </c>
      <c r="T6" s="9" t="str">
        <f>CONCATENATE(ROUND(R6,3), " (",TEXT(S6,"0,0%"), ")")</f>
        <v>0,737 (87,0%)</v>
      </c>
    </row>
    <row r="7" spans="3:21" x14ac:dyDescent="0.25">
      <c r="C7" t="s">
        <v>6</v>
      </c>
      <c r="D7">
        <v>0.80141011392053296</v>
      </c>
      <c r="E7">
        <v>0.69829119199777701</v>
      </c>
      <c r="F7">
        <v>0.73690608502361798</v>
      </c>
      <c r="G7">
        <v>87.604556519526099</v>
      </c>
      <c r="K7" t="s">
        <v>7</v>
      </c>
      <c r="L7" s="9">
        <v>0.82453459294248399</v>
      </c>
      <c r="M7" s="3">
        <f t="shared" ref="M7:M21" si="0">L7/$L$5</f>
        <v>1</v>
      </c>
      <c r="N7" s="9" t="str">
        <f t="shared" ref="N7:N20" si="1">CONCATENATE(ROUND(L7,3), " (",TEXT(M7,"0,0%"), ")")</f>
        <v>0,825 (100,0%)</v>
      </c>
      <c r="O7" s="9">
        <v>0.81769936093359297</v>
      </c>
      <c r="P7" s="3">
        <f t="shared" ref="P7:P20" si="2">O7/$O$5</f>
        <v>0.99996602106693855</v>
      </c>
      <c r="Q7" s="9" t="str">
        <f t="shared" ref="Q7:Q20" si="3">CONCATENATE(ROUND(O7,3), " (",TEXT(P7,"0,0%"), ")")</f>
        <v>0,818 (100,0%)</v>
      </c>
      <c r="R7" s="9">
        <v>0.84524173381494905</v>
      </c>
      <c r="S7" s="3">
        <f t="shared" ref="S7:S20" si="4">R7/$R$5</f>
        <v>0.99828533924029883</v>
      </c>
      <c r="T7" s="9" t="str">
        <f t="shared" ref="T7:T20" si="5">CONCATENATE(ROUND(R7,3), " (",TEXT(S7,"0,0%"), ")")</f>
        <v>0,845 (99,8%)</v>
      </c>
    </row>
    <row r="8" spans="3:21" x14ac:dyDescent="0.25">
      <c r="C8" t="s">
        <v>7</v>
      </c>
      <c r="D8">
        <v>0.82453459294248399</v>
      </c>
      <c r="E8">
        <v>0.81769936093359297</v>
      </c>
      <c r="F8">
        <v>0.84524173381494905</v>
      </c>
      <c r="G8">
        <v>16.154255504500401</v>
      </c>
      <c r="K8" t="s">
        <v>11</v>
      </c>
      <c r="L8" s="9">
        <v>0.822103362045013</v>
      </c>
      <c r="M8" s="3">
        <f t="shared" si="0"/>
        <v>0.99705139005897281</v>
      </c>
      <c r="N8" s="9" t="str">
        <f t="shared" si="1"/>
        <v>0,822 (99,7%)</v>
      </c>
      <c r="O8" s="9">
        <v>0.80974576271186405</v>
      </c>
      <c r="P8" s="3">
        <f t="shared" si="2"/>
        <v>0.99023955147808285</v>
      </c>
      <c r="Q8" s="9" t="str">
        <f t="shared" si="3"/>
        <v>0,81 (99,0%)</v>
      </c>
      <c r="R8" s="9">
        <v>0.82345790497360405</v>
      </c>
      <c r="S8" s="3">
        <f t="shared" si="4"/>
        <v>0.97255722372631059</v>
      </c>
      <c r="T8" s="9" t="str">
        <f t="shared" si="5"/>
        <v>0,823 (97,3%)</v>
      </c>
    </row>
    <row r="9" spans="3:21" x14ac:dyDescent="0.25">
      <c r="C9" t="s">
        <v>8</v>
      </c>
      <c r="D9">
        <v>0.82453459294248399</v>
      </c>
      <c r="E9">
        <v>0.81772714642956401</v>
      </c>
      <c r="F9">
        <v>0.84669352597943903</v>
      </c>
      <c r="G9" t="s">
        <v>9</v>
      </c>
      <c r="K9" t="s">
        <v>12</v>
      </c>
      <c r="L9" s="9">
        <v>0.82371492081133602</v>
      </c>
      <c r="M9" s="3">
        <f t="shared" si="0"/>
        <v>0.99900589721988153</v>
      </c>
      <c r="N9" s="9" t="str">
        <f t="shared" si="1"/>
        <v>0,824 (99,9%)</v>
      </c>
      <c r="O9" s="9">
        <v>0.81089191442067199</v>
      </c>
      <c r="P9" s="3">
        <f t="shared" si="2"/>
        <v>0.99164118246686972</v>
      </c>
      <c r="Q9" s="9" t="str">
        <f t="shared" si="3"/>
        <v>0,811 (99,2%)</v>
      </c>
      <c r="R9" s="9">
        <v>0.83428035565434799</v>
      </c>
      <c r="S9" s="3">
        <f t="shared" si="4"/>
        <v>0.98533924029862907</v>
      </c>
      <c r="T9" s="9" t="str">
        <f t="shared" si="5"/>
        <v>0,834 (98,5%)</v>
      </c>
    </row>
    <row r="10" spans="3:21" x14ac:dyDescent="0.25">
      <c r="C10" t="s">
        <v>10</v>
      </c>
      <c r="D10">
        <v>0.68907335370936396</v>
      </c>
      <c r="E10">
        <v>0.74186579605446001</v>
      </c>
      <c r="F10">
        <v>0.76161433731592099</v>
      </c>
      <c r="G10">
        <v>25.9629215204723</v>
      </c>
      <c r="K10" t="s">
        <v>13</v>
      </c>
      <c r="L10" s="9">
        <v>0.73747568769102501</v>
      </c>
      <c r="M10" s="3">
        <f t="shared" si="0"/>
        <v>0.89441449031170994</v>
      </c>
      <c r="N10" s="9" t="str">
        <f t="shared" si="1"/>
        <v>0,737 (89,4%)</v>
      </c>
      <c r="O10" s="9">
        <v>0.81512225618227296</v>
      </c>
      <c r="P10" s="3">
        <f t="shared" si="2"/>
        <v>0.99681447502548404</v>
      </c>
      <c r="Q10" s="9" t="str">
        <f t="shared" si="3"/>
        <v>0,815 (99,7%)</v>
      </c>
      <c r="R10" s="9">
        <v>0.83305084745762703</v>
      </c>
      <c r="S10" s="3">
        <f t="shared" si="4"/>
        <v>0.98388711132988715</v>
      </c>
      <c r="T10" s="9" t="str">
        <f t="shared" si="5"/>
        <v>0,833 (98,4%)</v>
      </c>
    </row>
    <row r="11" spans="3:21" x14ac:dyDescent="0.25">
      <c r="C11" t="s">
        <v>11</v>
      </c>
      <c r="D11">
        <v>0.822103362045013</v>
      </c>
      <c r="E11">
        <v>0.80974576271186405</v>
      </c>
      <c r="F11">
        <v>0.82345790497360405</v>
      </c>
      <c r="G11">
        <v>21.220516024325001</v>
      </c>
      <c r="K11" t="s">
        <v>14</v>
      </c>
      <c r="L11" s="9">
        <v>0.82251319811058599</v>
      </c>
      <c r="M11" s="3">
        <f t="shared" si="0"/>
        <v>0.99754844144903088</v>
      </c>
      <c r="N11" s="9" t="str">
        <f t="shared" si="1"/>
        <v>0,823 (99,8%)</v>
      </c>
      <c r="O11" s="9">
        <v>0.81556682411781001</v>
      </c>
      <c r="P11" s="3">
        <f t="shared" si="2"/>
        <v>0.99735813795446737</v>
      </c>
      <c r="Q11" s="9" t="str">
        <f t="shared" si="3"/>
        <v>0,816 (99,7%)</v>
      </c>
      <c r="R11" s="9">
        <v>0.83663517643789898</v>
      </c>
      <c r="S11" s="3">
        <f t="shared" si="4"/>
        <v>0.98812043645910164</v>
      </c>
      <c r="T11" s="9" t="str">
        <f t="shared" si="5"/>
        <v>0,837 (98,8%)</v>
      </c>
    </row>
    <row r="12" spans="3:21" x14ac:dyDescent="0.25">
      <c r="C12" t="s">
        <v>12</v>
      </c>
      <c r="D12">
        <v>0.82371492081133602</v>
      </c>
      <c r="E12">
        <v>0.81089191442067199</v>
      </c>
      <c r="F12">
        <v>0.83428035565434799</v>
      </c>
      <c r="G12">
        <v>16.140358584053999</v>
      </c>
      <c r="K12" t="s">
        <v>4</v>
      </c>
      <c r="L12" s="9">
        <v>0.81245484856904704</v>
      </c>
      <c r="M12" s="3">
        <f t="shared" si="0"/>
        <v>0.9853496208930077</v>
      </c>
      <c r="N12" s="9" t="str">
        <f t="shared" si="1"/>
        <v>0,812 (98,5%)</v>
      </c>
      <c r="O12" s="9">
        <v>0.81209363712142302</v>
      </c>
      <c r="P12" s="3">
        <f t="shared" si="2"/>
        <v>0.99311077132178072</v>
      </c>
      <c r="Q12" s="9" t="str">
        <f t="shared" si="3"/>
        <v>0,812 (99,3%)</v>
      </c>
      <c r="R12" s="9">
        <v>0.84292164490136101</v>
      </c>
      <c r="S12" s="3">
        <f t="shared" si="4"/>
        <v>0.9955451636721625</v>
      </c>
      <c r="T12" s="9" t="str">
        <f t="shared" si="5"/>
        <v>0,843 (99,6%)</v>
      </c>
    </row>
    <row r="13" spans="3:21" x14ac:dyDescent="0.25">
      <c r="C13" t="s">
        <v>13</v>
      </c>
      <c r="D13">
        <v>0.73747568769102501</v>
      </c>
      <c r="E13">
        <v>0.81512225618227296</v>
      </c>
      <c r="F13">
        <v>0.83305084745762703</v>
      </c>
      <c r="G13">
        <v>50.865351232311497</v>
      </c>
      <c r="K13" t="s">
        <v>5</v>
      </c>
      <c r="L13" s="9">
        <v>0.82759794387329799</v>
      </c>
      <c r="M13" s="3">
        <f t="shared" si="0"/>
        <v>1.0037152485256948</v>
      </c>
      <c r="N13" s="9" t="str">
        <f t="shared" si="1"/>
        <v>0,828 (100,4%)</v>
      </c>
      <c r="O13" s="9">
        <v>0.81446929702695203</v>
      </c>
      <c r="P13" s="3">
        <f t="shared" si="2"/>
        <v>0.99601597009853871</v>
      </c>
      <c r="Q13" s="9" t="str">
        <f t="shared" si="3"/>
        <v>0,814 (99,6%)</v>
      </c>
      <c r="R13" s="9">
        <v>0.85155598777438202</v>
      </c>
      <c r="S13" s="3">
        <f t="shared" si="4"/>
        <v>1.0057428829272295</v>
      </c>
      <c r="T13" s="9" t="str">
        <f t="shared" si="5"/>
        <v>0,852 (100,6%)</v>
      </c>
    </row>
    <row r="14" spans="3:21" x14ac:dyDescent="0.25">
      <c r="C14" t="s">
        <v>14</v>
      </c>
      <c r="D14">
        <v>0.82251319811058599</v>
      </c>
      <c r="E14">
        <v>0.81556682411781001</v>
      </c>
      <c r="F14">
        <v>0.83663517643789898</v>
      </c>
      <c r="G14">
        <v>18.700067459033299</v>
      </c>
      <c r="K14" t="s">
        <v>10</v>
      </c>
      <c r="L14" s="9">
        <v>0.68907335370936396</v>
      </c>
      <c r="M14" s="3">
        <f t="shared" si="0"/>
        <v>0.8357118786857628</v>
      </c>
      <c r="N14" s="9" t="str">
        <f t="shared" si="1"/>
        <v>0,689 (83,6%)</v>
      </c>
      <c r="O14" s="9">
        <v>0.74186579605446001</v>
      </c>
      <c r="P14" s="3">
        <f t="shared" si="2"/>
        <v>0.90722901800883482</v>
      </c>
      <c r="Q14" s="9" t="str">
        <f t="shared" si="3"/>
        <v>0,742 (90,7%)</v>
      </c>
      <c r="R14" s="9">
        <v>0.76161433731592099</v>
      </c>
      <c r="S14" s="3">
        <f t="shared" si="4"/>
        <v>0.89951595701041875</v>
      </c>
      <c r="T14" s="9" t="str">
        <f t="shared" si="5"/>
        <v>0,762 (90,0%)</v>
      </c>
    </row>
    <row r="15" spans="3:21" ht="20.25" thickBot="1" x14ac:dyDescent="0.35">
      <c r="K15" s="12"/>
      <c r="L15" s="12"/>
      <c r="M15" s="13"/>
      <c r="N15" s="14"/>
      <c r="O15" s="12"/>
      <c r="P15" s="13"/>
      <c r="Q15" s="14"/>
      <c r="R15" s="12"/>
      <c r="S15" s="13"/>
      <c r="T15" s="14"/>
      <c r="U15" s="12"/>
    </row>
    <row r="16" spans="3:21" ht="15.75" thickTop="1" x14ac:dyDescent="0.25">
      <c r="K16" t="s">
        <v>34</v>
      </c>
      <c r="L16">
        <v>0.81070436199999996</v>
      </c>
      <c r="M16" s="3">
        <f t="shared" si="0"/>
        <v>0.98322662134389216</v>
      </c>
      <c r="N16" s="9" t="str">
        <f t="shared" si="1"/>
        <v>0,811 (98,3%)</v>
      </c>
      <c r="O16">
        <v>0.68724645699999998</v>
      </c>
      <c r="P16" s="3">
        <f t="shared" si="2"/>
        <v>0.84043492991607172</v>
      </c>
      <c r="Q16" s="9" t="str">
        <f t="shared" si="3"/>
        <v>0,687 (84,0%)</v>
      </c>
      <c r="R16">
        <v>0.71191997799999995</v>
      </c>
      <c r="S16" s="3">
        <f t="shared" si="4"/>
        <v>0.8408236937638851</v>
      </c>
      <c r="T16" s="9" t="str">
        <f t="shared" si="5"/>
        <v>0,712 (84,1%)</v>
      </c>
    </row>
    <row r="17" spans="1:20" x14ac:dyDescent="0.25">
      <c r="K17" t="s">
        <v>35</v>
      </c>
      <c r="L17">
        <v>0.81362878599999999</v>
      </c>
      <c r="M17" s="3">
        <f t="shared" si="0"/>
        <v>0.9867733785388374</v>
      </c>
      <c r="N17" s="9" t="str">
        <f t="shared" si="1"/>
        <v>0,814 (98,7%)</v>
      </c>
      <c r="O17">
        <v>0.81794248400000003</v>
      </c>
      <c r="P17" s="3">
        <f t="shared" si="2"/>
        <v>1.0002633367026841</v>
      </c>
      <c r="Q17" s="9" t="str">
        <f t="shared" si="3"/>
        <v>0,818 (100,0%)</v>
      </c>
      <c r="R17">
        <v>0.84327591000000002</v>
      </c>
      <c r="S17" s="3">
        <f t="shared" si="4"/>
        <v>0.99596357374353894</v>
      </c>
      <c r="T17" s="9" t="str">
        <f t="shared" si="5"/>
        <v>0,843 (99,6%)</v>
      </c>
    </row>
    <row r="18" spans="1:20" x14ac:dyDescent="0.25">
      <c r="C18" t="s">
        <v>39</v>
      </c>
      <c r="K18" t="s">
        <v>36</v>
      </c>
      <c r="L18">
        <v>0.708919144</v>
      </c>
      <c r="M18" s="3">
        <f t="shared" si="0"/>
        <v>0.85978096015366479</v>
      </c>
      <c r="N18" s="9" t="str">
        <f t="shared" si="1"/>
        <v>0,709 (86,0%)</v>
      </c>
      <c r="O18">
        <v>0.76417060299999995</v>
      </c>
      <c r="P18" s="3">
        <f t="shared" si="2"/>
        <v>0.93450560659089332</v>
      </c>
      <c r="Q18" s="9" t="str">
        <f t="shared" si="3"/>
        <v>0,764 (93,5%)</v>
      </c>
      <c r="R18">
        <v>0.68996248999999998</v>
      </c>
      <c r="S18" s="3">
        <f t="shared" si="4"/>
        <v>0.81489047551398774</v>
      </c>
      <c r="T18" s="9" t="str">
        <f t="shared" si="5"/>
        <v>0,69 (81,5%)</v>
      </c>
    </row>
    <row r="19" spans="1:20" x14ac:dyDescent="0.25">
      <c r="K19" t="s">
        <v>37</v>
      </c>
      <c r="L19">
        <v>0.75270213900000005</v>
      </c>
      <c r="M19" s="3">
        <f t="shared" si="0"/>
        <v>0.91288121255636068</v>
      </c>
      <c r="N19" s="9" t="str">
        <f t="shared" si="1"/>
        <v>0,753 (91,3%)</v>
      </c>
      <c r="O19">
        <v>0.82383995600000004</v>
      </c>
      <c r="P19" s="3">
        <f t="shared" si="2"/>
        <v>1.0074753658321438</v>
      </c>
      <c r="Q19" s="9" t="str">
        <f t="shared" si="3"/>
        <v>0,824 (100,7%)</v>
      </c>
      <c r="R19">
        <v>0.833759378</v>
      </c>
      <c r="S19" s="3">
        <f t="shared" si="4"/>
        <v>0.98472393188021956</v>
      </c>
      <c r="T19" s="9" t="str">
        <f t="shared" si="5"/>
        <v>0,834 (98,5%)</v>
      </c>
    </row>
    <row r="20" spans="1:20" x14ac:dyDescent="0.25">
      <c r="K20" t="s">
        <v>38</v>
      </c>
      <c r="L20">
        <v>0.81710197299999998</v>
      </c>
      <c r="M20" s="3">
        <f t="shared" si="0"/>
        <v>0.99098567845897223</v>
      </c>
      <c r="N20" s="9" t="str">
        <f t="shared" si="1"/>
        <v>0,817 (99,1%)</v>
      </c>
      <c r="O20">
        <v>0.80671019700000002</v>
      </c>
      <c r="P20" s="3">
        <f t="shared" si="2"/>
        <v>0.98652735270234426</v>
      </c>
      <c r="Q20" s="9" t="str">
        <f t="shared" si="3"/>
        <v>0,807 (98,7%)</v>
      </c>
      <c r="R20">
        <v>0.83539872199999998</v>
      </c>
      <c r="S20" s="3">
        <f t="shared" si="4"/>
        <v>0.98666010352875511</v>
      </c>
      <c r="T20" s="9" t="str">
        <f t="shared" si="5"/>
        <v>0,835 (98,7%)</v>
      </c>
    </row>
    <row r="21" spans="1:20" x14ac:dyDescent="0.25">
      <c r="M21" s="3"/>
    </row>
    <row r="29" spans="1:20" x14ac:dyDescent="0.25">
      <c r="C29" s="2" t="s">
        <v>23</v>
      </c>
      <c r="D29" t="s">
        <v>75</v>
      </c>
      <c r="E29" t="s">
        <v>41</v>
      </c>
      <c r="F29" t="s">
        <v>75</v>
      </c>
    </row>
    <row r="30" spans="1:20" x14ac:dyDescent="0.25">
      <c r="A30" t="s">
        <v>8</v>
      </c>
      <c r="C30" t="s">
        <v>6</v>
      </c>
      <c r="D30">
        <v>87.604556519526099</v>
      </c>
      <c r="E30">
        <f>D30/MAX($D$30:$D$38)</f>
        <v>1</v>
      </c>
      <c r="F30" s="9" t="str">
        <f>CONCATENATE(ROUND(D30,3), " (",TEXT(E30,"0,0%"), ")")</f>
        <v>87,605 (100,0%)</v>
      </c>
    </row>
    <row r="31" spans="1:20" x14ac:dyDescent="0.25">
      <c r="A31" t="s">
        <v>6</v>
      </c>
      <c r="C31" t="s">
        <v>7</v>
      </c>
      <c r="D31">
        <v>16.154255504500401</v>
      </c>
      <c r="E31">
        <f t="shared" ref="E31:E38" si="6">D31/MAX($D$30:$D$38)</f>
        <v>0.18439971784914858</v>
      </c>
      <c r="F31" s="9" t="str">
        <f t="shared" ref="F31:G38" si="7">CONCATENATE(ROUND(D31,3), " (",TEXT(E31,"0,0%"), ")")</f>
        <v>16,154 (18,4%)</v>
      </c>
    </row>
    <row r="32" spans="1:20" x14ac:dyDescent="0.25">
      <c r="A32" t="s">
        <v>7</v>
      </c>
      <c r="C32" t="s">
        <v>11</v>
      </c>
      <c r="D32">
        <v>21.220516024325001</v>
      </c>
      <c r="E32">
        <f t="shared" si="6"/>
        <v>0.24223073396410813</v>
      </c>
      <c r="F32" s="9" t="str">
        <f t="shared" si="7"/>
        <v>21,221 (24,2%)</v>
      </c>
    </row>
    <row r="33" spans="1:6" x14ac:dyDescent="0.25">
      <c r="A33" t="s">
        <v>11</v>
      </c>
      <c r="C33" t="s">
        <v>12</v>
      </c>
      <c r="D33">
        <v>16.140358584053999</v>
      </c>
      <c r="E33">
        <f t="shared" si="6"/>
        <v>0.18424108545605716</v>
      </c>
      <c r="F33" s="9" t="str">
        <f t="shared" si="7"/>
        <v>16,14 (18,4%)</v>
      </c>
    </row>
    <row r="34" spans="1:6" x14ac:dyDescent="0.25">
      <c r="A34" t="s">
        <v>12</v>
      </c>
      <c r="C34" t="s">
        <v>13</v>
      </c>
      <c r="D34">
        <v>50.865351232311497</v>
      </c>
      <c r="E34">
        <f t="shared" si="6"/>
        <v>0.58062449321313747</v>
      </c>
      <c r="F34" s="9" t="str">
        <f t="shared" si="7"/>
        <v>50,865 (58,1%)</v>
      </c>
    </row>
    <row r="35" spans="1:6" x14ac:dyDescent="0.25">
      <c r="A35" t="s">
        <v>13</v>
      </c>
      <c r="C35" t="s">
        <v>14</v>
      </c>
      <c r="D35">
        <v>18.700067459033299</v>
      </c>
      <c r="E35">
        <f t="shared" si="6"/>
        <v>0.21345998658032425</v>
      </c>
      <c r="F35" s="9" t="str">
        <f t="shared" si="7"/>
        <v>18,7 (21,3%)</v>
      </c>
    </row>
    <row r="36" spans="1:6" x14ac:dyDescent="0.25">
      <c r="A36" t="s">
        <v>14</v>
      </c>
      <c r="C36" t="s">
        <v>4</v>
      </c>
      <c r="D36">
        <v>24.857740985649698</v>
      </c>
      <c r="E36">
        <f t="shared" si="6"/>
        <v>0.28374940725953196</v>
      </c>
      <c r="F36" s="9" t="str">
        <f t="shared" si="7"/>
        <v>24,858 (28,4%)</v>
      </c>
    </row>
    <row r="37" spans="1:6" x14ac:dyDescent="0.25">
      <c r="A37" t="s">
        <v>4</v>
      </c>
      <c r="C37" t="s">
        <v>5</v>
      </c>
      <c r="D37">
        <v>13.6842226007492</v>
      </c>
      <c r="E37">
        <f t="shared" si="6"/>
        <v>0.1562044617816099</v>
      </c>
      <c r="F37" s="9" t="str">
        <f t="shared" si="7"/>
        <v>13,684 (15,6%)</v>
      </c>
    </row>
    <row r="38" spans="1:6" x14ac:dyDescent="0.25">
      <c r="A38" t="s">
        <v>5</v>
      </c>
      <c r="C38" t="s">
        <v>10</v>
      </c>
      <c r="D38">
        <v>25.9629215204723</v>
      </c>
      <c r="E38">
        <f t="shared" si="6"/>
        <v>0.29636496721132821</v>
      </c>
      <c r="F38" s="9" t="str">
        <f t="shared" si="7"/>
        <v>25,963 (29,6%)</v>
      </c>
    </row>
    <row r="39" spans="1:6" x14ac:dyDescent="0.25">
      <c r="A39" t="s">
        <v>10</v>
      </c>
    </row>
    <row r="49" spans="3:16" x14ac:dyDescent="0.25">
      <c r="M49" s="11" t="s">
        <v>73</v>
      </c>
    </row>
    <row r="50" spans="3:16" ht="30" x14ac:dyDescent="0.25">
      <c r="C50" t="s">
        <v>0</v>
      </c>
      <c r="D50" t="s">
        <v>1</v>
      </c>
      <c r="E50" t="s">
        <v>33</v>
      </c>
      <c r="F50" t="s">
        <v>2</v>
      </c>
      <c r="M50" s="2" t="s">
        <v>23</v>
      </c>
      <c r="N50" s="2" t="s">
        <v>24</v>
      </c>
      <c r="O50" s="10" t="s">
        <v>40</v>
      </c>
      <c r="P50" s="2" t="s">
        <v>25</v>
      </c>
    </row>
    <row r="51" spans="3:16" x14ac:dyDescent="0.25">
      <c r="C51" t="s">
        <v>34</v>
      </c>
      <c r="D51">
        <v>0.81070436199999996</v>
      </c>
      <c r="E51">
        <v>0.68724645699999998</v>
      </c>
      <c r="F51">
        <v>0.71191997799999995</v>
      </c>
      <c r="M51" s="2"/>
      <c r="N51" s="2" t="s">
        <v>72</v>
      </c>
      <c r="O51" s="2" t="s">
        <v>72</v>
      </c>
      <c r="P51" s="2" t="s">
        <v>72</v>
      </c>
    </row>
    <row r="52" spans="3:16" x14ac:dyDescent="0.25">
      <c r="C52" t="s">
        <v>35</v>
      </c>
      <c r="D52">
        <v>0.81362878599999999</v>
      </c>
      <c r="E52">
        <v>0.81794248400000003</v>
      </c>
      <c r="F52">
        <v>0.84327591000000002</v>
      </c>
      <c r="M52" t="s">
        <v>8</v>
      </c>
      <c r="N52" s="9" t="s">
        <v>69</v>
      </c>
      <c r="O52" s="9" t="s">
        <v>70</v>
      </c>
      <c r="P52" s="9" t="s">
        <v>71</v>
      </c>
    </row>
    <row r="53" spans="3:16" x14ac:dyDescent="0.25">
      <c r="C53" t="s">
        <v>36</v>
      </c>
      <c r="D53">
        <v>0.708919144</v>
      </c>
      <c r="E53">
        <v>0.76417060299999995</v>
      </c>
      <c r="F53">
        <v>0.68996248999999998</v>
      </c>
      <c r="M53" t="s">
        <v>6</v>
      </c>
      <c r="N53" t="s">
        <v>42</v>
      </c>
      <c r="O53" t="s">
        <v>51</v>
      </c>
      <c r="P53" t="s">
        <v>60</v>
      </c>
    </row>
    <row r="54" spans="3:16" x14ac:dyDescent="0.25">
      <c r="C54" t="s">
        <v>37</v>
      </c>
      <c r="D54">
        <v>0.75270213900000005</v>
      </c>
      <c r="E54">
        <v>0.82383995600000004</v>
      </c>
      <c r="F54">
        <v>0.833759378</v>
      </c>
      <c r="M54" t="s">
        <v>7</v>
      </c>
      <c r="N54" t="s">
        <v>43</v>
      </c>
      <c r="O54" t="s">
        <v>52</v>
      </c>
      <c r="P54" t="s">
        <v>61</v>
      </c>
    </row>
    <row r="55" spans="3:16" x14ac:dyDescent="0.25">
      <c r="C55" t="s">
        <v>38</v>
      </c>
      <c r="D55">
        <v>0.81710197299999998</v>
      </c>
      <c r="E55">
        <v>0.80671019700000002</v>
      </c>
      <c r="F55">
        <v>0.83539872199999998</v>
      </c>
      <c r="M55" t="s">
        <v>11</v>
      </c>
      <c r="N55" t="s">
        <v>44</v>
      </c>
      <c r="O55" t="s">
        <v>53</v>
      </c>
      <c r="P55" t="s">
        <v>62</v>
      </c>
    </row>
    <row r="56" spans="3:16" x14ac:dyDescent="0.25">
      <c r="C56" t="s">
        <v>8</v>
      </c>
      <c r="D56">
        <v>0.82453459294248399</v>
      </c>
      <c r="E56">
        <v>0.81772714642956401</v>
      </c>
      <c r="F56">
        <v>0.84669352597943903</v>
      </c>
      <c r="M56" t="s">
        <v>12</v>
      </c>
      <c r="N56" t="s">
        <v>45</v>
      </c>
      <c r="O56" t="s">
        <v>54</v>
      </c>
      <c r="P56" t="s">
        <v>63</v>
      </c>
    </row>
    <row r="57" spans="3:16" x14ac:dyDescent="0.25">
      <c r="M57" t="s">
        <v>13</v>
      </c>
      <c r="N57" t="s">
        <v>46</v>
      </c>
      <c r="O57" t="s">
        <v>55</v>
      </c>
      <c r="P57" t="s">
        <v>64</v>
      </c>
    </row>
    <row r="58" spans="3:16" x14ac:dyDescent="0.25">
      <c r="M58" t="s">
        <v>14</v>
      </c>
      <c r="N58" t="s">
        <v>47</v>
      </c>
      <c r="O58" t="s">
        <v>56</v>
      </c>
      <c r="P58" t="s">
        <v>65</v>
      </c>
    </row>
    <row r="59" spans="3:16" x14ac:dyDescent="0.25">
      <c r="M59" t="s">
        <v>4</v>
      </c>
      <c r="N59" t="s">
        <v>48</v>
      </c>
      <c r="O59" t="s">
        <v>57</v>
      </c>
      <c r="P59" t="s">
        <v>66</v>
      </c>
    </row>
    <row r="60" spans="3:16" x14ac:dyDescent="0.25">
      <c r="M60" t="s">
        <v>5</v>
      </c>
      <c r="N60" t="s">
        <v>49</v>
      </c>
      <c r="O60" t="s">
        <v>58</v>
      </c>
      <c r="P60" t="s">
        <v>67</v>
      </c>
    </row>
    <row r="61" spans="3:16" ht="30" x14ac:dyDescent="0.25">
      <c r="C61" s="2" t="s">
        <v>23</v>
      </c>
      <c r="D61" s="2" t="s">
        <v>24</v>
      </c>
      <c r="E61" s="10" t="s">
        <v>40</v>
      </c>
      <c r="F61" s="2" t="s">
        <v>25</v>
      </c>
      <c r="M61" t="s">
        <v>10</v>
      </c>
      <c r="N61" t="s">
        <v>50</v>
      </c>
      <c r="O61" t="s">
        <v>59</v>
      </c>
      <c r="P61" t="s">
        <v>68</v>
      </c>
    </row>
    <row r="62" spans="3:16" x14ac:dyDescent="0.25">
      <c r="C62" s="2"/>
      <c r="D62" s="2" t="s">
        <v>72</v>
      </c>
      <c r="E62" s="2" t="s">
        <v>72</v>
      </c>
      <c r="F62" s="2" t="s">
        <v>72</v>
      </c>
    </row>
    <row r="63" spans="3:16" x14ac:dyDescent="0.25">
      <c r="C63" t="s">
        <v>8</v>
      </c>
      <c r="D63" s="9" t="s">
        <v>69</v>
      </c>
      <c r="E63" s="9" t="s">
        <v>70</v>
      </c>
      <c r="F63" s="9" t="s">
        <v>71</v>
      </c>
    </row>
    <row r="64" spans="3:16" x14ac:dyDescent="0.25">
      <c r="C64" t="s">
        <v>6</v>
      </c>
      <c r="D64" t="s">
        <v>42</v>
      </c>
      <c r="E64" t="s">
        <v>51</v>
      </c>
      <c r="F64" t="s">
        <v>60</v>
      </c>
    </row>
    <row r="65" spans="3:14" x14ac:dyDescent="0.25">
      <c r="C65" t="s">
        <v>7</v>
      </c>
      <c r="D65" t="s">
        <v>43</v>
      </c>
      <c r="E65" t="s">
        <v>52</v>
      </c>
      <c r="F65" t="s">
        <v>61</v>
      </c>
      <c r="M65" s="11" t="s">
        <v>74</v>
      </c>
    </row>
    <row r="66" spans="3:14" x14ac:dyDescent="0.25">
      <c r="C66" t="s">
        <v>11</v>
      </c>
      <c r="D66" t="s">
        <v>44</v>
      </c>
      <c r="E66" t="s">
        <v>53</v>
      </c>
      <c r="F66" t="s">
        <v>62</v>
      </c>
    </row>
    <row r="67" spans="3:14" x14ac:dyDescent="0.25">
      <c r="C67" t="s">
        <v>12</v>
      </c>
      <c r="D67" t="s">
        <v>45</v>
      </c>
      <c r="E67" t="s">
        <v>54</v>
      </c>
      <c r="F67" t="s">
        <v>63</v>
      </c>
      <c r="M67" s="2" t="s">
        <v>23</v>
      </c>
      <c r="N67" s="2" t="s">
        <v>85</v>
      </c>
    </row>
    <row r="68" spans="3:14" x14ac:dyDescent="0.25">
      <c r="C68" t="s">
        <v>13</v>
      </c>
      <c r="D68" t="s">
        <v>46</v>
      </c>
      <c r="E68" t="s">
        <v>55</v>
      </c>
      <c r="F68" t="s">
        <v>64</v>
      </c>
      <c r="M68" t="s">
        <v>6</v>
      </c>
      <c r="N68" t="s">
        <v>76</v>
      </c>
    </row>
    <row r="69" spans="3:14" x14ac:dyDescent="0.25">
      <c r="C69" t="s">
        <v>14</v>
      </c>
      <c r="D69" t="s">
        <v>47</v>
      </c>
      <c r="E69" t="s">
        <v>56</v>
      </c>
      <c r="F69" t="s">
        <v>65</v>
      </c>
      <c r="M69" t="s">
        <v>7</v>
      </c>
      <c r="N69" t="s">
        <v>77</v>
      </c>
    </row>
    <row r="70" spans="3:14" x14ac:dyDescent="0.25">
      <c r="C70" t="s">
        <v>4</v>
      </c>
      <c r="D70" t="s">
        <v>48</v>
      </c>
      <c r="E70" t="s">
        <v>57</v>
      </c>
      <c r="F70" t="s">
        <v>66</v>
      </c>
      <c r="M70" t="s">
        <v>11</v>
      </c>
      <c r="N70" t="s">
        <v>78</v>
      </c>
    </row>
    <row r="71" spans="3:14" x14ac:dyDescent="0.25">
      <c r="C71" t="s">
        <v>5</v>
      </c>
      <c r="D71" t="s">
        <v>49</v>
      </c>
      <c r="E71" t="s">
        <v>58</v>
      </c>
      <c r="F71" t="s">
        <v>67</v>
      </c>
      <c r="M71" t="s">
        <v>12</v>
      </c>
      <c r="N71" t="s">
        <v>79</v>
      </c>
    </row>
    <row r="72" spans="3:14" x14ac:dyDescent="0.25">
      <c r="C72" t="s">
        <v>10</v>
      </c>
      <c r="D72" t="s">
        <v>50</v>
      </c>
      <c r="E72" t="s">
        <v>59</v>
      </c>
      <c r="F72" t="s">
        <v>68</v>
      </c>
      <c r="M72" t="s">
        <v>13</v>
      </c>
      <c r="N72" t="s">
        <v>80</v>
      </c>
    </row>
    <row r="73" spans="3:14" x14ac:dyDescent="0.25">
      <c r="M73" t="s">
        <v>14</v>
      </c>
      <c r="N73" t="s">
        <v>81</v>
      </c>
    </row>
    <row r="74" spans="3:14" x14ac:dyDescent="0.25">
      <c r="M74" t="s">
        <v>4</v>
      </c>
      <c r="N74" t="s">
        <v>82</v>
      </c>
    </row>
    <row r="75" spans="3:14" x14ac:dyDescent="0.25">
      <c r="M75" t="s">
        <v>5</v>
      </c>
      <c r="N75" t="s">
        <v>83</v>
      </c>
    </row>
    <row r="76" spans="3:14" x14ac:dyDescent="0.25">
      <c r="M76" t="s">
        <v>10</v>
      </c>
      <c r="N76" t="s">
        <v>84</v>
      </c>
    </row>
    <row r="82" spans="13:16" x14ac:dyDescent="0.25">
      <c r="M82" s="11" t="s">
        <v>99</v>
      </c>
    </row>
    <row r="84" spans="13:16" ht="30" x14ac:dyDescent="0.25">
      <c r="M84" s="2" t="s">
        <v>23</v>
      </c>
      <c r="N84" s="2" t="s">
        <v>24</v>
      </c>
      <c r="O84" s="10" t="s">
        <v>40</v>
      </c>
      <c r="P84" s="2" t="s">
        <v>25</v>
      </c>
    </row>
    <row r="85" spans="13:16" x14ac:dyDescent="0.25">
      <c r="M85" s="2"/>
      <c r="N85" s="2" t="s">
        <v>72</v>
      </c>
      <c r="O85" s="2" t="s">
        <v>72</v>
      </c>
      <c r="P85" s="2" t="s">
        <v>72</v>
      </c>
    </row>
    <row r="86" spans="13:16" x14ac:dyDescent="0.25">
      <c r="M86" t="s">
        <v>8</v>
      </c>
      <c r="N86" s="9" t="s">
        <v>69</v>
      </c>
      <c r="O86" s="9" t="s">
        <v>70</v>
      </c>
      <c r="P86" s="9" t="s">
        <v>71</v>
      </c>
    </row>
    <row r="87" spans="13:16" x14ac:dyDescent="0.25">
      <c r="M87" t="s">
        <v>6</v>
      </c>
      <c r="N87" t="s">
        <v>86</v>
      </c>
      <c r="O87" t="s">
        <v>91</v>
      </c>
      <c r="P87" t="s">
        <v>95</v>
      </c>
    </row>
    <row r="88" spans="13:16" x14ac:dyDescent="0.25">
      <c r="M88" t="s">
        <v>11</v>
      </c>
      <c r="N88" t="s">
        <v>90</v>
      </c>
      <c r="O88" t="s">
        <v>94</v>
      </c>
      <c r="P88" t="s">
        <v>97</v>
      </c>
    </row>
    <row r="89" spans="13:16" x14ac:dyDescent="0.25">
      <c r="M89" t="s">
        <v>13</v>
      </c>
      <c r="N89" t="s">
        <v>89</v>
      </c>
      <c r="O89" t="s">
        <v>93</v>
      </c>
      <c r="P89" t="s">
        <v>63</v>
      </c>
    </row>
    <row r="90" spans="13:16" x14ac:dyDescent="0.25">
      <c r="M90" t="s">
        <v>4</v>
      </c>
      <c r="N90" t="s">
        <v>87</v>
      </c>
      <c r="O90" t="s">
        <v>52</v>
      </c>
      <c r="P90" t="s">
        <v>66</v>
      </c>
    </row>
    <row r="91" spans="13:16" x14ac:dyDescent="0.25">
      <c r="M91" t="s">
        <v>98</v>
      </c>
      <c r="N91" t="s">
        <v>88</v>
      </c>
      <c r="O91" t="s">
        <v>92</v>
      </c>
      <c r="P91" t="s"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4562-BE5F-4F1C-A0F6-FCFB5BCA9FE5}">
  <dimension ref="D4:G46"/>
  <sheetViews>
    <sheetView tabSelected="1" topLeftCell="A25" workbookViewId="0">
      <selection activeCell="E34" sqref="E34"/>
    </sheetView>
  </sheetViews>
  <sheetFormatPr defaultRowHeight="15" x14ac:dyDescent="0.25"/>
  <cols>
    <col min="4" max="4" width="32.140625" customWidth="1"/>
    <col min="5" max="7" width="36.140625" bestFit="1" customWidth="1"/>
  </cols>
  <sheetData>
    <row r="4" spans="4:7" x14ac:dyDescent="0.25">
      <c r="D4" s="11" t="s">
        <v>73</v>
      </c>
    </row>
    <row r="5" spans="4:7" ht="44.25" customHeight="1" x14ac:dyDescent="0.25">
      <c r="D5" s="2" t="s">
        <v>23</v>
      </c>
      <c r="E5" s="2" t="s">
        <v>24</v>
      </c>
      <c r="F5" s="10" t="s">
        <v>40</v>
      </c>
      <c r="G5" s="2" t="s">
        <v>25</v>
      </c>
    </row>
    <row r="6" spans="4:7" x14ac:dyDescent="0.25">
      <c r="D6" s="2"/>
      <c r="E6" s="2" t="s">
        <v>72</v>
      </c>
      <c r="F6" s="2" t="s">
        <v>72</v>
      </c>
      <c r="G6" s="2" t="s">
        <v>72</v>
      </c>
    </row>
    <row r="7" spans="4:7" x14ac:dyDescent="0.25">
      <c r="D7" t="s">
        <v>8</v>
      </c>
      <c r="E7" s="9" t="s">
        <v>69</v>
      </c>
      <c r="F7" s="9" t="s">
        <v>70</v>
      </c>
      <c r="G7" s="9" t="s">
        <v>71</v>
      </c>
    </row>
    <row r="8" spans="4:7" x14ac:dyDescent="0.25">
      <c r="D8" t="s">
        <v>6</v>
      </c>
      <c r="E8" t="s">
        <v>42</v>
      </c>
      <c r="F8" t="s">
        <v>51</v>
      </c>
      <c r="G8" t="s">
        <v>60</v>
      </c>
    </row>
    <row r="9" spans="4:7" x14ac:dyDescent="0.25">
      <c r="D9" t="s">
        <v>7</v>
      </c>
      <c r="E9" t="s">
        <v>43</v>
      </c>
      <c r="F9" t="s">
        <v>52</v>
      </c>
      <c r="G9" t="s">
        <v>61</v>
      </c>
    </row>
    <row r="10" spans="4:7" x14ac:dyDescent="0.25">
      <c r="D10" t="s">
        <v>11</v>
      </c>
      <c r="E10" t="s">
        <v>44</v>
      </c>
      <c r="F10" t="s">
        <v>53</v>
      </c>
      <c r="G10" t="s">
        <v>62</v>
      </c>
    </row>
    <row r="11" spans="4:7" x14ac:dyDescent="0.25">
      <c r="D11" t="s">
        <v>12</v>
      </c>
      <c r="E11" t="s">
        <v>45</v>
      </c>
      <c r="F11" t="s">
        <v>54</v>
      </c>
      <c r="G11" t="s">
        <v>63</v>
      </c>
    </row>
    <row r="12" spans="4:7" x14ac:dyDescent="0.25">
      <c r="D12" t="s">
        <v>13</v>
      </c>
      <c r="E12" t="s">
        <v>46</v>
      </c>
      <c r="F12" t="s">
        <v>55</v>
      </c>
      <c r="G12" t="s">
        <v>64</v>
      </c>
    </row>
    <row r="13" spans="4:7" x14ac:dyDescent="0.25">
      <c r="D13" t="s">
        <v>14</v>
      </c>
      <c r="E13" t="s">
        <v>47</v>
      </c>
      <c r="F13" t="s">
        <v>56</v>
      </c>
      <c r="G13" t="s">
        <v>65</v>
      </c>
    </row>
    <row r="14" spans="4:7" x14ac:dyDescent="0.25">
      <c r="D14" t="s">
        <v>4</v>
      </c>
      <c r="E14" t="s">
        <v>48</v>
      </c>
      <c r="F14" t="s">
        <v>57</v>
      </c>
      <c r="G14" t="s">
        <v>66</v>
      </c>
    </row>
    <row r="15" spans="4:7" x14ac:dyDescent="0.25">
      <c r="D15" t="s">
        <v>5</v>
      </c>
      <c r="E15" t="s">
        <v>49</v>
      </c>
      <c r="F15" t="s">
        <v>58</v>
      </c>
      <c r="G15" t="s">
        <v>67</v>
      </c>
    </row>
    <row r="16" spans="4:7" x14ac:dyDescent="0.25">
      <c r="D16" t="s">
        <v>10</v>
      </c>
      <c r="E16" t="s">
        <v>50</v>
      </c>
      <c r="F16" t="s">
        <v>59</v>
      </c>
      <c r="G16" t="s">
        <v>68</v>
      </c>
    </row>
    <row r="20" spans="4:5" x14ac:dyDescent="0.25">
      <c r="D20" s="11" t="s">
        <v>74</v>
      </c>
    </row>
    <row r="22" spans="4:5" x14ac:dyDescent="0.25">
      <c r="D22" s="2" t="s">
        <v>23</v>
      </c>
      <c r="E22" s="2" t="s">
        <v>85</v>
      </c>
    </row>
    <row r="23" spans="4:5" x14ac:dyDescent="0.25">
      <c r="D23" t="s">
        <v>6</v>
      </c>
      <c r="E23" t="s">
        <v>76</v>
      </c>
    </row>
    <row r="24" spans="4:5" x14ac:dyDescent="0.25">
      <c r="D24" t="s">
        <v>7</v>
      </c>
      <c r="E24" t="s">
        <v>77</v>
      </c>
    </row>
    <row r="25" spans="4:5" x14ac:dyDescent="0.25">
      <c r="D25" t="s">
        <v>11</v>
      </c>
      <c r="E25" t="s">
        <v>78</v>
      </c>
    </row>
    <row r="26" spans="4:5" x14ac:dyDescent="0.25">
      <c r="D26" t="s">
        <v>12</v>
      </c>
      <c r="E26" t="s">
        <v>79</v>
      </c>
    </row>
    <row r="27" spans="4:5" x14ac:dyDescent="0.25">
      <c r="D27" t="s">
        <v>13</v>
      </c>
      <c r="E27" t="s">
        <v>80</v>
      </c>
    </row>
    <row r="28" spans="4:5" x14ac:dyDescent="0.25">
      <c r="D28" t="s">
        <v>14</v>
      </c>
      <c r="E28" t="s">
        <v>81</v>
      </c>
    </row>
    <row r="29" spans="4:5" x14ac:dyDescent="0.25">
      <c r="D29" t="s">
        <v>4</v>
      </c>
      <c r="E29" t="s">
        <v>82</v>
      </c>
    </row>
    <row r="30" spans="4:5" x14ac:dyDescent="0.25">
      <c r="D30" t="s">
        <v>5</v>
      </c>
      <c r="E30" t="s">
        <v>83</v>
      </c>
    </row>
    <row r="31" spans="4:5" x14ac:dyDescent="0.25">
      <c r="D31" t="s">
        <v>10</v>
      </c>
      <c r="E31" t="s">
        <v>84</v>
      </c>
    </row>
    <row r="37" spans="4:7" x14ac:dyDescent="0.25">
      <c r="D37" s="11" t="s">
        <v>99</v>
      </c>
    </row>
    <row r="39" spans="4:7" ht="30" x14ac:dyDescent="0.25">
      <c r="D39" s="2" t="s">
        <v>23</v>
      </c>
      <c r="E39" s="2" t="s">
        <v>24</v>
      </c>
      <c r="F39" s="10" t="s">
        <v>40</v>
      </c>
      <c r="G39" s="2" t="s">
        <v>25</v>
      </c>
    </row>
    <row r="40" spans="4:7" x14ac:dyDescent="0.25">
      <c r="D40" s="2"/>
      <c r="E40" s="2" t="s">
        <v>72</v>
      </c>
      <c r="F40" s="2" t="s">
        <v>72</v>
      </c>
      <c r="G40" s="2" t="s">
        <v>72</v>
      </c>
    </row>
    <row r="41" spans="4:7" x14ac:dyDescent="0.25">
      <c r="D41" t="s">
        <v>8</v>
      </c>
      <c r="E41" s="9" t="s">
        <v>69</v>
      </c>
      <c r="F41" s="9" t="s">
        <v>70</v>
      </c>
      <c r="G41" s="9" t="s">
        <v>71</v>
      </c>
    </row>
    <row r="42" spans="4:7" x14ac:dyDescent="0.25">
      <c r="D42" t="s">
        <v>6</v>
      </c>
      <c r="E42" t="s">
        <v>86</v>
      </c>
      <c r="F42" t="s">
        <v>91</v>
      </c>
      <c r="G42" t="s">
        <v>95</v>
      </c>
    </row>
    <row r="43" spans="4:7" x14ac:dyDescent="0.25">
      <c r="D43" t="s">
        <v>11</v>
      </c>
      <c r="E43" t="s">
        <v>90</v>
      </c>
      <c r="F43" t="s">
        <v>94</v>
      </c>
      <c r="G43" t="s">
        <v>97</v>
      </c>
    </row>
    <row r="44" spans="4:7" x14ac:dyDescent="0.25">
      <c r="D44" t="s">
        <v>13</v>
      </c>
      <c r="E44" t="s">
        <v>89</v>
      </c>
      <c r="F44" t="s">
        <v>93</v>
      </c>
      <c r="G44" t="s">
        <v>63</v>
      </c>
    </row>
    <row r="45" spans="4:7" x14ac:dyDescent="0.25">
      <c r="D45" t="s">
        <v>4</v>
      </c>
      <c r="E45" t="s">
        <v>87</v>
      </c>
      <c r="F45" t="s">
        <v>52</v>
      </c>
      <c r="G45" t="s">
        <v>66</v>
      </c>
    </row>
    <row r="46" spans="4:7" x14ac:dyDescent="0.25">
      <c r="D46" t="s">
        <v>98</v>
      </c>
      <c r="E46" t="s">
        <v>88</v>
      </c>
      <c r="F46" t="s">
        <v>92</v>
      </c>
      <c r="G4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Matuszelański</dc:creator>
  <cp:lastModifiedBy>Kamil Matuszelański</cp:lastModifiedBy>
  <dcterms:created xsi:type="dcterms:W3CDTF">2019-04-30T09:08:21Z</dcterms:created>
  <dcterms:modified xsi:type="dcterms:W3CDTF">2019-05-03T08:29:21Z</dcterms:modified>
</cp:coreProperties>
</file>