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11001\"/>
    </mc:Choice>
  </mc:AlternateContent>
  <bookViews>
    <workbookView xWindow="0" yWindow="0" windowWidth="20925" windowHeight="9165"/>
  </bookViews>
  <sheets>
    <sheet name="계약서" sheetId="2" r:id="rId1"/>
    <sheet name="영수증계약금" sheetId="10" r:id="rId2"/>
    <sheet name="영수증중도금" sheetId="11" r:id="rId3"/>
    <sheet name="영수증잔금" sheetId="12" r:id="rId4"/>
    <sheet name="영수증매매대금" sheetId="13" r:id="rId5"/>
    <sheet name="영수증중개보수" sheetId="14" r:id="rId6"/>
    <sheet name="영수증일반" sheetId="15" r:id="rId7"/>
    <sheet name="매매잔금정산표" sheetId="16" r:id="rId8"/>
    <sheet name="DB드롬다운" sheetId="4" r:id="rId9"/>
    <sheet name="DB중개보수요율" sheetId="5" state="hidden" r:id="rId10"/>
    <sheet name="세율" sheetId="6" state="hidden" r:id="rId11"/>
    <sheet name="아이콘" sheetId="7" state="hidden" r:id="rId12"/>
    <sheet name="웹링크연결" sheetId="8" state="hidden" r:id="rId13"/>
    <sheet name="DB날짜" sheetId="9" state="hidden" r:id="rId14"/>
  </sheets>
  <externalReferences>
    <externalReference r:id="rId15"/>
    <externalReference r:id="rId16"/>
  </externalReferences>
  <definedNames>
    <definedName name="_xlnm._FilterDatabase" localSheetId="8" hidden="1">DB드롬다운!$A$1:$A$8</definedName>
    <definedName name="_xlnm.Print_Area" localSheetId="0">계약서!$A$1:$AP$94</definedName>
    <definedName name="건축물의구조">DB드롬다운!$E$2:$E$16</definedName>
    <definedName name="건축물주용도">DB드롬다운!$B$2:$B$37</definedName>
    <definedName name="권리금요율">DB드롬다운!$AP$15:$AP$17</definedName>
    <definedName name="그밖의자료">DB드롬다운!$AL$4:$AL$7</definedName>
    <definedName name="날짜년도">DB날짜!$C$2:$C$14</definedName>
    <definedName name="날짜월">DB날짜!$D$2:$D$15</definedName>
    <definedName name="날짜일">DB날짜!$E$2:$E$34</definedName>
    <definedName name="대리인신규임차">DB드롬다운!$Q$19:$Q$22</definedName>
    <definedName name="대리인임차">DB드롬다운!$Q$11:$Q$14</definedName>
    <definedName name="등록번호">DB드롬다운!$K$2:$K$8</definedName>
    <definedName name="매도대리인">DB드롬다운!$N$2:$N$6</definedName>
    <definedName name="매수대리인">DB드롬다운!$Q$2:$Q$6</definedName>
    <definedName name="방향">DB드롬다운!$AJ$4:$AJ$12</definedName>
    <definedName name="방향기준">DB드롬다운!$AN$4:$AN$9</definedName>
    <definedName name="벽면균열">DB드롬다운!$AP$4:$AP$9</definedName>
    <definedName name="벽면누수">DB드롬다운!$AQ$4:$AQ$8</definedName>
    <definedName name="부동산취득세율표">세율!$B$1</definedName>
    <definedName name="용도구역">DB드롬다운!$AG$4:$AG$9</definedName>
    <definedName name="용도지구">DB드롬다운!$AF$4:$AF$13</definedName>
    <definedName name="용도지역">DB드롬다운!$Y$4:$Y$24</definedName>
    <definedName name="일조량불충분">DB드롬다운!$AS$4:$AS$8</definedName>
    <definedName name="중개보수요율">DB중개보수요율!$I$2:$I$9</definedName>
    <definedName name="중개보수요율표">DB중개보수요율!$A$1:$E$16</definedName>
    <definedName name="지목">DB드롬다운!$H$2:$H$29</definedName>
    <definedName name="체크박스">DB드롬다운!$T$2:$T$3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7" i="2" l="1"/>
  <c r="A62" i="2" l="1"/>
  <c r="A82" i="2"/>
  <c r="BC17" i="2" l="1"/>
  <c r="BS17" i="2" l="1"/>
  <c r="BR17" i="2"/>
  <c r="BQ17" i="2"/>
  <c r="BP17" i="2"/>
  <c r="BO17" i="2"/>
  <c r="BN17" i="2"/>
  <c r="BL17" i="2"/>
  <c r="BK17" i="2"/>
  <c r="BJ17" i="2"/>
  <c r="BI17" i="2"/>
  <c r="BH17" i="2"/>
  <c r="BE17" i="2"/>
  <c r="AY17" i="2"/>
  <c r="AW17" i="2"/>
  <c r="AV17" i="2"/>
  <c r="AU17" i="2"/>
  <c r="AG92" i="2" l="1"/>
  <c r="AG38" i="2"/>
  <c r="AE45" i="2" l="1"/>
  <c r="BM17" i="2" s="1"/>
  <c r="AE41" i="2"/>
  <c r="BG17" i="2" s="1"/>
  <c r="AB67" i="2"/>
  <c r="AL66" i="2"/>
  <c r="AB66" i="2"/>
  <c r="E67" i="2"/>
  <c r="E66" i="2"/>
  <c r="AE89" i="2" l="1"/>
  <c r="T90" i="2"/>
  <c r="K89" i="2"/>
  <c r="K88" i="2"/>
  <c r="AE86" i="2"/>
  <c r="T87" i="2"/>
  <c r="K86" i="2"/>
  <c r="K85" i="2"/>
  <c r="AE52" i="2"/>
  <c r="T53" i="2"/>
  <c r="K52" i="2"/>
  <c r="K51" i="2"/>
  <c r="AE49" i="2"/>
  <c r="BT17" i="2" l="1"/>
  <c r="T50" i="2"/>
  <c r="K50" i="2"/>
  <c r="K49" i="2"/>
  <c r="K48" i="2"/>
  <c r="F38" i="6" l="1"/>
  <c r="F37" i="6"/>
  <c r="F36" i="6"/>
  <c r="F35" i="6"/>
  <c r="F34" i="6"/>
  <c r="F33" i="6"/>
  <c r="G34" i="16"/>
  <c r="G33" i="16"/>
  <c r="B31" i="16"/>
  <c r="Z26" i="16"/>
  <c r="Z10" i="16"/>
  <c r="Z9" i="16"/>
  <c r="Z8" i="16"/>
  <c r="B5" i="16"/>
  <c r="B25" i="15"/>
  <c r="B22" i="15"/>
  <c r="B18" i="15"/>
  <c r="H14" i="15"/>
  <c r="H29" i="15" s="1"/>
  <c r="H13" i="15"/>
  <c r="H28" i="15" s="1"/>
  <c r="H12" i="15"/>
  <c r="H27" i="15" s="1"/>
  <c r="B8" i="15"/>
  <c r="B23" i="15" s="1"/>
  <c r="B6" i="15"/>
  <c r="B21" i="15" s="1"/>
  <c r="B4" i="15"/>
  <c r="B19" i="15" s="1"/>
  <c r="AS24" i="14"/>
  <c r="Z24" i="14"/>
  <c r="G24" i="14"/>
  <c r="AS23" i="14"/>
  <c r="AN23" i="14"/>
  <c r="Z23" i="14"/>
  <c r="U23" i="14"/>
  <c r="AS22" i="14"/>
  <c r="Z22" i="14"/>
  <c r="G21" i="14"/>
  <c r="AS21" i="14" s="1"/>
  <c r="B19" i="14"/>
  <c r="U19" i="14" s="1"/>
  <c r="AN18" i="14"/>
  <c r="U18" i="14"/>
  <c r="AN16" i="14"/>
  <c r="U16" i="14"/>
  <c r="AU14" i="14"/>
  <c r="AB14" i="14"/>
  <c r="I14" i="14"/>
  <c r="B14" i="14"/>
  <c r="U14" i="14" s="1"/>
  <c r="G12" i="14"/>
  <c r="AS12" i="14" s="1"/>
  <c r="G11" i="14"/>
  <c r="Z11" i="14" s="1"/>
  <c r="G10" i="14"/>
  <c r="AS10" i="14" s="1"/>
  <c r="G9" i="14"/>
  <c r="Z9" i="14" s="1"/>
  <c r="G8" i="14"/>
  <c r="AS8" i="14" s="1"/>
  <c r="G7" i="14"/>
  <c r="Z7" i="14" s="1"/>
  <c r="E6" i="14"/>
  <c r="AN6" i="14" s="1"/>
  <c r="E5" i="14"/>
  <c r="U6" i="14" s="1"/>
  <c r="AR4" i="14"/>
  <c r="Y4" i="14"/>
  <c r="B25" i="13"/>
  <c r="B18" i="13"/>
  <c r="H14" i="13"/>
  <c r="H29" i="13" s="1"/>
  <c r="H13" i="13"/>
  <c r="H28" i="13" s="1"/>
  <c r="H12" i="13"/>
  <c r="H27" i="13" s="1"/>
  <c r="B8" i="13"/>
  <c r="B23" i="13" s="1"/>
  <c r="B6" i="13"/>
  <c r="B21" i="13" s="1"/>
  <c r="B4" i="13"/>
  <c r="B19" i="13" s="1"/>
  <c r="B25" i="12"/>
  <c r="B18" i="12"/>
  <c r="H14" i="12"/>
  <c r="H29" i="12" s="1"/>
  <c r="H13" i="12"/>
  <c r="H28" i="12" s="1"/>
  <c r="H12" i="12"/>
  <c r="H27" i="12" s="1"/>
  <c r="B8" i="12"/>
  <c r="B23" i="12" s="1"/>
  <c r="B4" i="12"/>
  <c r="B19" i="12" s="1"/>
  <c r="B25" i="11"/>
  <c r="B18" i="11"/>
  <c r="H14" i="11"/>
  <c r="H29" i="11" s="1"/>
  <c r="H13" i="11"/>
  <c r="H28" i="11" s="1"/>
  <c r="H12" i="11"/>
  <c r="H27" i="11" s="1"/>
  <c r="B8" i="11"/>
  <c r="B23" i="11" s="1"/>
  <c r="B6" i="11"/>
  <c r="B21" i="11" s="1"/>
  <c r="B4" i="11"/>
  <c r="B19" i="11" s="1"/>
  <c r="B25" i="10"/>
  <c r="B18" i="10"/>
  <c r="H14" i="10"/>
  <c r="H29" i="10" s="1"/>
  <c r="H13" i="10"/>
  <c r="H28" i="10" s="1"/>
  <c r="H12" i="10"/>
  <c r="H27" i="10" s="1"/>
  <c r="B8" i="10"/>
  <c r="B23" i="10" s="1"/>
  <c r="B6" i="10"/>
  <c r="B21" i="10" s="1"/>
  <c r="B4" i="10"/>
  <c r="B19" i="10" s="1"/>
  <c r="E65" i="2"/>
  <c r="E20" i="2"/>
  <c r="B6" i="12" s="1"/>
  <c r="M19" i="2"/>
  <c r="M18" i="2"/>
  <c r="M17" i="2"/>
  <c r="M20" i="2" l="1"/>
  <c r="B5" i="11"/>
  <c r="B20" i="11" s="1"/>
  <c r="B21" i="12"/>
  <c r="B5" i="12"/>
  <c r="B20" i="12" s="1"/>
  <c r="Z11" i="16"/>
  <c r="Z16" i="16" s="1"/>
  <c r="Z27" i="16" s="1"/>
  <c r="R28" i="16" s="1"/>
  <c r="B5" i="13"/>
  <c r="B20" i="13" s="1"/>
  <c r="AN19" i="14"/>
  <c r="B5" i="10"/>
  <c r="B20" i="10" s="1"/>
  <c r="Z21" i="14"/>
  <c r="B5" i="15"/>
  <c r="B20" i="15" s="1"/>
  <c r="Z10" i="14"/>
  <c r="AS9" i="14"/>
  <c r="Z8" i="14"/>
  <c r="AS11" i="14"/>
  <c r="AS7" i="14"/>
  <c r="Z12" i="14"/>
  <c r="AN14" i="14"/>
</calcChain>
</file>

<file path=xl/comments1.xml><?xml version="1.0" encoding="utf-8"?>
<comments xmlns="http://schemas.openxmlformats.org/spreadsheetml/2006/main">
  <authors>
    <author>Windows 사용자</author>
  </authors>
  <commentList>
    <comment ref="AG7" authorId="0" shapeId="0">
      <text>
        <r>
          <rPr>
            <b/>
            <sz val="9"/>
            <color indexed="81"/>
            <rFont val="맑은 고딕"/>
            <family val="3"/>
            <charset val="129"/>
          </rPr>
          <t>집합건축물일 경우 전용면적, 
그 외는 연면적을 적습니다.</t>
        </r>
      </text>
    </comment>
    <comment ref="E17" authorId="0" shapeId="0">
      <text>
        <r>
          <rPr>
            <b/>
            <sz val="9"/>
            <color indexed="81"/>
            <rFont val="돋움"/>
            <family val="3"/>
            <charset val="129"/>
          </rPr>
          <t>금액은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숫자로만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입력하세요</t>
        </r>
        <r>
          <rPr>
            <b/>
            <sz val="9"/>
            <color indexed="81"/>
            <rFont val="Tahoma"/>
            <family val="2"/>
          </rPr>
          <t xml:space="preserve"> 
\, </t>
        </r>
        <r>
          <rPr>
            <b/>
            <sz val="9"/>
            <color indexed="81"/>
            <rFont val="돋움"/>
            <family val="3"/>
            <charset val="129"/>
          </rPr>
          <t>원단위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한글금액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글자는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자동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입력됩니다</t>
        </r>
      </text>
    </comment>
    <comment ref="AB18" authorId="0" shapeId="0">
      <text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글자를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클릭하시고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선택하세요</t>
        </r>
      </text>
    </comment>
    <comment ref="R32" authorId="0" shapeId="0">
      <text>
        <r>
          <rPr>
            <sz val="9"/>
            <color indexed="81"/>
            <rFont val="맑은 고딕"/>
            <family val="3"/>
            <charset val="129"/>
          </rPr>
          <t>클릭하여 내용을 선택할수 있습니다</t>
        </r>
      </text>
    </comment>
    <comment ref="A35" authorId="0" shapeId="0">
      <text>
        <r>
          <rPr>
            <sz val="9"/>
            <color indexed="81"/>
            <rFont val="맑은 고딕"/>
            <family val="3"/>
            <charset val="129"/>
          </rPr>
          <t>좌측 행번호사이의 경계선에 마우스를 클릭후 
드레그하여 간격을 자유 조정할수있습니다
셀 안에서 줄바꾸기 할때는 방향키위아래사용 
또는 Alt+Enter 하시면 됩니다</t>
        </r>
      </text>
    </comment>
    <comment ref="E41" authorId="0" shapeId="0">
      <text>
        <r>
          <rPr>
            <b/>
            <sz val="9"/>
            <color indexed="81"/>
            <rFont val="돋움"/>
            <family val="3"/>
            <charset val="129"/>
          </rPr>
          <t>클릭후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선택하거나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직접입력가능함</t>
        </r>
      </text>
    </comment>
    <comment ref="A42" authorId="0" shapeId="0">
      <text>
        <r>
          <rPr>
            <b/>
            <sz val="9"/>
            <color indexed="81"/>
            <rFont val="돋움"/>
            <family val="3"/>
            <charset val="129"/>
          </rPr>
          <t>클릭하여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선택하거나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직접입력할수있습니다</t>
        </r>
      </text>
    </comment>
    <comment ref="E43" authorId="0" shapeId="0">
      <text>
        <r>
          <rPr>
            <b/>
            <sz val="9"/>
            <color indexed="81"/>
            <rFont val="돋움"/>
            <family val="3"/>
            <charset val="129"/>
          </rPr>
          <t>클릭후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직접입력가능함</t>
        </r>
      </text>
    </comment>
    <comment ref="E45" authorId="0" shapeId="0">
      <text>
        <r>
          <rPr>
            <b/>
            <sz val="9"/>
            <color indexed="81"/>
            <rFont val="돋움"/>
            <family val="3"/>
            <charset val="129"/>
          </rPr>
          <t>클릭후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직접입력가능함</t>
        </r>
      </text>
    </comment>
    <comment ref="A46" authorId="0" shapeId="0">
      <text>
        <r>
          <rPr>
            <b/>
            <sz val="9"/>
            <color indexed="81"/>
            <rFont val="돋움"/>
            <family val="3"/>
            <charset val="129"/>
          </rPr>
          <t>클릭하여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직접입력할수있습니다</t>
        </r>
      </text>
    </comment>
    <comment ref="E47" authorId="0" shapeId="0">
      <text>
        <r>
          <rPr>
            <b/>
            <sz val="9"/>
            <color indexed="81"/>
            <rFont val="돋움"/>
            <family val="3"/>
            <charset val="129"/>
          </rPr>
          <t>클릭후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직접입력가능함</t>
        </r>
      </text>
    </comment>
    <comment ref="A51" authorId="0" shapeId="0">
      <text>
        <r>
          <rPr>
            <sz val="9"/>
            <color indexed="81"/>
            <rFont val="맑은 고딕"/>
            <family val="3"/>
            <charset val="129"/>
          </rPr>
          <t xml:space="preserve">클릭하여 중개사무소를 검색할수있습니다
(웹브라우저가 열여있여 검색가능합니다)
단독중개 시 왼쪽 네모상자안에 - 버튼을 
클릭하면 공동중개사무소 입력란이 닫히면서
아래 항목이 위로 올라오니 행 번호 경계선에
마우스를 클릭한 후 드래그하여 높이를 자유롭게
조정할 수 있습니다
</t>
        </r>
      </text>
    </comment>
    <comment ref="AG66" authorId="0" shapeId="0">
      <text>
        <r>
          <rPr>
            <b/>
            <sz val="9"/>
            <color indexed="81"/>
            <rFont val="맑은 고딕"/>
            <family val="3"/>
            <charset val="129"/>
          </rPr>
          <t>집합건축물일 경우 전용면적, 
그 외는 연면적을 적습니다.</t>
        </r>
      </text>
    </comment>
    <comment ref="A69" authorId="0" shapeId="0">
      <text>
        <r>
          <rPr>
            <b/>
            <sz val="9"/>
            <color indexed="81"/>
            <rFont val="돋움"/>
            <family val="3"/>
            <charset val="129"/>
          </rPr>
          <t>임차인추가시 좌측의 
네모상자속의+ 버튼을 누르면 
임차인이 1명씩 추가됩니다</t>
        </r>
      </text>
    </comment>
    <comment ref="E71" authorId="0" shapeId="0">
      <text>
        <r>
          <rPr>
            <b/>
            <sz val="9"/>
            <color indexed="81"/>
            <rFont val="돋움"/>
            <family val="3"/>
            <charset val="129"/>
          </rPr>
          <t>클릭후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직접입력가능함</t>
        </r>
      </text>
    </comment>
    <comment ref="E73" authorId="0" shapeId="0">
      <text>
        <r>
          <rPr>
            <b/>
            <sz val="9"/>
            <color indexed="81"/>
            <rFont val="돋움"/>
            <family val="3"/>
            <charset val="129"/>
          </rPr>
          <t>클릭후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직접입력가능함</t>
        </r>
      </text>
    </comment>
    <comment ref="A75" authorId="0" shapeId="0">
      <text>
        <r>
          <rPr>
            <b/>
            <sz val="9"/>
            <color indexed="81"/>
            <rFont val="돋움"/>
            <family val="3"/>
            <charset val="129"/>
          </rPr>
          <t>신규임차인추가시 좌측의
네모상자속의+ 버튼을 누르면 
신규임차인이 1명씩 추가됩니다</t>
        </r>
      </text>
    </comment>
    <comment ref="E77" authorId="0" shapeId="0">
      <text>
        <r>
          <rPr>
            <b/>
            <sz val="9"/>
            <color indexed="81"/>
            <rFont val="돋움"/>
            <family val="3"/>
            <charset val="129"/>
          </rPr>
          <t>클릭후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직접입력가능함</t>
        </r>
      </text>
    </comment>
    <comment ref="E79" authorId="0" shapeId="0">
      <text>
        <r>
          <rPr>
            <b/>
            <sz val="9"/>
            <color indexed="81"/>
            <rFont val="돋움"/>
            <family val="3"/>
            <charset val="129"/>
          </rPr>
          <t>클릭후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직접입력가능함</t>
        </r>
      </text>
    </comment>
    <comment ref="A8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행번호 좌측의 +, - 버튼을 클릭 하시면
중개사무소를 열거나 닫을 수 있습니다</t>
        </r>
      </text>
    </comment>
    <comment ref="A85" authorId="0" shapeId="0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클릭하여 중개사무소를 검색할수있습니다
(웹브라우저가 열여있여 검색가능합니다)
행 번호 경계선에 마우스를 올리고 클릭한 후  
드레그하여 높이를 자유롭게 조절 할 수있습니다
</t>
        </r>
      </text>
    </comment>
    <comment ref="A88" authorId="0" shapeId="0">
      <text>
        <r>
          <rPr>
            <b/>
            <sz val="9"/>
            <color indexed="81"/>
            <rFont val="돋움"/>
            <family val="3"/>
            <charset val="129"/>
          </rPr>
          <t>클릭하여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중개사무소를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검색할수있습니다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웹브라우저가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열여있여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검색가능합니다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경계선에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마우스를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올리고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클릭한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 
</t>
        </r>
        <r>
          <rPr>
            <b/>
            <sz val="9"/>
            <color indexed="81"/>
            <rFont val="돋움"/>
            <family val="3"/>
            <charset val="129"/>
          </rPr>
          <t>드레그하여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자유롭게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수있습니다
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R27" authorId="0" shapeId="0">
      <text>
        <r>
          <rPr>
            <b/>
            <sz val="9"/>
            <color indexed="81"/>
            <rFont val="돋움"/>
            <family val="3"/>
            <charset val="129"/>
          </rPr>
          <t>은행에서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매도인에게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매수인이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변합니다</t>
        </r>
      </text>
    </comment>
  </commentList>
</comments>
</file>

<file path=xl/sharedStrings.xml><?xml version="1.0" encoding="utf-8"?>
<sst xmlns="http://schemas.openxmlformats.org/spreadsheetml/2006/main" count="777" uniqueCount="576">
  <si>
    <t>소재지</t>
    <phoneticPr fontId="3" type="noConversion"/>
  </si>
  <si>
    <t>공동주택</t>
  </si>
  <si>
    <t>철근콘크리트구조</t>
  </si>
  <si>
    <t>매매대금</t>
    <phoneticPr fontId="3" type="noConversion"/>
  </si>
  <si>
    <t>계약금</t>
    <phoneticPr fontId="3" type="noConversion"/>
  </si>
  <si>
    <t>계약 체결일</t>
    <phoneticPr fontId="3" type="noConversion"/>
  </si>
  <si>
    <t>11월</t>
  </si>
  <si>
    <t>30일</t>
  </si>
  <si>
    <t>중도금</t>
    <phoneticPr fontId="3" type="noConversion"/>
  </si>
  <si>
    <t>중도금 지급일</t>
    <phoneticPr fontId="3" type="noConversion"/>
  </si>
  <si>
    <t>10월</t>
  </si>
  <si>
    <t>27일</t>
  </si>
  <si>
    <t>잔금</t>
    <phoneticPr fontId="3" type="noConversion"/>
  </si>
  <si>
    <t>잔급 지급일</t>
    <phoneticPr fontId="3" type="noConversion"/>
  </si>
  <si>
    <t>31일</t>
  </si>
  <si>
    <t>주소(법인소재지)</t>
    <phoneticPr fontId="3" type="noConversion"/>
  </si>
  <si>
    <t>주민등록번호</t>
  </si>
  <si>
    <t>전화</t>
    <phoneticPr fontId="3" type="noConversion"/>
  </si>
  <si>
    <r>
      <t xml:space="preserve">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3" type="noConversion"/>
  </si>
  <si>
    <t>(인)</t>
    <phoneticPr fontId="3" type="noConversion"/>
  </si>
  <si>
    <t>주소</t>
    <phoneticPr fontId="3" type="noConversion"/>
  </si>
  <si>
    <t>성명</t>
    <phoneticPr fontId="3" type="noConversion"/>
  </si>
  <si>
    <t>(인)</t>
    <phoneticPr fontId="3" type="noConversion"/>
  </si>
  <si>
    <t>법인등록번호</t>
  </si>
  <si>
    <t>개업
공인중개사</t>
    <phoneticPr fontId="3" type="noConversion"/>
  </si>
  <si>
    <t>사무소 소재지</t>
    <phoneticPr fontId="3" type="noConversion"/>
  </si>
  <si>
    <t>상호</t>
    <phoneticPr fontId="3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</si>
  <si>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3" type="noConversion"/>
  </si>
  <si>
    <t>(인)</t>
  </si>
  <si>
    <t>등록번호</t>
    <phoneticPr fontId="3" type="noConversion"/>
  </si>
  <si>
    <t>개업
공인중개사</t>
    <phoneticPr fontId="3" type="noConversion"/>
  </si>
  <si>
    <t>사무소 소재지</t>
    <phoneticPr fontId="3" type="noConversion"/>
  </si>
  <si>
    <t>상호</t>
    <phoneticPr fontId="3" type="noConversion"/>
  </si>
  <si>
    <t>전화</t>
    <phoneticPr fontId="3" type="noConversion"/>
  </si>
  <si>
    <t>(인)</t>
    <phoneticPr fontId="3" type="noConversion"/>
  </si>
  <si>
    <t>주소(법인소재지)</t>
    <phoneticPr fontId="3" type="noConversion"/>
  </si>
  <si>
    <r>
      <t xml:space="preserve">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3" type="noConversion"/>
  </si>
  <si>
    <t>(인)</t>
    <phoneticPr fontId="3" type="noConversion"/>
  </si>
  <si>
    <t>전화</t>
    <phoneticPr fontId="3" type="noConversion"/>
  </si>
  <si>
    <t>(인)</t>
    <phoneticPr fontId="3" type="noConversion"/>
  </si>
  <si>
    <t>사무소소재지</t>
    <phoneticPr fontId="3" type="noConversion"/>
  </si>
  <si>
    <t>개업
공인중개사</t>
    <phoneticPr fontId="3" type="noConversion"/>
  </si>
  <si>
    <t>사무소소재지</t>
    <phoneticPr fontId="3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</si>
  <si>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3" type="noConversion"/>
  </si>
  <si>
    <t>(인)</t>
    <phoneticPr fontId="3" type="noConversion"/>
  </si>
  <si>
    <t>계약 체결일</t>
    <phoneticPr fontId="3" type="noConversion"/>
  </si>
  <si>
    <t>* * * 이 하 여 백 * * *</t>
    <phoneticPr fontId="3" type="noConversion"/>
  </si>
  <si>
    <t>용도지역</t>
    <phoneticPr fontId="3" type="noConversion"/>
  </si>
  <si>
    <t>번호</t>
  </si>
  <si>
    <t>건축물주용도</t>
  </si>
  <si>
    <t>번호</t>
    <phoneticPr fontId="3" type="noConversion"/>
  </si>
  <si>
    <t>건축물의구조</t>
    <phoneticPr fontId="3" type="noConversion"/>
  </si>
  <si>
    <t>지목</t>
    <phoneticPr fontId="3" type="noConversion"/>
  </si>
  <si>
    <t>등록번호</t>
    <phoneticPr fontId="3" type="noConversion"/>
  </si>
  <si>
    <t>매도대리인</t>
    <phoneticPr fontId="3" type="noConversion"/>
  </si>
  <si>
    <t>매수대리인</t>
    <phoneticPr fontId="3" type="noConversion"/>
  </si>
  <si>
    <t>체크박스</t>
    <phoneticPr fontId="3" type="noConversion"/>
  </si>
  <si>
    <t xml:space="preserve">국토의 계획 및 이용에 관한 법률 [시행 2020. 1. 1.] [대통령령 제30299호, 2019. 12. 31., 일부개정]  </t>
    <phoneticPr fontId="3" type="noConversion"/>
  </si>
  <si>
    <t>단독주택</t>
  </si>
  <si>
    <t>전</t>
    <phoneticPr fontId="3" type="noConversion"/>
  </si>
  <si>
    <t>주민등록번호</t>
    <phoneticPr fontId="3" type="noConversion"/>
  </si>
  <si>
    <t>매도대리인</t>
    <phoneticPr fontId="3" type="noConversion"/>
  </si>
  <si>
    <t>체크해제</t>
    <phoneticPr fontId="3" type="noConversion"/>
  </si>
  <si>
    <t>용도지역</t>
    <phoneticPr fontId="3" type="noConversion"/>
  </si>
  <si>
    <t>건폐율(상한%)</t>
    <phoneticPr fontId="3" type="noConversion"/>
  </si>
  <si>
    <t>용적율(상한%)</t>
    <phoneticPr fontId="3" type="noConversion"/>
  </si>
  <si>
    <t>다중주택</t>
  </si>
  <si>
    <t>일반목구조</t>
  </si>
  <si>
    <t>답</t>
    <phoneticPr fontId="3" type="noConversion"/>
  </si>
  <si>
    <t>법인등록번호</t>
    <phoneticPr fontId="3" type="noConversion"/>
  </si>
  <si>
    <t>공동명의인</t>
    <phoneticPr fontId="3" type="noConversion"/>
  </si>
  <si>
    <t>공동명의인</t>
    <phoneticPr fontId="3" type="noConversion"/>
  </si>
  <si>
    <t>√</t>
    <phoneticPr fontId="3" type="noConversion"/>
  </si>
  <si>
    <t>법
(제77조제1항)</t>
    <phoneticPr fontId="3" type="noConversion"/>
  </si>
  <si>
    <t>시행령
(제84조제1항)</t>
    <phoneticPr fontId="3" type="noConversion"/>
  </si>
  <si>
    <t>법
(제78조제1항)</t>
    <phoneticPr fontId="3" type="noConversion"/>
  </si>
  <si>
    <t>시행령
(제85조제1항)</t>
    <phoneticPr fontId="3" type="noConversion"/>
  </si>
  <si>
    <t>용도지구</t>
    <phoneticPr fontId="3" type="noConversion"/>
  </si>
  <si>
    <t>용도구역</t>
    <phoneticPr fontId="3" type="noConversion"/>
  </si>
  <si>
    <t>방향</t>
    <phoneticPr fontId="3" type="noConversion"/>
  </si>
  <si>
    <t>그밖의자료</t>
    <phoneticPr fontId="3" type="noConversion"/>
  </si>
  <si>
    <t>방향기준</t>
    <phoneticPr fontId="3" type="noConversion"/>
  </si>
  <si>
    <t>다가구주택</t>
  </si>
  <si>
    <t>통나무구조</t>
  </si>
  <si>
    <t>과수원</t>
    <phoneticPr fontId="3" type="noConversion"/>
  </si>
  <si>
    <t>외국인등록번호</t>
    <phoneticPr fontId="3" type="noConversion"/>
  </si>
  <si>
    <t>도시지역</t>
    <phoneticPr fontId="3" type="noConversion"/>
  </si>
  <si>
    <t>주거지역</t>
    <phoneticPr fontId="3" type="noConversion"/>
  </si>
  <si>
    <t>제1종전용주거지역</t>
    <phoneticPr fontId="3" type="noConversion"/>
  </si>
  <si>
    <t>경관지구</t>
    <phoneticPr fontId="3" type="noConversion"/>
  </si>
  <si>
    <t>개발제한구역</t>
    <phoneticPr fontId="3" type="noConversion"/>
  </si>
  <si>
    <t>동향</t>
    <phoneticPr fontId="3" type="noConversion"/>
  </si>
  <si>
    <t>신분증</t>
    <phoneticPr fontId="3" type="noConversion"/>
  </si>
  <si>
    <t>거실발코니</t>
    <phoneticPr fontId="3" type="noConversion"/>
  </si>
  <si>
    <t>경량목구조</t>
  </si>
  <si>
    <t>목장용지</t>
    <phoneticPr fontId="3" type="noConversion"/>
  </si>
  <si>
    <t>사업자등록번호</t>
    <phoneticPr fontId="3" type="noConversion"/>
  </si>
  <si>
    <t>제2종전용주거지역</t>
    <phoneticPr fontId="3" type="noConversion"/>
  </si>
  <si>
    <t>고도지구</t>
    <phoneticPr fontId="3" type="noConversion"/>
  </si>
  <si>
    <t>도시자연공원구역</t>
    <phoneticPr fontId="3" type="noConversion"/>
  </si>
  <si>
    <t>서향</t>
    <phoneticPr fontId="3" type="noConversion"/>
  </si>
  <si>
    <t>신분, 위임장, 인감증명서</t>
    <phoneticPr fontId="3" type="noConversion"/>
  </si>
  <si>
    <t>현관출입문</t>
    <phoneticPr fontId="3" type="noConversion"/>
  </si>
  <si>
    <t>아파트</t>
  </si>
  <si>
    <t>벽돌구조</t>
  </si>
  <si>
    <t>임야</t>
    <phoneticPr fontId="3" type="noConversion"/>
  </si>
  <si>
    <t>종중등록번호</t>
    <phoneticPr fontId="3" type="noConversion"/>
  </si>
  <si>
    <t>직접입력</t>
    <phoneticPr fontId="3" type="noConversion"/>
  </si>
  <si>
    <t>제1종일반주거지역</t>
    <phoneticPr fontId="3" type="noConversion"/>
  </si>
  <si>
    <t>방화지구</t>
    <phoneticPr fontId="3" type="noConversion"/>
  </si>
  <si>
    <t>시가화조정구역</t>
    <phoneticPr fontId="3" type="noConversion"/>
  </si>
  <si>
    <t>남향</t>
    <phoneticPr fontId="3" type="noConversion"/>
  </si>
  <si>
    <t>신분증, 분양계약서</t>
    <phoneticPr fontId="3" type="noConversion"/>
  </si>
  <si>
    <t>대문출입문</t>
    <phoneticPr fontId="3" type="noConversion"/>
  </si>
  <si>
    <t>연립주택</t>
  </si>
  <si>
    <t>블록구조</t>
  </si>
  <si>
    <t>광천지</t>
    <phoneticPr fontId="3" type="noConversion"/>
  </si>
  <si>
    <t>종교단체등록번호</t>
    <phoneticPr fontId="3" type="noConversion"/>
  </si>
  <si>
    <t>주거지역</t>
    <phoneticPr fontId="3" type="noConversion"/>
  </si>
  <si>
    <t>제2종일반주거지역</t>
    <phoneticPr fontId="3" type="noConversion"/>
  </si>
  <si>
    <t>방재지구</t>
    <phoneticPr fontId="3" type="noConversion"/>
  </si>
  <si>
    <t>수자원보호구역</t>
    <phoneticPr fontId="3" type="noConversion"/>
  </si>
  <si>
    <t>북향</t>
    <phoneticPr fontId="3" type="noConversion"/>
  </si>
  <si>
    <t>거실창문</t>
    <phoneticPr fontId="3" type="noConversion"/>
  </si>
  <si>
    <t>다세대주택</t>
  </si>
  <si>
    <t>석구조</t>
  </si>
  <si>
    <t>염전</t>
    <phoneticPr fontId="3" type="noConversion"/>
  </si>
  <si>
    <t>제3종일반주거지역</t>
    <phoneticPr fontId="3" type="noConversion"/>
  </si>
  <si>
    <t>보호지구</t>
    <phoneticPr fontId="3" type="noConversion"/>
  </si>
  <si>
    <t>입지규제최소구역</t>
    <phoneticPr fontId="3" type="noConversion"/>
  </si>
  <si>
    <t>남동향</t>
    <phoneticPr fontId="3" type="noConversion"/>
  </si>
  <si>
    <t>안방창문</t>
    <phoneticPr fontId="3" type="noConversion"/>
  </si>
  <si>
    <t>제1종근린생활시설</t>
  </si>
  <si>
    <t>프리케스트콘크리트구조</t>
  </si>
  <si>
    <t>대</t>
    <phoneticPr fontId="3" type="noConversion"/>
  </si>
  <si>
    <t>준주거지역</t>
    <phoneticPr fontId="3" type="noConversion"/>
  </si>
  <si>
    <t>취락지구</t>
    <phoneticPr fontId="3" type="noConversion"/>
  </si>
  <si>
    <t>남서향</t>
    <phoneticPr fontId="3" type="noConversion"/>
  </si>
  <si>
    <t>제2종근린생활시설</t>
  </si>
  <si>
    <t>일반철골구조</t>
  </si>
  <si>
    <t>공장용지</t>
    <phoneticPr fontId="3" type="noConversion"/>
  </si>
  <si>
    <t>상업지역</t>
    <phoneticPr fontId="3" type="noConversion"/>
  </si>
  <si>
    <t>중심상업지역</t>
    <phoneticPr fontId="3" type="noConversion"/>
  </si>
  <si>
    <t>개발진흥지구</t>
    <phoneticPr fontId="3" type="noConversion"/>
  </si>
  <si>
    <t>북동향</t>
    <phoneticPr fontId="3" type="noConversion"/>
  </si>
  <si>
    <t>문화및집회시설</t>
  </si>
  <si>
    <t>경량철골구조</t>
  </si>
  <si>
    <t>학교용지</t>
    <phoneticPr fontId="3" type="noConversion"/>
  </si>
  <si>
    <t>일반상업지역</t>
    <phoneticPr fontId="3" type="noConversion"/>
  </si>
  <si>
    <t>특정용도제한지구</t>
    <phoneticPr fontId="3" type="noConversion"/>
  </si>
  <si>
    <t>북서향</t>
    <phoneticPr fontId="3" type="noConversion"/>
  </si>
  <si>
    <t>종교시설</t>
  </si>
  <si>
    <t>강파이프구조</t>
  </si>
  <si>
    <t>체육용지</t>
    <phoneticPr fontId="3" type="noConversion"/>
  </si>
  <si>
    <t>근린상업지역</t>
    <phoneticPr fontId="3" type="noConversion"/>
  </si>
  <si>
    <t>복합용도지구</t>
    <phoneticPr fontId="3" type="noConversion"/>
  </si>
  <si>
    <t>판매시설</t>
  </si>
  <si>
    <t>철골콘크리트구조</t>
  </si>
  <si>
    <t>주유소용지</t>
    <phoneticPr fontId="3" type="noConversion"/>
  </si>
  <si>
    <t>도시지역</t>
    <phoneticPr fontId="3" type="noConversion"/>
  </si>
  <si>
    <t>유통상업지역</t>
    <phoneticPr fontId="3" type="noConversion"/>
  </si>
  <si>
    <t>운수시설</t>
  </si>
  <si>
    <t>창고용지</t>
    <phoneticPr fontId="3" type="noConversion"/>
  </si>
  <si>
    <t>공업지역</t>
    <phoneticPr fontId="3" type="noConversion"/>
  </si>
  <si>
    <t>전용공업지역</t>
    <phoneticPr fontId="3" type="noConversion"/>
  </si>
  <si>
    <t>의료시설</t>
  </si>
  <si>
    <t>도로</t>
    <phoneticPr fontId="3" type="noConversion"/>
  </si>
  <si>
    <t>일반공업지역</t>
    <phoneticPr fontId="3" type="noConversion"/>
  </si>
  <si>
    <t>교육연구시설</t>
  </si>
  <si>
    <t>철도용지</t>
    <phoneticPr fontId="3" type="noConversion"/>
  </si>
  <si>
    <t>도시지역</t>
    <phoneticPr fontId="3" type="noConversion"/>
  </si>
  <si>
    <t>공업지역</t>
    <phoneticPr fontId="3" type="noConversion"/>
  </si>
  <si>
    <t>준공업지역</t>
    <phoneticPr fontId="3" type="noConversion"/>
  </si>
  <si>
    <t>노유자시설</t>
  </si>
  <si>
    <t>제방</t>
    <phoneticPr fontId="3" type="noConversion"/>
  </si>
  <si>
    <t>녹지지역</t>
    <phoneticPr fontId="3" type="noConversion"/>
  </si>
  <si>
    <t>보전녹지지역</t>
    <phoneticPr fontId="3" type="noConversion"/>
  </si>
  <si>
    <t>수련시설</t>
  </si>
  <si>
    <t>하천</t>
    <phoneticPr fontId="3" type="noConversion"/>
  </si>
  <si>
    <t>녹지지역</t>
    <phoneticPr fontId="3" type="noConversion"/>
  </si>
  <si>
    <t>생산녹지지역</t>
    <phoneticPr fontId="3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</si>
  <si>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</si>
  <si>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</si>
  <si>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3" type="noConversion"/>
  </si>
  <si>
    <t>자연녹지지역</t>
    <phoneticPr fontId="3" type="noConversion"/>
  </si>
  <si>
    <t>업무시설</t>
  </si>
  <si>
    <t>유지</t>
    <phoneticPr fontId="3" type="noConversion"/>
  </si>
  <si>
    <t>관리지역</t>
    <phoneticPr fontId="3" type="noConversion"/>
  </si>
  <si>
    <t>보전관리지역</t>
    <phoneticPr fontId="3" type="noConversion"/>
  </si>
  <si>
    <t>숙박시설</t>
  </si>
  <si>
    <t>양어장</t>
    <phoneticPr fontId="3" type="noConversion"/>
  </si>
  <si>
    <t>생산관리지역</t>
    <phoneticPr fontId="3" type="noConversion"/>
  </si>
  <si>
    <t>위락시설</t>
  </si>
  <si>
    <t>수도용지</t>
    <phoneticPr fontId="3" type="noConversion"/>
  </si>
  <si>
    <t>계획관리지역</t>
    <phoneticPr fontId="3" type="noConversion"/>
  </si>
  <si>
    <t>공장</t>
  </si>
  <si>
    <t>공원</t>
    <phoneticPr fontId="3" type="noConversion"/>
  </si>
  <si>
    <t>농림지역</t>
    <phoneticPr fontId="3" type="noConversion"/>
  </si>
  <si>
    <t>농림지역</t>
    <phoneticPr fontId="3" type="noConversion"/>
  </si>
  <si>
    <t>창고시설</t>
  </si>
  <si>
    <t>자연환경보전지역</t>
    <phoneticPr fontId="3" type="noConversion"/>
  </si>
  <si>
    <t>위험물저장및처리시설</t>
  </si>
  <si>
    <t>유원지</t>
    <phoneticPr fontId="3" type="noConversion"/>
  </si>
  <si>
    <t>자동차관련시설</t>
  </si>
  <si>
    <t>종교용지</t>
    <phoneticPr fontId="3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</si>
  <si>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3" type="noConversion"/>
  </si>
  <si>
    <t>동.식물관련시설</t>
  </si>
  <si>
    <t>사적지</t>
    <phoneticPr fontId="3" type="noConversion"/>
  </si>
  <si>
    <t>교정및군사시설</t>
  </si>
  <si>
    <t>묘지</t>
    <phoneticPr fontId="3" type="noConversion"/>
  </si>
  <si>
    <t>방송통신시설</t>
  </si>
  <si>
    <t>잡종지</t>
    <phoneticPr fontId="3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</si>
  <si>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</si>
  <si>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</si>
  <si>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</si>
  <si>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</si>
  <si>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</si>
  <si>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</si>
  <si>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</si>
  <si>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3" type="noConversion"/>
  </si>
  <si>
    <t>http://www.law.go.kr/lsSc.do?tabMenuId=tab18&amp;section=&amp;eventGubun=060101&amp;query=%EA%B1%B4%EC%B6%95%EB%B2%95#J77:0</t>
    <phoneticPr fontId="3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</si>
  <si>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3" type="noConversion"/>
  </si>
  <si>
    <t>http://www.law.go.kr/lsSc.do?tabMenuId=tab18&amp;section=&amp;eventGubun=060101&amp;query=%EA%B1%B4%EC%B6%95%EB%B2%95#J78:0</t>
    <phoneticPr fontId="3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</si>
  <si>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3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</si>
  <si>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3" type="noConversion"/>
  </si>
  <si>
    <t>중개대상물</t>
    <phoneticPr fontId="3" type="noConversion"/>
  </si>
  <si>
    <t xml:space="preserve">거래종류 </t>
    <phoneticPr fontId="3" type="noConversion"/>
  </si>
  <si>
    <t>거래금액</t>
    <phoneticPr fontId="3" type="noConversion"/>
  </si>
  <si>
    <t>한도액</t>
    <phoneticPr fontId="3" type="noConversion"/>
  </si>
  <si>
    <t>주택</t>
    <phoneticPr fontId="3" type="noConversion"/>
  </si>
  <si>
    <t>매매</t>
    <phoneticPr fontId="3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</si>
  <si>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</si>
  <si>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</si>
  <si>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</si>
  <si>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</si>
  <si>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</si>
  <si>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</si>
  <si>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</si>
  <si>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3" type="noConversion"/>
  </si>
  <si>
    <t>200,000원</t>
  </si>
  <si>
    <t>5천만원 이상 ~ 1억원 미만</t>
  </si>
  <si>
    <t>300,000원</t>
  </si>
  <si>
    <t>1억원 이상 ~ 3억원 미만</t>
    <phoneticPr fontId="3" type="noConversion"/>
  </si>
  <si>
    <t>3억원 이상 ~ 6억원 미만</t>
    <phoneticPr fontId="3" type="noConversion"/>
  </si>
  <si>
    <t>6억원 이상</t>
    <phoneticPr fontId="3" type="noConversion"/>
  </si>
  <si>
    <t>주택외
(비주거용, 토지등)</t>
    <phoneticPr fontId="3" type="noConversion"/>
  </si>
  <si>
    <t>매매/임대차</t>
    <phoneticPr fontId="3" type="noConversion"/>
  </si>
  <si>
    <t>주거용오피스텔</t>
    <phoneticPr fontId="3" type="noConversion"/>
  </si>
  <si>
    <t>매매/교환</t>
    <phoneticPr fontId="3" type="noConversion"/>
  </si>
  <si>
    <t>임대차 등</t>
    <phoneticPr fontId="3" type="noConversion"/>
  </si>
  <si>
    <t>※ 분양권거래금액 =거래당시까지 불입한 금액(융자포함)+프리미엄</t>
    <phoneticPr fontId="3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</si>
  <si>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3" type="noConversion"/>
  </si>
  <si>
    <t>부동산취득세율표</t>
    <phoneticPr fontId="3" type="noConversion"/>
  </si>
  <si>
    <t>부동산의 종류</t>
    <phoneticPr fontId="3" type="noConversion"/>
  </si>
  <si>
    <t>취득가격</t>
    <phoneticPr fontId="3" type="noConversion"/>
  </si>
  <si>
    <t>취득세</t>
    <phoneticPr fontId="3" type="noConversion"/>
  </si>
  <si>
    <t>농어촌특별세</t>
    <phoneticPr fontId="3" type="noConversion"/>
  </si>
  <si>
    <t>지방교육세</t>
    <phoneticPr fontId="3" type="noConversion"/>
  </si>
  <si>
    <t>3주택이하</t>
    <phoneticPr fontId="3" type="noConversion"/>
  </si>
  <si>
    <t>4주택이상</t>
    <phoneticPr fontId="3" type="noConversion"/>
  </si>
  <si>
    <t>85㎡이하</t>
    <phoneticPr fontId="3" type="noConversion"/>
  </si>
  <si>
    <t>85㎡초과</t>
    <phoneticPr fontId="3" type="noConversion"/>
  </si>
  <si>
    <t>6억원이하</t>
    <phoneticPr fontId="3" type="noConversion"/>
  </si>
  <si>
    <t>비과세</t>
    <phoneticPr fontId="3" type="noConversion"/>
  </si>
  <si>
    <t>취득세율의 10%</t>
    <phoneticPr fontId="3" type="noConversion"/>
  </si>
  <si>
    <t>6억원초과~
9억원이하</t>
    <phoneticPr fontId="3" type="noConversion"/>
  </si>
  <si>
    <t>[표1]
구간세율</t>
    <phoneticPr fontId="3" type="noConversion"/>
  </si>
  <si>
    <t>취득세율의 10%</t>
    <phoneticPr fontId="3" type="noConversion"/>
  </si>
  <si>
    <t>9억초과</t>
    <phoneticPr fontId="3" type="noConversion"/>
  </si>
  <si>
    <t>비과세</t>
    <phoneticPr fontId="3" type="noConversion"/>
  </si>
  <si>
    <t>★적용유예</t>
    <phoneticPr fontId="3" type="noConversion"/>
  </si>
  <si>
    <t>매매, 분양 2019년12월31일 이전계약 ~ 2020년3월31일까지 잔금시</t>
    <phoneticPr fontId="3" type="noConversion"/>
  </si>
  <si>
    <t>3주택 이하</t>
    <phoneticPr fontId="3" type="noConversion"/>
  </si>
  <si>
    <t>취득가격 7.5억~9억 취득자 취득세율 2%적용</t>
    <phoneticPr fontId="3" type="noConversion"/>
  </si>
  <si>
    <t>4주택 이상</t>
    <phoneticPr fontId="3" type="noConversion"/>
  </si>
  <si>
    <t xml:space="preserve">[표1]구간세율 적용 </t>
    <phoneticPr fontId="3" type="noConversion"/>
  </si>
  <si>
    <t>[표1] 3주택이하 6억~9억원 구간 주택 유상거래 취득세율표(가격단위: 만원)</t>
    <phoneticPr fontId="3" type="noConversion"/>
  </si>
  <si>
    <t>3주택이하 
6억~9억원 구간 주택 유상거래 취득세율표</t>
    <phoneticPr fontId="3" type="noConversion"/>
  </si>
  <si>
    <t>취득가격</t>
    <phoneticPr fontId="3" type="noConversion"/>
  </si>
  <si>
    <t>세율(%)</t>
    <phoneticPr fontId="3" type="noConversion"/>
  </si>
  <si>
    <t>세율(%)</t>
    <phoneticPr fontId="3" type="noConversion"/>
  </si>
  <si>
    <t>기타 부동산매매 취득세율</t>
    <phoneticPr fontId="3" type="noConversion"/>
  </si>
  <si>
    <t>부동산의 종류</t>
    <phoneticPr fontId="3" type="noConversion"/>
  </si>
  <si>
    <t>농특세</t>
    <phoneticPr fontId="3" type="noConversion"/>
  </si>
  <si>
    <t>교육세</t>
    <phoneticPr fontId="3" type="noConversion"/>
  </si>
  <si>
    <t>합계</t>
    <phoneticPr fontId="3" type="noConversion"/>
  </si>
  <si>
    <t>주택외</t>
    <phoneticPr fontId="3" type="noConversion"/>
  </si>
  <si>
    <t>농지매매</t>
    <phoneticPr fontId="3" type="noConversion"/>
  </si>
  <si>
    <t>원시취득(신축)</t>
    <phoneticPr fontId="3" type="noConversion"/>
  </si>
  <si>
    <t>상속농지</t>
    <phoneticPr fontId="3" type="noConversion"/>
  </si>
  <si>
    <t>상속농지외</t>
    <phoneticPr fontId="3" type="noConversion"/>
  </si>
  <si>
    <t>증여</t>
    <phoneticPr fontId="3" type="noConversion"/>
  </si>
  <si>
    <t>계약서목록</t>
    <phoneticPr fontId="3" type="noConversion"/>
  </si>
  <si>
    <t>특약보기</t>
    <phoneticPr fontId="3" type="noConversion"/>
  </si>
  <si>
    <t>주소검색</t>
    <phoneticPr fontId="3" type="noConversion"/>
  </si>
  <si>
    <t xml:space="preserve">영수증 하단아이콘 열, 행 이동금지, 열69, 행22, 30   </t>
    <phoneticPr fontId="3" type="noConversion"/>
  </si>
  <si>
    <t>영수증</t>
    <phoneticPr fontId="3" type="noConversion"/>
  </si>
  <si>
    <t>계약금</t>
    <phoneticPr fontId="3" type="noConversion"/>
  </si>
  <si>
    <t>중도금</t>
    <phoneticPr fontId="3" type="noConversion"/>
  </si>
  <si>
    <t>잔금</t>
    <phoneticPr fontId="3" type="noConversion"/>
  </si>
  <si>
    <t>매매대금</t>
    <phoneticPr fontId="3" type="noConversion"/>
  </si>
  <si>
    <t>중개보수</t>
    <phoneticPr fontId="3" type="noConversion"/>
  </si>
  <si>
    <t>일반</t>
    <phoneticPr fontId="3" type="noConversion"/>
  </si>
  <si>
    <t>영수증</t>
    <phoneticPr fontId="3" type="noConversion"/>
  </si>
  <si>
    <t>잔금</t>
    <phoneticPr fontId="3" type="noConversion"/>
  </si>
  <si>
    <t>중도금</t>
    <phoneticPr fontId="3" type="noConversion"/>
  </si>
  <si>
    <t>번호</t>
    <phoneticPr fontId="3" type="noConversion"/>
  </si>
  <si>
    <t>내용</t>
    <phoneticPr fontId="3" type="noConversion"/>
  </si>
  <si>
    <t>링크주소</t>
    <phoneticPr fontId="3" type="noConversion"/>
  </si>
  <si>
    <t>주소검색</t>
    <phoneticPr fontId="3" type="noConversion"/>
  </si>
  <si>
    <t>http://www.juso.go.kr/openIndexPage.do</t>
    <phoneticPr fontId="3" type="noConversion"/>
  </si>
  <si>
    <t>중개사무소검색</t>
    <phoneticPr fontId="3" type="noConversion"/>
  </si>
  <si>
    <t>http://www.nsdi.go.kr/lxportal/?menuno=4085</t>
    <phoneticPr fontId="3" type="noConversion"/>
  </si>
  <si>
    <t>개별공시지가</t>
    <phoneticPr fontId="3" type="noConversion"/>
  </si>
  <si>
    <t>http://kras.gwd.go.kr/land_info/info/baseInfo/baseInfo.do</t>
    <phoneticPr fontId="3" type="noConversion"/>
  </si>
  <si>
    <t>국토교통부-부동산정보조회시스템</t>
    <phoneticPr fontId="3" type="noConversion"/>
  </si>
  <si>
    <t>공동주택공시가격</t>
    <phoneticPr fontId="3" type="noConversion"/>
  </si>
  <si>
    <t>https://www.realtyprice.kr:447/notice/town/searchPastYear.htm</t>
    <phoneticPr fontId="3" type="noConversion"/>
  </si>
  <si>
    <t>국토교통부-한국감정원 부동산공시가격알리미-공동주택</t>
    <phoneticPr fontId="3" type="noConversion"/>
  </si>
  <si>
    <t>개별주택공시가격</t>
    <phoneticPr fontId="3" type="noConversion"/>
  </si>
  <si>
    <t>https://www.realtyprice.kr:447/notice/hpindividual/siteLink.htm</t>
    <phoneticPr fontId="3" type="noConversion"/>
  </si>
  <si>
    <t>국토교통부-한국감정원 부동산공시가격알리미-개별단독주택</t>
    <phoneticPr fontId="3" type="noConversion"/>
  </si>
  <si>
    <t>위텍스 시가표준액</t>
    <phoneticPr fontId="3" type="noConversion"/>
  </si>
  <si>
    <t>https://www.wetax.go.kr/main/</t>
  </si>
  <si>
    <t>단독/공동주택을 제외한 일반건축물(상가, 오피스텔 등)에 대해서만 조회 가능합니다.</t>
    <phoneticPr fontId="3" type="noConversion"/>
  </si>
  <si>
    <t>홈텍스 상업용건물및 오피스텔기준시가</t>
    <phoneticPr fontId="3" type="noConversion"/>
  </si>
  <si>
    <t>https://teht.hometax.go.kr/websquare/websquare.html?w2xPath=/ui/sf/a/a/UTESFAAM13.xml</t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</si>
  <si>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3" type="noConversion"/>
  </si>
  <si>
    <t>취득세율</t>
    <phoneticPr fontId="3" type="noConversion"/>
  </si>
  <si>
    <t>월</t>
    <phoneticPr fontId="3" type="noConversion"/>
  </si>
  <si>
    <t>일</t>
    <phoneticPr fontId="3" type="noConversion"/>
  </si>
  <si>
    <t>년</t>
    <phoneticPr fontId="3" type="noConversion"/>
  </si>
  <si>
    <t>2020년</t>
    <phoneticPr fontId="3" type="noConversion"/>
  </si>
  <si>
    <t>1월</t>
    <phoneticPr fontId="3" type="noConversion"/>
  </si>
  <si>
    <t>1일</t>
    <phoneticPr fontId="3" type="noConversion"/>
  </si>
  <si>
    <t>2021년</t>
    <phoneticPr fontId="3" type="noConversion"/>
  </si>
  <si>
    <t>2월</t>
    <phoneticPr fontId="3" type="noConversion"/>
  </si>
  <si>
    <t>2일</t>
    <phoneticPr fontId="3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</si>
  <si>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</si>
  <si>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</si>
  <si>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</si>
  <si>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</si>
  <si>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</si>
  <si>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</si>
  <si>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</si>
  <si>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</si>
  <si>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</si>
  <si>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</si>
  <si>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</si>
  <si>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</si>
  <si>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</si>
  <si>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</si>
  <si>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</si>
  <si>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</si>
  <si>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</si>
  <si>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</si>
  <si>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</si>
  <si>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3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</si>
  <si>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</si>
  <si>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</si>
  <si>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</si>
  <si>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</si>
  <si>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</si>
  <si>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</si>
  <si>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</si>
  <si>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</si>
  <si>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</si>
  <si>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</si>
  <si>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</si>
  <si>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</si>
  <si>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</si>
  <si>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</si>
  <si>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</si>
  <si>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</si>
  <si>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3" type="noConversion"/>
  </si>
  <si>
    <t>귀하</t>
    <phoneticPr fontId="3" type="noConversion"/>
  </si>
  <si>
    <t>부동산 소재지</t>
    <phoneticPr fontId="3" type="noConversion"/>
  </si>
  <si>
    <t>발행일</t>
    <phoneticPr fontId="3" type="noConversion"/>
  </si>
  <si>
    <t xml:space="preserve">발행인 주소 </t>
    <phoneticPr fontId="3" type="noConversion"/>
  </si>
  <si>
    <t>발행인 성명</t>
    <phoneticPr fontId="3" type="noConversion"/>
  </si>
  <si>
    <t>(인)</t>
    <phoneticPr fontId="3" type="noConversion"/>
  </si>
  <si>
    <t>귀하</t>
    <phoneticPr fontId="3" type="noConversion"/>
  </si>
  <si>
    <t>부동산 소재지</t>
    <phoneticPr fontId="3" type="noConversion"/>
  </si>
  <si>
    <t>발행일</t>
    <phoneticPr fontId="3" type="noConversion"/>
  </si>
  <si>
    <t xml:space="preserve">발행인 주소 </t>
    <phoneticPr fontId="3" type="noConversion"/>
  </si>
  <si>
    <t>발행인 성명</t>
    <phoneticPr fontId="3" type="noConversion"/>
  </si>
  <si>
    <t>발행일</t>
    <phoneticPr fontId="3" type="noConversion"/>
  </si>
  <si>
    <t>귀하</t>
    <phoneticPr fontId="3" type="noConversion"/>
  </si>
  <si>
    <t xml:space="preserve">발행인 주소 </t>
    <phoneticPr fontId="3" type="noConversion"/>
  </si>
  <si>
    <t>발행인 성명</t>
    <phoneticPr fontId="3" type="noConversion"/>
  </si>
  <si>
    <t>귀하</t>
    <phoneticPr fontId="3" type="noConversion"/>
  </si>
  <si>
    <t>(인)</t>
    <phoneticPr fontId="3" type="noConversion"/>
  </si>
  <si>
    <t>발행일</t>
    <phoneticPr fontId="3" type="noConversion"/>
  </si>
  <si>
    <t xml:space="preserve">발행인 주소 </t>
    <phoneticPr fontId="3" type="noConversion"/>
  </si>
  <si>
    <t>발행인 성명</t>
    <phoneticPr fontId="3" type="noConversion"/>
  </si>
  <si>
    <t>귀하</t>
    <phoneticPr fontId="3" type="noConversion"/>
  </si>
  <si>
    <t>부동산 소재지</t>
    <phoneticPr fontId="3" type="noConversion"/>
  </si>
  <si>
    <t>발행일</t>
    <phoneticPr fontId="3" type="noConversion"/>
  </si>
  <si>
    <t xml:space="preserve">발행인 주소 </t>
    <phoneticPr fontId="3" type="noConversion"/>
  </si>
  <si>
    <t>발행인 성명</t>
    <phoneticPr fontId="3" type="noConversion"/>
  </si>
  <si>
    <t>(인)</t>
    <phoneticPr fontId="3" type="noConversion"/>
  </si>
  <si>
    <t>영 수 증</t>
    <phoneticPr fontId="3" type="noConversion"/>
  </si>
  <si>
    <t>(보관용)</t>
    <phoneticPr fontId="3" type="noConversion"/>
  </si>
  <si>
    <t>귀하</t>
    <phoneticPr fontId="3" type="noConversion"/>
  </si>
  <si>
    <t>공급자</t>
    <phoneticPr fontId="3" type="noConversion"/>
  </si>
  <si>
    <t>사업자
등록번호</t>
    <phoneticPr fontId="3" type="noConversion"/>
  </si>
  <si>
    <t>공급자</t>
    <phoneticPr fontId="3" type="noConversion"/>
  </si>
  <si>
    <t>사업자
등록번호</t>
    <phoneticPr fontId="3" type="noConversion"/>
  </si>
  <si>
    <t>사업자
등록번호</t>
    <phoneticPr fontId="3" type="noConversion"/>
  </si>
  <si>
    <t>상호</t>
    <phoneticPr fontId="3" type="noConversion"/>
  </si>
  <si>
    <t>성명</t>
    <phoneticPr fontId="3" type="noConversion"/>
  </si>
  <si>
    <t>사업장
소재지</t>
    <phoneticPr fontId="3" type="noConversion"/>
  </si>
  <si>
    <t>업태</t>
    <phoneticPr fontId="3" type="noConversion"/>
  </si>
  <si>
    <t>업태</t>
    <phoneticPr fontId="3" type="noConversion"/>
  </si>
  <si>
    <t>종목</t>
    <phoneticPr fontId="3" type="noConversion"/>
  </si>
  <si>
    <t>작성년월일</t>
    <phoneticPr fontId="3" type="noConversion"/>
  </si>
  <si>
    <t>합계금액</t>
    <phoneticPr fontId="3" type="noConversion"/>
  </si>
  <si>
    <t>작성년월일</t>
    <phoneticPr fontId="3" type="noConversion"/>
  </si>
  <si>
    <t>합계금액</t>
    <phoneticPr fontId="3" type="noConversion"/>
  </si>
  <si>
    <t>작성년월일</t>
    <phoneticPr fontId="3" type="noConversion"/>
  </si>
  <si>
    <t>합계금액</t>
    <phoneticPr fontId="3" type="noConversion"/>
  </si>
  <si>
    <t>중개대상물</t>
    <phoneticPr fontId="3" type="noConversion"/>
  </si>
  <si>
    <t>거래금액</t>
    <phoneticPr fontId="3" type="noConversion"/>
  </si>
  <si>
    <t>거래금액</t>
    <phoneticPr fontId="3" type="noConversion"/>
  </si>
  <si>
    <t>거래금액</t>
    <phoneticPr fontId="3" type="noConversion"/>
  </si>
  <si>
    <t>실비</t>
    <phoneticPr fontId="3" type="noConversion"/>
  </si>
  <si>
    <t>실비</t>
    <phoneticPr fontId="3" type="noConversion"/>
  </si>
  <si>
    <t>귀하</t>
    <phoneticPr fontId="3" type="noConversion"/>
  </si>
  <si>
    <t>발행일</t>
    <phoneticPr fontId="3" type="noConversion"/>
  </si>
  <si>
    <t xml:space="preserve">발행인 주소 </t>
    <phoneticPr fontId="3" type="noConversion"/>
  </si>
  <si>
    <t>발행인 성명</t>
    <phoneticPr fontId="3" type="noConversion"/>
  </si>
  <si>
    <t>(인)</t>
    <phoneticPr fontId="3" type="noConversion"/>
  </si>
  <si>
    <t>항목</t>
    <phoneticPr fontId="3" type="noConversion"/>
  </si>
  <si>
    <t>금액</t>
    <phoneticPr fontId="3" type="noConversion"/>
  </si>
  <si>
    <t>중도금</t>
    <phoneticPr fontId="3" type="noConversion"/>
  </si>
  <si>
    <t>잔금</t>
    <phoneticPr fontId="3" type="noConversion"/>
  </si>
  <si>
    <t>소계</t>
    <phoneticPr fontId="3" type="noConversion"/>
  </si>
  <si>
    <t>위 내용와 금액에 이상 없음을 확인하고 정히 영수합니다</t>
    <phoneticPr fontId="3" type="noConversion"/>
  </si>
  <si>
    <t>(인)</t>
    <phoneticPr fontId="3" type="noConversion"/>
  </si>
  <si>
    <t>부동산종합정보 see:real</t>
    <phoneticPr fontId="3" type="noConversion"/>
  </si>
  <si>
    <t>https://seereal.lh.or.kr/main.do</t>
    <phoneticPr fontId="3" type="noConversion"/>
  </si>
  <si>
    <t>토지이용규제정보서비스</t>
    <phoneticPr fontId="3" type="noConversion"/>
  </si>
  <si>
    <t>http://luris.molit.go.kr/web/index.jsp</t>
  </si>
  <si>
    <t>인터넷등기소</t>
    <phoneticPr fontId="3" type="noConversion"/>
  </si>
  <si>
    <t>http://www.iros.go.kr/PMainJ.j네</t>
    <phoneticPr fontId="3" type="noConversion"/>
  </si>
  <si>
    <t>정부24시</t>
    <phoneticPr fontId="3" type="noConversion"/>
  </si>
  <si>
    <t>http://www.gov.kr/portal/main</t>
    <phoneticPr fontId="3" type="noConversion"/>
  </si>
  <si>
    <t>㎡</t>
    <phoneticPr fontId="3" type="noConversion"/>
  </si>
  <si>
    <t>벽면균열</t>
    <phoneticPr fontId="3" type="noConversion"/>
  </si>
  <si>
    <t>벽면누수</t>
    <phoneticPr fontId="3" type="noConversion"/>
  </si>
  <si>
    <t>일조량불충분</t>
    <phoneticPr fontId="3" type="noConversion"/>
  </si>
  <si>
    <t>건물의 노후로인한 미세한 균열</t>
    <phoneticPr fontId="3" type="noConversion"/>
  </si>
  <si>
    <t>발코니샷시 및 우수관 주변 미세한 누수</t>
    <phoneticPr fontId="3" type="noConversion"/>
  </si>
  <si>
    <t>북향</t>
    <phoneticPr fontId="3" type="noConversion"/>
  </si>
  <si>
    <t>건물의 노후로인한 발코니, 세탁실 등의  미세한 균열</t>
    <phoneticPr fontId="3" type="noConversion"/>
  </si>
  <si>
    <t>발코니샷시 및 우수관 누수흔적</t>
    <phoneticPr fontId="3" type="noConversion"/>
  </si>
  <si>
    <t>반지하</t>
    <phoneticPr fontId="3" type="noConversion"/>
  </si>
  <si>
    <t>발코니 및 욕실 미세한 균열</t>
    <phoneticPr fontId="3" type="noConversion"/>
  </si>
  <si>
    <t>건물의 노후로 인한 누수 여지 있음</t>
    <phoneticPr fontId="3" type="noConversion"/>
  </si>
  <si>
    <t>지하</t>
    <phoneticPr fontId="3" type="noConversion"/>
  </si>
  <si>
    <t>발코니, 세탁실, 계단 등의 미세한 균열</t>
    <phoneticPr fontId="3" type="noConversion"/>
  </si>
  <si>
    <t>거실 누수 흔적 있음</t>
    <phoneticPr fontId="3" type="noConversion"/>
  </si>
  <si>
    <t>앞 건물에 막힘</t>
    <phoneticPr fontId="3" type="noConversion"/>
  </si>
  <si>
    <t>건물의 노후로인한 발코니, 욕실등 미세한 균열</t>
    <phoneticPr fontId="3" type="noConversion"/>
  </si>
  <si>
    <t>직접입력</t>
    <phoneticPr fontId="3" type="noConversion"/>
  </si>
  <si>
    <t>직접입력</t>
    <phoneticPr fontId="3" type="noConversion"/>
  </si>
  <si>
    <t>상한요율%</t>
    <phoneticPr fontId="3" type="noConversion"/>
  </si>
  <si>
    <t>중개보수요율%</t>
    <phoneticPr fontId="3" type="noConversion"/>
  </si>
  <si>
    <t>상호</t>
    <phoneticPr fontId="3" type="noConversion"/>
  </si>
  <si>
    <t>업종</t>
    <phoneticPr fontId="3" type="noConversion"/>
  </si>
  <si>
    <t>전용면적</t>
    <phoneticPr fontId="3" type="noConversion"/>
  </si>
  <si>
    <t>[임대차목적물인 상가건물의 표시]</t>
    <phoneticPr fontId="3" type="noConversion"/>
  </si>
  <si>
    <t>[임차인의 임대차계약 현황]</t>
    <phoneticPr fontId="3" type="noConversion"/>
  </si>
  <si>
    <t>임차보증금</t>
    <phoneticPr fontId="3" type="noConversion"/>
  </si>
  <si>
    <t>계약기간</t>
    <phoneticPr fontId="3" type="noConversion"/>
  </si>
  <si>
    <t>관리비</t>
    <phoneticPr fontId="3" type="noConversion"/>
  </si>
  <si>
    <t>월차임</t>
    <phoneticPr fontId="3" type="noConversion"/>
  </si>
  <si>
    <t>부가가치세</t>
    <phoneticPr fontId="3" type="noConversion"/>
  </si>
  <si>
    <t>별도</t>
    <phoneticPr fontId="3" type="noConversion"/>
  </si>
  <si>
    <t>포함</t>
    <phoneticPr fontId="3" type="noConversion"/>
  </si>
  <si>
    <t>(</t>
    <phoneticPr fontId="3" type="noConversion"/>
  </si>
  <si>
    <t>)</t>
    <phoneticPr fontId="3" type="noConversion"/>
  </si>
  <si>
    <t>(</t>
    <phoneticPr fontId="3" type="noConversion"/>
  </si>
  <si>
    <t>부터</t>
    <phoneticPr fontId="3" type="noConversion"/>
  </si>
  <si>
    <t>임대차관계</t>
    <phoneticPr fontId="3" type="noConversion"/>
  </si>
  <si>
    <t>까지</t>
    <phoneticPr fontId="3" type="noConversion"/>
  </si>
  <si>
    <t>(</t>
    <phoneticPr fontId="3" type="noConversion"/>
  </si>
  <si>
    <t>개월)</t>
    <phoneticPr fontId="3" type="noConversion"/>
  </si>
  <si>
    <t>[계약내용]</t>
    <phoneticPr fontId="3" type="noConversion"/>
  </si>
  <si>
    <t>총권리금</t>
    <phoneticPr fontId="3" type="noConversion"/>
  </si>
  <si>
    <t>유형의 재산적 가치</t>
    <phoneticPr fontId="3" type="noConversion"/>
  </si>
  <si>
    <t>무형의 재산적가치</t>
    <phoneticPr fontId="3" type="noConversion"/>
  </si>
  <si>
    <t>[특약내용]</t>
    <phoneticPr fontId="3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</si>
  <si>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제1조(권리금의 지급) </t>
    </r>
    <r>
      <rPr>
        <sz val="9"/>
        <color theme="1"/>
        <rFont val="맑은 고딕"/>
        <family val="3"/>
        <charset val="129"/>
        <scheme val="minor"/>
      </rPr>
      <t>신규임차인은 임차인에게 다음과 같이 권리금을 지급한다.</t>
    </r>
    <phoneticPr fontId="3" type="noConversion"/>
  </si>
  <si>
    <r>
      <rPr>
        <b/>
        <sz val="9"/>
        <color theme="1"/>
        <rFont val="맑은 고딕"/>
        <family val="3"/>
        <charset val="129"/>
        <scheme val="minor"/>
      </rPr>
      <t>제2조(임차인의 의무</t>
    </r>
    <r>
      <rPr>
        <sz val="9"/>
        <color theme="1"/>
        <rFont val="맑은 고딕"/>
        <family val="3"/>
        <charset val="129"/>
        <scheme val="minor"/>
      </rPr>
      <t>) 
① 임차인은 신규임차인을 임대인에게 주선하여야 하며, 임대인과 신규임차인 간에 임대차계약이 체결될 수 있도록 협력하여야 한다. 
② 임차인은 신규임차인이 정상적인 영업을 개시할 수 있도록 전화가입권의 이전, 사업등록의 폐지 등에 협력하여야 한다.
③ 임차인은 신규임차인이 잔금을 지급할 때까지 권리금의 대가로 아래 유형ㆍ무형의 재산적 가치를 이전한다.</t>
    </r>
    <phoneticPr fontId="3" type="noConversion"/>
  </si>
  <si>
    <r>
      <rPr>
        <b/>
        <sz val="9"/>
        <color rgb="FF000000"/>
        <rFont val="맑은 고딕"/>
        <family val="3"/>
        <charset val="129"/>
        <scheme val="minor"/>
      </rPr>
      <t>제3조(임대차계약과의 관계)</t>
    </r>
    <r>
      <rPr>
        <sz val="9"/>
        <color rgb="FF000000"/>
        <rFont val="맑은 고딕"/>
        <family val="3"/>
        <charset val="129"/>
        <scheme val="minor"/>
      </rPr>
      <t xml:space="preserve"> 임대인의 계약거절, 무리한 임대조건 변경, 목적물의 훼손 등 임차인과 신규임차인의 책임 없는 사유로 임대차계약이 체결되지 못하는 경우 본 계약은 무효로 하며, 임차인은 지급받은 계약금 등을 신규임차인에게 즉시 반환하여야 한다.</t>
    </r>
    <phoneticPr fontId="3" type="noConversion"/>
  </si>
  <si>
    <r>
      <rPr>
        <b/>
        <sz val="9"/>
        <color theme="1"/>
        <rFont val="맑은 고딕"/>
        <family val="3"/>
        <charset val="129"/>
        <scheme val="minor"/>
      </rPr>
      <t>제4조(계약의 해제 및 손해배상)</t>
    </r>
    <r>
      <rPr>
        <sz val="9"/>
        <color theme="1"/>
        <rFont val="맑은 고딕"/>
        <family val="3"/>
        <charset val="129"/>
        <scheme val="minor"/>
      </rPr>
      <t xml:space="preserve"> ① 신규임차인이 중도금(중도금 약정이 없을 때는 잔금)을 지급하기 전까지 임차인은 계약금의 2배를 배상하고, 신규임차인은 계약금을 포기하고 본 계약을 해제할 수 있다.
② 임차인 또는 신규임차인이 본 계약상의 내용을 이행하지 않는 경우 그 상대방은 계약상의 채무를 이행하지 않은 자에 대해서 서면으로 최고하고 계약을 해제할 수 있다. 
③ 본 계약체결 이후 임차인의 영업기간 중 발생한 사유로 인한 영업정지 및 취소, 임차목적물에 대한 철거명령 등으로 인하여 신규임차인이 영업을 개시하지 못하거나 영업을 지속할 수 없는 중대한 하자가 발생한 경우에는 신규임차인은 계약을 해제하거나 임차인에게 손해배상을 청구할 수 있다. 계약을 해제하는 경우에도 손해배상을 청구할 수 있다. 
④ 계약의 해제 및 손해배상에 관하여는 이 계약서에 정함이 없는 경우 「민법」의 규정에 따른다.</t>
    </r>
    <phoneticPr fontId="3" type="noConversion"/>
  </si>
  <si>
    <t>임차인</t>
    <phoneticPr fontId="3" type="noConversion"/>
  </si>
  <si>
    <t>신규임차인</t>
    <phoneticPr fontId="3" type="noConversion"/>
  </si>
  <si>
    <t xml:space="preserve">영업권승계,거래처, 신용, 영업상의 노하우, 상가건물의 위치에 따른 영업상의 이점 등
입력글자수는 제한이 없지만 이곳에는 2줄까지만 인쇄되고 나머지는 별지에 인쇄됩니다 </t>
    <phoneticPr fontId="3" type="noConversion"/>
  </si>
  <si>
    <t xml:space="preserve">영업시설·비품 등
입력글자수는 제한이 없지만 이곳에는 2줄까지만 인쇄되고 나머지는 별지에 인쇄됩니다 </t>
    <phoneticPr fontId="3" type="noConversion"/>
  </si>
  <si>
    <t>임차대리인</t>
  </si>
  <si>
    <t>대리인임차</t>
    <phoneticPr fontId="3" type="noConversion"/>
  </si>
  <si>
    <t>대리인신규임차</t>
    <phoneticPr fontId="3" type="noConversion"/>
  </si>
  <si>
    <t>위 부동산에 대한 권리 중도금으로 정히 영수하고 본 영수증을 발행 합니다.</t>
    <phoneticPr fontId="3" type="noConversion"/>
  </si>
  <si>
    <t>위 부동산에 대한 권리 잔금으로 정히 영수하고 본 영수증을 발행 합니다.</t>
    <phoneticPr fontId="3" type="noConversion"/>
  </si>
  <si>
    <t>위 부동산에 대한 권리 계약금으로 정히 영수하고 본 영수증을 발행 합니다.</t>
    <phoneticPr fontId="3" type="noConversion"/>
  </si>
  <si>
    <t>권리금요율</t>
    <phoneticPr fontId="3" type="noConversion"/>
  </si>
  <si>
    <t>직접입력</t>
    <phoneticPr fontId="3" type="noConversion"/>
  </si>
  <si>
    <t>상가건물 임대차 권리금 정산내역 및 영수증</t>
    <phoneticPr fontId="3" type="noConversion"/>
  </si>
  <si>
    <t>권리금</t>
    <phoneticPr fontId="3" type="noConversion"/>
  </si>
  <si>
    <t>신임차인이 
추가 지급 할 내용</t>
    <phoneticPr fontId="3" type="noConversion"/>
  </si>
  <si>
    <t>신임차인이 
지급 할 금액</t>
    <phoneticPr fontId="3" type="noConversion"/>
  </si>
  <si>
    <t>신임차인이 지급 할 금액에서 차감 할 내용</t>
    <phoneticPr fontId="3" type="noConversion"/>
  </si>
  <si>
    <t>신임차인
실 지급액</t>
    <phoneticPr fontId="3" type="noConversion"/>
  </si>
  <si>
    <t>임차인 성명</t>
    <phoneticPr fontId="3" type="noConversion"/>
  </si>
  <si>
    <t>임차인 전화</t>
    <phoneticPr fontId="3" type="noConversion"/>
  </si>
  <si>
    <t>임차인 계좌</t>
    <phoneticPr fontId="3" type="noConversion"/>
  </si>
  <si>
    <t>(임차인용)</t>
    <phoneticPr fontId="3" type="noConversion"/>
  </si>
  <si>
    <t>(신임차인용)</t>
    <phoneticPr fontId="3" type="noConversion"/>
  </si>
  <si>
    <t>신임차인</t>
    <phoneticPr fontId="3" type="noConversion"/>
  </si>
  <si>
    <t>위 부동산에 대한 권리 계약금으로 정히 영수하고 본 영수증을 발행 합니다.</t>
    <phoneticPr fontId="3" type="noConversion"/>
  </si>
  <si>
    <t>허가(등록)번호</t>
    <phoneticPr fontId="3" type="noConversion"/>
  </si>
  <si>
    <t>위 부동산에 대한 권리 매매대금으로 정히 영수하고 본 영수증을 발행 합니다.</t>
    <phoneticPr fontId="3" type="noConversion"/>
  </si>
  <si>
    <t>위 금액을 아래 중개대상물에 대한 
용역수수료 및 실비로 정히 영수합니다.</t>
    <phoneticPr fontId="3" type="noConversion"/>
  </si>
  <si>
    <t>)</t>
    <phoneticPr fontId="3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</si>
  <si>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</si>
  <si>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</si>
  <si>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</si>
  <si>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</si>
  <si>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</si>
  <si>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</si>
  <si>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</si>
  <si>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</si>
  <si>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t>날짜년도</t>
    <phoneticPr fontId="3" type="noConversion"/>
  </si>
  <si>
    <t>직접입력</t>
    <phoneticPr fontId="3" type="noConversion"/>
  </si>
  <si>
    <t>체크해제</t>
  </si>
  <si>
    <t>.</t>
    <phoneticPr fontId="3" type="noConversion"/>
  </si>
  <si>
    <r>
      <rPr>
        <b/>
        <sz val="9"/>
        <color theme="1"/>
        <rFont val="맑은 고딕"/>
        <family val="3"/>
        <charset val="129"/>
        <scheme val="minor"/>
      </rPr>
      <t>제5조(보수 등)</t>
    </r>
    <r>
      <rPr>
        <sz val="9"/>
        <color theme="1"/>
        <rFont val="맑은 고딕"/>
        <family val="3"/>
        <charset val="129"/>
        <scheme val="minor"/>
      </rPr>
      <t xml:space="preserve"> 개업공인중개사는 계약 당사자 간의 채무불이행에 대하여 책임을 지지 않는다. </t>
    </r>
    <phoneticPr fontId="3" type="noConversion"/>
  </si>
  <si>
    <t>※ 임차인은 권리금을 지급받는 사람을, 신규임차인이 되려는 자(이하 「신규임차인」이라한다)는 권리금을 지급하는 사람을 의미한다.</t>
    <phoneticPr fontId="3" type="noConversion"/>
  </si>
  <si>
    <t>임대면적</t>
    <phoneticPr fontId="3" type="noConversion"/>
  </si>
  <si>
    <t>과 신규임차인이 되려는 자</t>
  </si>
  <si>
    <t>는 아래와 같이 권리금 계약을 체결한다.</t>
    <phoneticPr fontId="3" type="noConversion"/>
  </si>
  <si>
    <r>
      <t>임차인</t>
    </r>
    <r>
      <rPr>
        <sz val="9"/>
        <color theme="1"/>
        <rFont val="맑은 고딕"/>
        <family val="2"/>
        <charset val="129"/>
        <scheme val="minor"/>
      </rPr>
      <t/>
    </r>
    <phoneticPr fontId="3" type="noConversion"/>
  </si>
  <si>
    <t>※ 필요한 경우 이전 대상 목록을 별지로 첨부할 수 있다.</t>
    <phoneticPr fontId="3" type="noConversion"/>
  </si>
  <si>
    <t xml:space="preserve">④ 임차인은 신규임차인에게 제3항의 재산적 가치를 이전할 때까지 선량한 관리자로서의 주의의무를 다하여 제3항의 재산적 가치를 유지ㆍ관리하여야 한다.   
⑤ 임차인은 본 계약체결 후 신규임차인이 잔금을 지급할 때까지 임차목적물상 권리관계, 보증금, 월차임 등 임대차계약 내용이 변경된 경우 또는 영업정지 및 취소, 임차목적물에 대한 철거명령 등 영업을 지속할 수 없는 사유가 발생한 경우 이를 즉시 신규임차인에게 고지하여야 한다. </t>
    <phoneticPr fontId="3" type="noConversion"/>
  </si>
  <si>
    <t>본 계약을 증명하기 위하여 계약 당사자가 이의 없음을 확인하고 각각 서명 또는 날인한다.</t>
    <phoneticPr fontId="3" type="noConversion"/>
  </si>
  <si>
    <t>또한, 권리금계약에 관한 보수는 계약체결과 동시에</t>
    <phoneticPr fontId="3" type="noConversion"/>
  </si>
  <si>
    <t>총권리금의 (      )%를 임차인이 지불하며</t>
  </si>
  <si>
    <t>총권리금의 (      )%를 임차인이 지불하며</t>
    <phoneticPr fontId="3" type="noConversion"/>
  </si>
  <si>
    <t>개업공인중개사와 합의된 금액을 임차인이 지불하며</t>
    <phoneticPr fontId="3" type="noConversion"/>
  </si>
  <si>
    <t>이름 또는 법인명 기재</t>
    <phoneticPr fontId="3" type="noConversion"/>
  </si>
  <si>
    <t>보수</t>
    <phoneticPr fontId="3" type="noConversion"/>
  </si>
  <si>
    <t>개업공인중개사의 고의나 과실없이 계약 당사자간의 사정으로 본 계약이  해제되어도 보수는 지급한다. 단, 위 제3조에 따라 계약이 해제되는 경우에는 그러하지 아니한다</t>
    <phoneticPr fontId="3" type="noConversion"/>
  </si>
  <si>
    <t xml:space="preserve">별지-임차인 추가 </t>
    <phoneticPr fontId="3" type="noConversion"/>
  </si>
  <si>
    <t>별지-신규임차인 추가</t>
    <phoneticPr fontId="3" type="noConversion"/>
  </si>
  <si>
    <t>별지-중개사무소 추가</t>
    <phoneticPr fontId="3" type="noConversion"/>
  </si>
  <si>
    <r>
      <rPr>
        <sz val="10"/>
        <color rgb="FFFF0000"/>
        <rFont val="맑은 고딕"/>
        <family val="3"/>
        <charset val="129"/>
        <scheme val="minor"/>
      </rPr>
      <t xml:space="preserve">입력글자수는 제한이 없습니다
좌측 행번호사이의 경계선에 마우스를 클릭 후 드레그하여 간격을 자유롭게 조정 할 수 있습니다
셀 안에서 줄바꾸기 할때는 방향키위아래사용 또는 Alt+Enter 하시면 됩니다
</t>
    </r>
    <r>
      <rPr>
        <sz val="10"/>
        <color theme="1"/>
        <rFont val="맑은 고딕"/>
        <family val="3"/>
        <charset val="129"/>
        <scheme val="minor"/>
      </rPr>
      <t xml:space="preserve">
3. 
4. 
5
6
7
8
9
10
11
12
13
</t>
    </r>
    <phoneticPr fontId="3" type="noConversion"/>
  </si>
  <si>
    <t>철골철근콘크리트구조</t>
    <phoneticPr fontId="3" type="noConversion"/>
  </si>
  <si>
    <t>직접입력</t>
    <phoneticPr fontId="3" type="noConversion"/>
  </si>
  <si>
    <t>직접입력</t>
    <phoneticPr fontId="3" type="noConversion"/>
  </si>
  <si>
    <t>임차대리인</t>
    <phoneticPr fontId="3" type="noConversion"/>
  </si>
  <si>
    <t>공동명의인</t>
    <phoneticPr fontId="3" type="noConversion"/>
  </si>
  <si>
    <t>신규임차대리인</t>
    <phoneticPr fontId="3" type="noConversion"/>
  </si>
  <si>
    <t>공동명의인</t>
    <phoneticPr fontId="3" type="noConversion"/>
  </si>
  <si>
    <t>직접입력</t>
    <phoneticPr fontId="3" type="noConversion"/>
  </si>
  <si>
    <t>공동명의인</t>
    <phoneticPr fontId="3" type="noConversion"/>
  </si>
  <si>
    <t>공동명의인</t>
    <phoneticPr fontId="3" type="noConversion"/>
  </si>
  <si>
    <t>공동명의인</t>
    <phoneticPr fontId="3" type="noConversion"/>
  </si>
  <si>
    <t>N</t>
    <phoneticPr fontId="3" type="noConversion"/>
  </si>
  <si>
    <t>권리금</t>
    <phoneticPr fontId="3" type="noConversion"/>
  </si>
  <si>
    <t>계약서</t>
    <phoneticPr fontId="3" type="noConversion"/>
  </si>
  <si>
    <t>상가건물 임대차</t>
    <phoneticPr fontId="3" type="noConversion"/>
  </si>
  <si>
    <t>별지-특약</t>
    <phoneticPr fontId="3" type="noConversion"/>
  </si>
  <si>
    <t>상가</t>
    <phoneticPr fontId="3" type="noConversion"/>
  </si>
  <si>
    <t>신규임차
대리인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</si>
</sst>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&quot;₩&quot;#,##0&quot;원&quot;"/>
    <numFmt numFmtId="177" formatCode="[=1]&quot;√&quot;;General"/>
    <numFmt numFmtId="178" formatCode="0.0%"/>
    <numFmt numFmtId="179" formatCode="yyyy&quot;년&quot;\ m&quot;월&quot;\ d&quot;일&quot;;@"/>
    <numFmt numFmtId="180" formatCode="#,##0.000&quot;%&quot;"/>
    <numFmt numFmtId="181" formatCode="&quot;(&quot;&quot;₩&quot;#,##0&quot;원)&quot;"/>
    <numFmt numFmtId="182" formatCode="&quot;₩&quot;#,##0"/>
    <numFmt numFmtId="183" formatCode="0_);[Red]\(0\)"/>
  </numFmts>
  <fonts count="39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indexed="81"/>
      <name val="맑은 고딕"/>
      <family val="3"/>
      <charset val="129"/>
    </font>
    <font>
      <sz val="9"/>
      <color indexed="81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85">
    <xf numFmtId="0" fontId="0" fillId="0" borderId="0" xfId="0">
      <alignment vertical="center"/>
    </xf>
    <xf numFmtId="0" fontId="0" fillId="0" borderId="0" xfId="0" applyFill="1">
      <alignment vertical="center"/>
    </xf>
    <xf numFmtId="0" fontId="7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0" xfId="0" applyFont="1">
      <alignment vertical="center"/>
    </xf>
    <xf numFmtId="0" fontId="0" fillId="6" borderId="0" xfId="0" applyFill="1" applyAlignment="1">
      <alignment vertical="center"/>
    </xf>
    <xf numFmtId="0" fontId="21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1" fillId="0" borderId="0" xfId="0" applyFont="1">
      <alignment vertical="center"/>
    </xf>
    <xf numFmtId="0" fontId="0" fillId="8" borderId="0" xfId="0" applyFill="1">
      <alignment vertical="center"/>
    </xf>
    <xf numFmtId="0" fontId="1" fillId="8" borderId="0" xfId="0" applyFont="1" applyFill="1">
      <alignment vertical="center"/>
    </xf>
    <xf numFmtId="0" fontId="24" fillId="9" borderId="25" xfId="0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 vertical="center"/>
    </xf>
    <xf numFmtId="178" fontId="24" fillId="9" borderId="3" xfId="0" applyNumberFormat="1" applyFont="1" applyFill="1" applyBorder="1" applyAlignment="1">
      <alignment horizontal="center" vertical="center"/>
    </xf>
    <xf numFmtId="0" fontId="24" fillId="9" borderId="26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9" fillId="10" borderId="7" xfId="0" applyFont="1" applyFill="1" applyBorder="1" applyAlignment="1">
      <alignment vertical="center" wrapText="1"/>
    </xf>
    <xf numFmtId="0" fontId="9" fillId="10" borderId="28" xfId="0" applyFont="1" applyFill="1" applyBorder="1" applyAlignment="1">
      <alignment horizontal="center" vertical="center" wrapText="1"/>
    </xf>
    <xf numFmtId="0" fontId="9" fillId="10" borderId="28" xfId="0" applyFont="1" applyFill="1" applyBorder="1" applyAlignment="1">
      <alignment horizontal="center" vertical="center"/>
    </xf>
    <xf numFmtId="0" fontId="9" fillId="10" borderId="28" xfId="0" applyFont="1" applyFill="1" applyBorder="1" applyAlignment="1">
      <alignment vertical="center" wrapText="1"/>
    </xf>
    <xf numFmtId="0" fontId="9" fillId="10" borderId="28" xfId="0" applyFont="1" applyFill="1" applyBorder="1">
      <alignment vertical="center"/>
    </xf>
    <xf numFmtId="0" fontId="9" fillId="10" borderId="27" xfId="0" applyFont="1" applyFill="1" applyBorder="1" applyAlignment="1">
      <alignment horizontal="center" vertical="center" wrapText="1"/>
    </xf>
    <xf numFmtId="0" fontId="9" fillId="10" borderId="7" xfId="0" applyFont="1" applyFill="1" applyBorder="1" applyAlignment="1">
      <alignment horizontal="center" vertical="center"/>
    </xf>
    <xf numFmtId="0" fontId="9" fillId="10" borderId="7" xfId="0" applyFont="1" applyFill="1" applyBorder="1">
      <alignment vertical="center"/>
    </xf>
    <xf numFmtId="0" fontId="9" fillId="10" borderId="11" xfId="0" applyFont="1" applyFill="1" applyBorder="1" applyAlignment="1">
      <alignment horizontal="center" vertical="center"/>
    </xf>
    <xf numFmtId="0" fontId="9" fillId="10" borderId="11" xfId="0" applyFont="1" applyFill="1" applyBorder="1">
      <alignment vertical="center"/>
    </xf>
    <xf numFmtId="0" fontId="9" fillId="10" borderId="30" xfId="0" applyFont="1" applyFill="1" applyBorder="1">
      <alignment vertical="center"/>
    </xf>
    <xf numFmtId="0" fontId="20" fillId="0" borderId="0" xfId="0" applyFont="1" applyAlignment="1">
      <alignment vertical="top"/>
    </xf>
    <xf numFmtId="0" fontId="9" fillId="0" borderId="0" xfId="0" applyFont="1" applyFill="1" applyAlignment="1">
      <alignment vertical="top" wrapText="1"/>
    </xf>
    <xf numFmtId="0" fontId="20" fillId="0" borderId="0" xfId="0" applyFont="1" applyAlignment="1">
      <alignment horizontal="center" vertical="center"/>
    </xf>
    <xf numFmtId="3" fontId="20" fillId="0" borderId="0" xfId="0" applyNumberFormat="1" applyFont="1">
      <alignment vertical="center"/>
    </xf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Fill="1">
      <alignment vertical="center"/>
    </xf>
    <xf numFmtId="178" fontId="20" fillId="0" borderId="0" xfId="0" applyNumberFormat="1" applyFont="1" applyFill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11" borderId="26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vertical="center"/>
    </xf>
    <xf numFmtId="9" fontId="9" fillId="10" borderId="7" xfId="0" applyNumberFormat="1" applyFont="1" applyFill="1" applyBorder="1" applyAlignment="1">
      <alignment horizontal="center" vertical="center"/>
    </xf>
    <xf numFmtId="10" fontId="9" fillId="10" borderId="7" xfId="0" applyNumberFormat="1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 wrapText="1"/>
    </xf>
    <xf numFmtId="9" fontId="9" fillId="10" borderId="11" xfId="0" applyNumberFormat="1" applyFont="1" applyFill="1" applyBorder="1" applyAlignment="1">
      <alignment horizontal="center" vertical="center"/>
    </xf>
    <xf numFmtId="10" fontId="9" fillId="10" borderId="11" xfId="0" applyNumberFormat="1" applyFont="1" applyFill="1" applyBorder="1" applyAlignment="1">
      <alignment horizontal="center" vertical="center"/>
    </xf>
    <xf numFmtId="0" fontId="9" fillId="10" borderId="30" xfId="0" applyFont="1" applyFill="1" applyBorder="1" applyAlignment="1">
      <alignment horizontal="center" vertical="center"/>
    </xf>
    <xf numFmtId="0" fontId="0" fillId="10" borderId="0" xfId="0" applyFill="1">
      <alignment vertical="center"/>
    </xf>
    <xf numFmtId="180" fontId="9" fillId="0" borderId="0" xfId="0" applyNumberFormat="1" applyFont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11" borderId="25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3" fontId="9" fillId="10" borderId="6" xfId="0" applyNumberFormat="1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center" vertical="center"/>
    </xf>
    <xf numFmtId="3" fontId="9" fillId="10" borderId="27" xfId="0" applyNumberFormat="1" applyFont="1" applyFill="1" applyBorder="1" applyAlignment="1">
      <alignment horizontal="center" vertical="center"/>
    </xf>
    <xf numFmtId="3" fontId="9" fillId="10" borderId="10" xfId="0" applyNumberFormat="1" applyFont="1" applyFill="1" applyBorder="1" applyAlignment="1">
      <alignment horizontal="center" vertical="center"/>
    </xf>
    <xf numFmtId="3" fontId="9" fillId="10" borderId="12" xfId="0" applyNumberFormat="1" applyFont="1" applyFill="1" applyBorder="1" applyAlignment="1">
      <alignment horizontal="center" vertical="center"/>
    </xf>
    <xf numFmtId="3" fontId="9" fillId="10" borderId="29" xfId="0" applyNumberFormat="1" applyFont="1" applyFill="1" applyBorder="1" applyAlignment="1">
      <alignment horizontal="center" vertical="center"/>
    </xf>
    <xf numFmtId="3" fontId="9" fillId="10" borderId="30" xfId="0" applyNumberFormat="1" applyFont="1" applyFill="1" applyBorder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9" fillId="3" borderId="25" xfId="0" applyFont="1" applyFill="1" applyBorder="1">
      <alignment vertical="center"/>
    </xf>
    <xf numFmtId="0" fontId="9" fillId="3" borderId="3" xfId="0" applyFont="1" applyFill="1" applyBorder="1" applyAlignment="1">
      <alignment horizontal="center" vertical="center"/>
    </xf>
    <xf numFmtId="3" fontId="9" fillId="3" borderId="3" xfId="0" applyNumberFormat="1" applyFont="1" applyFill="1" applyBorder="1" applyAlignment="1">
      <alignment horizontal="center" vertical="center"/>
    </xf>
    <xf numFmtId="3" fontId="9" fillId="3" borderId="26" xfId="0" applyNumberFormat="1" applyFont="1" applyFill="1" applyBorder="1" applyAlignment="1">
      <alignment horizontal="center" vertical="center"/>
    </xf>
    <xf numFmtId="0" fontId="9" fillId="10" borderId="27" xfId="0" applyFont="1" applyFill="1" applyBorder="1">
      <alignment vertical="center"/>
    </xf>
    <xf numFmtId="10" fontId="9" fillId="10" borderId="28" xfId="0" applyNumberFormat="1" applyFont="1" applyFill="1" applyBorder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9" fillId="10" borderId="29" xfId="0" applyFont="1" applyFill="1" applyBorder="1">
      <alignment vertical="center"/>
    </xf>
    <xf numFmtId="10" fontId="9" fillId="10" borderId="30" xfId="0" applyNumberFormat="1" applyFont="1" applyFill="1" applyBorder="1" applyAlignment="1">
      <alignment horizontal="center" vertical="center"/>
    </xf>
    <xf numFmtId="0" fontId="9" fillId="0" borderId="0" xfId="0" applyNumberFormat="1" applyFont="1">
      <alignment vertical="center"/>
    </xf>
    <xf numFmtId="3" fontId="0" fillId="0" borderId="0" xfId="0" applyNumberFormat="1" applyAlignment="1">
      <alignment horizontal="center" vertical="center"/>
    </xf>
    <xf numFmtId="0" fontId="24" fillId="9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6" fillId="9" borderId="45" xfId="0" applyFont="1" applyFill="1" applyBorder="1" applyAlignment="1">
      <alignment horizontal="center" vertical="center"/>
    </xf>
    <xf numFmtId="0" fontId="20" fillId="10" borderId="45" xfId="0" applyFont="1" applyFill="1" applyBorder="1" applyAlignment="1">
      <alignment horizontal="center" vertical="center"/>
    </xf>
    <xf numFmtId="0" fontId="23" fillId="0" borderId="0" xfId="1" applyFont="1">
      <alignment vertical="center"/>
    </xf>
    <xf numFmtId="0" fontId="13" fillId="0" borderId="0" xfId="1">
      <alignment vertical="center"/>
    </xf>
    <xf numFmtId="0" fontId="0" fillId="0" borderId="0" xfId="0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46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0" xfId="0" applyBorder="1" applyAlignment="1">
      <alignment horizontal="center" vertical="center"/>
    </xf>
    <xf numFmtId="0" fontId="0" fillId="0" borderId="49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top" wrapText="1"/>
    </xf>
    <xf numFmtId="0" fontId="7" fillId="0" borderId="0" xfId="0" applyFont="1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20" fillId="0" borderId="52" xfId="0" applyFont="1" applyBorder="1">
      <alignment vertical="center"/>
    </xf>
    <xf numFmtId="0" fontId="0" fillId="0" borderId="53" xfId="0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8" fillId="0" borderId="56" xfId="0" applyFont="1" applyBorder="1" applyAlignment="1">
      <alignment horizontal="center" vertical="center"/>
    </xf>
    <xf numFmtId="0" fontId="0" fillId="0" borderId="57" xfId="0" applyBorder="1">
      <alignment vertical="center"/>
    </xf>
    <xf numFmtId="0" fontId="8" fillId="0" borderId="57" xfId="0" applyFont="1" applyBorder="1">
      <alignment vertical="center"/>
    </xf>
    <xf numFmtId="0" fontId="8" fillId="0" borderId="56" xfId="0" applyFont="1" applyBorder="1" applyAlignment="1">
      <alignment horizontal="left" vertical="center"/>
    </xf>
    <xf numFmtId="0" fontId="8" fillId="0" borderId="56" xfId="0" applyFont="1" applyBorder="1" applyAlignment="1">
      <alignment horizontal="left" vertical="center" wrapText="1"/>
    </xf>
    <xf numFmtId="182" fontId="8" fillId="0" borderId="56" xfId="0" applyNumberFormat="1" applyFont="1" applyBorder="1" applyAlignment="1">
      <alignment horizontal="center" vertical="center"/>
    </xf>
    <xf numFmtId="0" fontId="8" fillId="0" borderId="56" xfId="0" applyFont="1" applyBorder="1">
      <alignment vertical="center"/>
    </xf>
    <xf numFmtId="0" fontId="8" fillId="0" borderId="56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left" vertical="top" wrapText="1"/>
    </xf>
    <xf numFmtId="182" fontId="8" fillId="0" borderId="56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31" fillId="10" borderId="45" xfId="0" applyFont="1" applyFill="1" applyBorder="1" applyAlignment="1">
      <alignment horizontal="center" vertical="center"/>
    </xf>
    <xf numFmtId="0" fontId="6" fillId="0" borderId="0" xfId="0" applyFont="1" applyProtection="1">
      <alignment vertical="center"/>
      <protection locked="0"/>
    </xf>
    <xf numFmtId="0" fontId="6" fillId="0" borderId="0" xfId="0" applyFont="1" applyProtection="1">
      <alignment vertical="center"/>
    </xf>
    <xf numFmtId="0" fontId="9" fillId="10" borderId="7" xfId="0" applyNumberFormat="1" applyFont="1" applyFill="1" applyBorder="1" applyAlignment="1">
      <alignment horizontal="center" vertical="center" wrapText="1"/>
    </xf>
    <xf numFmtId="0" fontId="9" fillId="10" borderId="7" xfId="0" applyNumberFormat="1" applyFont="1" applyFill="1" applyBorder="1" applyAlignment="1">
      <alignment horizontal="center" vertical="center"/>
    </xf>
    <xf numFmtId="0" fontId="9" fillId="10" borderId="1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0" fillId="0" borderId="0" xfId="0" applyNumberFormat="1" applyFont="1">
      <alignment vertical="center"/>
    </xf>
    <xf numFmtId="0" fontId="0" fillId="14" borderId="0" xfId="0" applyFill="1">
      <alignment vertical="center"/>
    </xf>
    <xf numFmtId="0" fontId="0" fillId="0" borderId="0" xfId="0" applyFill="1" applyProtection="1">
      <alignment vertical="center"/>
      <protection locked="0"/>
    </xf>
    <xf numFmtId="177" fontId="22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Protection="1">
      <alignment vertical="center"/>
      <protection locked="0"/>
    </xf>
    <xf numFmtId="0" fontId="6" fillId="0" borderId="0" xfId="0" applyFont="1" applyFill="1" applyProtection="1">
      <alignment vertical="center"/>
      <protection locked="0"/>
    </xf>
    <xf numFmtId="0" fontId="10" fillId="0" borderId="0" xfId="0" applyFont="1" applyFill="1" applyProtection="1">
      <alignment vertical="center"/>
      <protection locked="0"/>
    </xf>
    <xf numFmtId="0" fontId="9" fillId="0" borderId="0" xfId="0" applyFont="1" applyFill="1" applyAlignment="1" applyProtection="1">
      <alignment vertical="center" wrapText="1"/>
      <protection locked="0"/>
    </xf>
    <xf numFmtId="0" fontId="9" fillId="0" borderId="0" xfId="0" applyFont="1" applyFill="1" applyAlignment="1" applyProtection="1">
      <alignment horizontal="justify" vertical="center" wrapText="1"/>
      <protection locked="0"/>
    </xf>
    <xf numFmtId="0" fontId="9" fillId="0" borderId="9" xfId="0" applyFont="1" applyFill="1" applyBorder="1" applyAlignment="1" applyProtection="1">
      <alignment horizontal="center" vertical="center" shrinkToFit="1"/>
      <protection locked="0"/>
    </xf>
    <xf numFmtId="0" fontId="9" fillId="0" borderId="13" xfId="0" applyFont="1" applyFill="1" applyBorder="1" applyAlignment="1" applyProtection="1">
      <alignment horizontal="center" vertical="center" shrinkToFit="1"/>
      <protection locked="0"/>
    </xf>
    <xf numFmtId="0" fontId="8" fillId="2" borderId="9" xfId="0" applyFont="1" applyFill="1" applyBorder="1" applyProtection="1">
      <alignment vertical="center"/>
    </xf>
    <xf numFmtId="0" fontId="9" fillId="2" borderId="13" xfId="0" applyFont="1" applyFill="1" applyBorder="1" applyAlignment="1" applyProtection="1">
      <alignment vertical="center"/>
    </xf>
    <xf numFmtId="0" fontId="8" fillId="2" borderId="9" xfId="0" applyFont="1" applyFill="1" applyBorder="1" applyAlignment="1" applyProtection="1">
      <alignment vertical="center" shrinkToFit="1"/>
    </xf>
    <xf numFmtId="0" fontId="8" fillId="2" borderId="9" xfId="0" applyFont="1" applyFill="1" applyBorder="1" applyAlignment="1" applyProtection="1">
      <alignment horizontal="right" vertical="center" shrinkToFit="1"/>
      <protection locked="0"/>
    </xf>
    <xf numFmtId="0" fontId="8" fillId="2" borderId="9" xfId="0" applyFont="1" applyFill="1" applyBorder="1" applyAlignment="1" applyProtection="1">
      <alignment vertical="center" shrinkToFit="1"/>
      <protection locked="0"/>
    </xf>
    <xf numFmtId="0" fontId="7" fillId="2" borderId="0" xfId="0" applyFont="1" applyFill="1" applyBorder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8" fillId="2" borderId="6" xfId="0" applyFont="1" applyFill="1" applyBorder="1" applyProtection="1">
      <alignment vertical="center"/>
    </xf>
    <xf numFmtId="0" fontId="0" fillId="2" borderId="0" xfId="0" applyFill="1">
      <alignment vertical="center"/>
    </xf>
    <xf numFmtId="0" fontId="4" fillId="0" borderId="0" xfId="0" applyFont="1" applyFill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horizontal="left" vertical="center" shrinkToFit="1"/>
      <protection locked="0"/>
    </xf>
    <xf numFmtId="0" fontId="8" fillId="0" borderId="0" xfId="0" applyFont="1" applyFill="1" applyProtection="1">
      <alignment vertical="center"/>
      <protection locked="0"/>
    </xf>
    <xf numFmtId="0" fontId="6" fillId="15" borderId="0" xfId="0" applyFont="1" applyFill="1" applyAlignment="1" applyProtection="1">
      <alignment vertical="center" shrinkToFit="1"/>
      <protection locked="0"/>
    </xf>
    <xf numFmtId="179" fontId="6" fillId="15" borderId="0" xfId="0" applyNumberFormat="1" applyFont="1" applyFill="1" applyAlignment="1" applyProtection="1">
      <alignment vertical="center" shrinkToFit="1"/>
      <protection locked="0"/>
    </xf>
    <xf numFmtId="0" fontId="9" fillId="16" borderId="0" xfId="0" applyFont="1" applyFill="1" applyAlignment="1" applyProtection="1">
      <alignment horizontal="justify" vertical="center" wrapText="1"/>
    </xf>
    <xf numFmtId="0" fontId="7" fillId="2" borderId="0" xfId="0" applyFont="1" applyFill="1" applyBorder="1" applyAlignment="1" applyProtection="1">
      <alignment horizontal="center" vertical="center"/>
    </xf>
    <xf numFmtId="183" fontId="6" fillId="15" borderId="0" xfId="0" applyNumberFormat="1" applyFont="1" applyFill="1" applyAlignment="1" applyProtection="1">
      <alignment vertical="center" shrinkToFit="1"/>
      <protection locked="0"/>
    </xf>
    <xf numFmtId="0" fontId="15" fillId="2" borderId="17" xfId="1" applyFont="1" applyFill="1" applyBorder="1" applyAlignment="1" applyProtection="1">
      <alignment horizontal="center" vertical="center" wrapText="1"/>
      <protection locked="0"/>
    </xf>
    <xf numFmtId="0" fontId="15" fillId="16" borderId="0" xfId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0" fontId="9" fillId="0" borderId="12" xfId="0" applyFont="1" applyFill="1" applyBorder="1" applyAlignment="1" applyProtection="1">
      <alignment horizontal="left" vertical="center" shrinkToFit="1"/>
      <protection locked="0"/>
    </xf>
    <xf numFmtId="0" fontId="9" fillId="0" borderId="13" xfId="0" applyFont="1" applyFill="1" applyBorder="1" applyAlignment="1" applyProtection="1">
      <alignment horizontal="left" vertical="center" shrinkToFit="1"/>
      <protection locked="0"/>
    </xf>
    <xf numFmtId="0" fontId="9" fillId="2" borderId="2" xfId="0" applyFont="1" applyFill="1" applyBorder="1" applyAlignment="1" applyProtection="1">
      <alignment horizontal="center" vertical="center" shrinkToFit="1"/>
    </xf>
    <xf numFmtId="0" fontId="9" fillId="2" borderId="3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0" fontId="9" fillId="2" borderId="11" xfId="0" applyFont="1" applyFill="1" applyBorder="1" applyAlignment="1" applyProtection="1">
      <alignment horizontal="center" vertical="center" shrinkToFit="1"/>
    </xf>
    <xf numFmtId="0" fontId="9" fillId="2" borderId="3" xfId="0" applyFont="1" applyFill="1" applyBorder="1" applyAlignment="1" applyProtection="1">
      <alignment vertical="center" shrinkToFit="1"/>
    </xf>
    <xf numFmtId="0" fontId="9" fillId="0" borderId="3" xfId="0" applyFont="1" applyFill="1" applyBorder="1" applyAlignment="1" applyProtection="1">
      <alignment horizontal="left" vertical="center" shrinkToFit="1"/>
      <protection locked="0"/>
    </xf>
    <xf numFmtId="0" fontId="9" fillId="0" borderId="4" xfId="0" applyFont="1" applyFill="1" applyBorder="1" applyAlignment="1" applyProtection="1">
      <alignment horizontal="left" vertical="center" shrinkToFit="1"/>
      <protection locked="0"/>
    </xf>
    <xf numFmtId="0" fontId="9" fillId="0" borderId="11" xfId="0" applyFont="1" applyFill="1" applyBorder="1" applyAlignment="1" applyProtection="1">
      <alignment vertical="center" shrinkToFit="1"/>
      <protection locked="0"/>
    </xf>
    <xf numFmtId="0" fontId="9" fillId="0" borderId="11" xfId="0" applyFont="1" applyFill="1" applyBorder="1" applyAlignment="1" applyProtection="1">
      <alignment horizontal="left" vertical="center" shrinkToFit="1"/>
      <protection locked="0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1" xfId="0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left" vertical="center"/>
    </xf>
    <xf numFmtId="0" fontId="0" fillId="2" borderId="0" xfId="0" applyFill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13" borderId="7" xfId="0" applyFont="1" applyFill="1" applyBorder="1" applyAlignment="1" applyProtection="1">
      <alignment horizontal="center" vertical="center" wrapText="1"/>
    </xf>
    <xf numFmtId="0" fontId="9" fillId="13" borderId="11" xfId="0" applyFont="1" applyFill="1" applyBorder="1" applyAlignment="1" applyProtection="1">
      <alignment horizontal="center" vertical="center" wrapText="1"/>
    </xf>
    <xf numFmtId="0" fontId="9" fillId="0" borderId="23" xfId="0" applyFont="1" applyFill="1" applyBorder="1" applyAlignment="1" applyProtection="1">
      <alignment horizontal="left" vertical="center" wrapText="1" shrinkToFit="1"/>
      <protection locked="0"/>
    </xf>
    <xf numFmtId="0" fontId="9" fillId="0" borderId="21" xfId="0" applyFont="1" applyFill="1" applyBorder="1" applyAlignment="1" applyProtection="1">
      <alignment horizontal="left" vertical="center" wrapText="1" shrinkToFit="1"/>
      <protection locked="0"/>
    </xf>
    <xf numFmtId="0" fontId="9" fillId="0" borderId="15" xfId="0" applyFont="1" applyFill="1" applyBorder="1" applyAlignment="1" applyProtection="1">
      <alignment horizontal="left" vertical="center" wrapText="1" shrinkToFit="1"/>
      <protection locked="0"/>
    </xf>
    <xf numFmtId="0" fontId="9" fillId="0" borderId="1" xfId="0" applyFont="1" applyFill="1" applyBorder="1" applyAlignment="1" applyProtection="1">
      <alignment horizontal="left" vertical="center" wrapText="1" shrinkToFit="1"/>
      <protection locked="0"/>
    </xf>
    <xf numFmtId="0" fontId="9" fillId="0" borderId="21" xfId="0" applyFont="1" applyFill="1" applyBorder="1" applyAlignment="1" applyProtection="1">
      <alignment horizontal="center" vertical="center" shrinkToFit="1"/>
      <protection locked="0"/>
    </xf>
    <xf numFmtId="0" fontId="9" fillId="0" borderId="1" xfId="0" applyFont="1" applyFill="1" applyBorder="1" applyAlignment="1" applyProtection="1">
      <alignment horizontal="center" vertical="center" shrinkToFit="1"/>
      <protection locked="0"/>
    </xf>
    <xf numFmtId="0" fontId="8" fillId="0" borderId="11" xfId="1" applyFont="1" applyFill="1" applyBorder="1" applyAlignment="1" applyProtection="1">
      <alignment vertical="center" shrinkToFit="1"/>
    </xf>
    <xf numFmtId="0" fontId="9" fillId="0" borderId="11" xfId="1" applyFont="1" applyFill="1" applyBorder="1" applyAlignment="1" applyProtection="1">
      <alignment vertical="center" shrinkToFit="1"/>
    </xf>
    <xf numFmtId="0" fontId="9" fillId="13" borderId="11" xfId="0" applyFont="1" applyFill="1" applyBorder="1" applyAlignment="1" applyProtection="1">
      <alignment horizontal="center" vertical="center" shrinkToFit="1"/>
    </xf>
    <xf numFmtId="0" fontId="14" fillId="2" borderId="2" xfId="1" applyFont="1" applyFill="1" applyBorder="1" applyAlignment="1" applyProtection="1">
      <alignment horizontal="center" vertical="center" wrapText="1"/>
    </xf>
    <xf numFmtId="0" fontId="15" fillId="13" borderId="3" xfId="1" applyFont="1" applyFill="1" applyBorder="1" applyAlignment="1" applyProtection="1">
      <alignment horizontal="center" vertical="center" wrapText="1"/>
    </xf>
    <xf numFmtId="0" fontId="15" fillId="13" borderId="6" xfId="1" applyFont="1" applyFill="1" applyBorder="1" applyAlignment="1" applyProtection="1">
      <alignment horizontal="center" vertical="center" wrapText="1"/>
    </xf>
    <xf numFmtId="0" fontId="15" fillId="13" borderId="7" xfId="1" applyFont="1" applyFill="1" applyBorder="1" applyAlignment="1" applyProtection="1">
      <alignment horizontal="center" vertical="center" wrapText="1"/>
    </xf>
    <xf numFmtId="0" fontId="15" fillId="13" borderId="10" xfId="1" applyFont="1" applyFill="1" applyBorder="1" applyAlignment="1" applyProtection="1">
      <alignment horizontal="center" vertical="center" wrapText="1"/>
    </xf>
    <xf numFmtId="0" fontId="15" fillId="13" borderId="11" xfId="1" applyFont="1" applyFill="1" applyBorder="1" applyAlignment="1" applyProtection="1">
      <alignment horizontal="center" vertical="center" wrapText="1"/>
    </xf>
    <xf numFmtId="0" fontId="9" fillId="13" borderId="3" xfId="0" applyFont="1" applyFill="1" applyBorder="1" applyAlignment="1" applyProtection="1">
      <alignment vertical="center" shrinkToFit="1"/>
    </xf>
    <xf numFmtId="0" fontId="9" fillId="2" borderId="7" xfId="0" applyFont="1" applyFill="1" applyBorder="1" applyAlignment="1" applyProtection="1">
      <alignment vertical="center" shrinkToFit="1"/>
    </xf>
    <xf numFmtId="0" fontId="9" fillId="13" borderId="7" xfId="0" applyFont="1" applyFill="1" applyBorder="1" applyAlignment="1" applyProtection="1">
      <alignment vertical="center" shrinkToFit="1"/>
    </xf>
    <xf numFmtId="0" fontId="9" fillId="0" borderId="7" xfId="0" applyFont="1" applyFill="1" applyBorder="1" applyAlignment="1" applyProtection="1">
      <alignment horizontal="left" vertical="center" shrinkToFit="1"/>
      <protection locked="0"/>
    </xf>
    <xf numFmtId="0" fontId="6" fillId="2" borderId="0" xfId="0" applyFont="1" applyFill="1" applyBorder="1" applyAlignment="1" applyProtection="1">
      <alignment horizontal="right" vertical="center"/>
    </xf>
    <xf numFmtId="0" fontId="7" fillId="2" borderId="0" xfId="0" applyFont="1" applyFill="1" applyBorder="1" applyAlignment="1" applyProtection="1">
      <alignment horizontal="right" vertical="center"/>
    </xf>
    <xf numFmtId="17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Border="1" applyAlignment="1" applyProtection="1">
      <alignment horizontal="left" vertical="center"/>
    </xf>
    <xf numFmtId="0" fontId="7" fillId="2" borderId="16" xfId="0" applyFont="1" applyFill="1" applyBorder="1" applyAlignment="1" applyProtection="1">
      <alignment horizontal="left" vertical="top" wrapText="1"/>
    </xf>
    <xf numFmtId="0" fontId="9" fillId="2" borderId="6" xfId="0" applyFont="1" applyFill="1" applyBorder="1" applyAlignment="1" applyProtection="1">
      <alignment horizontal="center" vertical="center" shrinkToFit="1"/>
    </xf>
    <xf numFmtId="0" fontId="9" fillId="2" borderId="7" xfId="0" applyFont="1" applyFill="1" applyBorder="1" applyAlignment="1" applyProtection="1">
      <alignment horizontal="center" vertical="center" shrinkToFit="1"/>
    </xf>
    <xf numFmtId="0" fontId="9" fillId="0" borderId="7" xfId="0" applyFont="1" applyFill="1" applyBorder="1" applyAlignment="1" applyProtection="1">
      <alignment vertical="center" shrinkToFit="1"/>
      <protection locked="0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left" vertical="center" shrinkToFit="1"/>
      <protection locked="0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9" fillId="2" borderId="12" xfId="0" applyFont="1" applyFill="1" applyBorder="1" applyAlignment="1" applyProtection="1">
      <alignment horizontal="center" vertical="center" shrinkToFit="1"/>
      <protection locked="0"/>
    </xf>
    <xf numFmtId="0" fontId="9" fillId="2" borderId="10" xfId="0" applyFont="1" applyFill="1" applyBorder="1" applyAlignment="1" applyProtection="1">
      <alignment horizontal="center" vertical="center" shrinkToFit="1"/>
      <protection locked="0"/>
    </xf>
    <xf numFmtId="0" fontId="6" fillId="2" borderId="2" xfId="0" applyFont="1" applyFill="1" applyBorder="1" applyAlignment="1" applyProtection="1">
      <alignment horizontal="distributed" vertical="center"/>
    </xf>
    <xf numFmtId="0" fontId="6" fillId="2" borderId="3" xfId="0" applyFont="1" applyFill="1" applyBorder="1" applyAlignment="1" applyProtection="1">
      <alignment horizontal="distributed" vertical="center"/>
    </xf>
    <xf numFmtId="0" fontId="8" fillId="2" borderId="6" xfId="0" applyFont="1" applyFill="1" applyBorder="1" applyAlignment="1" applyProtection="1">
      <alignment horizontal="distributed" vertical="center"/>
    </xf>
    <xf numFmtId="0" fontId="9" fillId="13" borderId="7" xfId="0" applyFont="1" applyFill="1" applyBorder="1" applyAlignment="1" applyProtection="1">
      <alignment horizontal="distributed" vertical="center"/>
    </xf>
    <xf numFmtId="0" fontId="5" fillId="2" borderId="1" xfId="0" applyFont="1" applyFill="1" applyBorder="1" applyAlignment="1" applyProtection="1">
      <alignment horizontal="left"/>
    </xf>
    <xf numFmtId="0" fontId="7" fillId="2" borderId="4" xfId="0" applyFont="1" applyFill="1" applyBorder="1" applyAlignment="1" applyProtection="1">
      <alignment horizontal="left" vertical="center" shrinkToFit="1"/>
    </xf>
    <xf numFmtId="0" fontId="7" fillId="2" borderId="5" xfId="0" applyFont="1" applyFill="1" applyBorder="1" applyAlignment="1" applyProtection="1">
      <alignment horizontal="left" vertical="center" shrinkToFit="1"/>
    </xf>
    <xf numFmtId="0" fontId="9" fillId="2" borderId="10" xfId="0" applyFont="1" applyFill="1" applyBorder="1" applyAlignment="1" applyProtection="1">
      <alignment horizontal="distributed" vertical="center"/>
    </xf>
    <xf numFmtId="0" fontId="9" fillId="13" borderId="11" xfId="0" applyFont="1" applyFill="1" applyBorder="1" applyAlignment="1" applyProtection="1">
      <alignment horizontal="distributed" vertical="center"/>
    </xf>
    <xf numFmtId="0" fontId="9" fillId="2" borderId="17" xfId="0" applyFont="1" applyFill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vertical="center" shrinkToFit="1"/>
      <protection locked="0"/>
    </xf>
    <xf numFmtId="0" fontId="8" fillId="2" borderId="7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/>
    </xf>
    <xf numFmtId="0" fontId="9" fillId="0" borderId="9" xfId="0" applyFont="1" applyFill="1" applyBorder="1" applyAlignment="1" applyProtection="1">
      <alignment horizontal="right" vertical="center"/>
    </xf>
    <xf numFmtId="0" fontId="9" fillId="2" borderId="7" xfId="0" applyFont="1" applyFill="1" applyBorder="1" applyAlignment="1" applyProtection="1">
      <alignment horizontal="center" vertical="center"/>
    </xf>
    <xf numFmtId="0" fontId="9" fillId="0" borderId="8" xfId="0" applyFont="1" applyFill="1" applyBorder="1" applyAlignment="1" applyProtection="1">
      <alignment horizontal="right" vertical="center" shrinkToFit="1"/>
      <protection locked="0"/>
    </xf>
    <xf numFmtId="0" fontId="9" fillId="0" borderId="9" xfId="0" applyFont="1" applyFill="1" applyBorder="1" applyAlignment="1" applyProtection="1">
      <alignment horizontal="right" vertical="center" shrinkToFit="1"/>
      <protection locked="0"/>
    </xf>
    <xf numFmtId="0" fontId="8" fillId="0" borderId="15" xfId="0" applyFont="1" applyBorder="1" applyAlignment="1" applyProtection="1">
      <alignment vertical="center" shrinkToFit="1"/>
      <protection locked="0"/>
    </xf>
    <xf numFmtId="0" fontId="8" fillId="0" borderId="1" xfId="0" applyFont="1" applyBorder="1" applyAlignment="1" applyProtection="1">
      <alignment vertical="center" shrinkToFit="1"/>
      <protection locked="0"/>
    </xf>
    <xf numFmtId="0" fontId="9" fillId="2" borderId="11" xfId="0" applyFont="1" applyFill="1" applyBorder="1" applyAlignment="1" applyProtection="1">
      <alignment horizontal="center" vertical="center"/>
    </xf>
    <xf numFmtId="0" fontId="9" fillId="0" borderId="11" xfId="0" applyFont="1" applyFill="1" applyBorder="1" applyAlignment="1" applyProtection="1">
      <alignment horizontal="left" vertical="center"/>
    </xf>
    <xf numFmtId="0" fontId="9" fillId="0" borderId="12" xfId="0" applyFont="1" applyFill="1" applyBorder="1" applyAlignment="1" applyProtection="1">
      <alignment horizontal="left" vertical="center"/>
    </xf>
    <xf numFmtId="0" fontId="2" fillId="2" borderId="0" xfId="0" applyFont="1" applyFill="1" applyAlignment="1" applyProtection="1">
      <alignment horizontal="center" vertical="center"/>
    </xf>
    <xf numFmtId="0" fontId="4" fillId="2" borderId="0" xfId="0" applyFont="1" applyFill="1" applyAlignment="1" applyProtection="1">
      <alignment horizontal="left" vertical="center"/>
    </xf>
    <xf numFmtId="0" fontId="9" fillId="0" borderId="23" xfId="0" applyFont="1" applyFill="1" applyBorder="1" applyAlignment="1" applyProtection="1">
      <alignment horizontal="left" vertical="center" shrinkToFit="1"/>
      <protection locked="0"/>
    </xf>
    <xf numFmtId="0" fontId="9" fillId="0" borderId="21" xfId="0" applyFont="1" applyFill="1" applyBorder="1" applyAlignment="1" applyProtection="1">
      <alignment horizontal="left" vertical="center" shrinkToFit="1"/>
      <protection locked="0"/>
    </xf>
    <xf numFmtId="0" fontId="9" fillId="0" borderId="15" xfId="0" applyFont="1" applyFill="1" applyBorder="1" applyAlignment="1" applyProtection="1">
      <alignment horizontal="left" vertical="center" shrinkToFit="1"/>
      <protection locked="0"/>
    </xf>
    <xf numFmtId="0" fontId="9" fillId="0" borderId="1" xfId="0" applyFont="1" applyFill="1" applyBorder="1" applyAlignment="1" applyProtection="1">
      <alignment horizontal="left" vertical="center" shrinkToFit="1"/>
      <protection locked="0"/>
    </xf>
    <xf numFmtId="0" fontId="9" fillId="2" borderId="2" xfId="1" applyFont="1" applyFill="1" applyBorder="1" applyAlignment="1" applyProtection="1">
      <alignment horizontal="center" vertical="center" wrapText="1"/>
    </xf>
    <xf numFmtId="0" fontId="9" fillId="13" borderId="3" xfId="1" applyFont="1" applyFill="1" applyBorder="1" applyAlignment="1" applyProtection="1">
      <alignment horizontal="center" vertical="center" wrapText="1"/>
    </xf>
    <xf numFmtId="0" fontId="9" fillId="13" borderId="6" xfId="1" applyFont="1" applyFill="1" applyBorder="1" applyAlignment="1" applyProtection="1">
      <alignment horizontal="center" vertical="center" wrapText="1"/>
    </xf>
    <xf numFmtId="0" fontId="9" fillId="13" borderId="7" xfId="1" applyFont="1" applyFill="1" applyBorder="1" applyAlignment="1" applyProtection="1">
      <alignment horizontal="center" vertical="center" wrapText="1"/>
    </xf>
    <xf numFmtId="0" fontId="9" fillId="13" borderId="10" xfId="1" applyFont="1" applyFill="1" applyBorder="1" applyAlignment="1" applyProtection="1">
      <alignment horizontal="center" vertical="center" wrapText="1"/>
    </xf>
    <xf numFmtId="0" fontId="9" fillId="13" borderId="11" xfId="1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vertical="center" shrinkToFit="1"/>
    </xf>
    <xf numFmtId="0" fontId="9" fillId="2" borderId="11" xfId="0" applyFont="1" applyFill="1" applyBorder="1" applyAlignment="1" applyProtection="1">
      <alignment vertical="center" shrinkToFit="1"/>
    </xf>
    <xf numFmtId="0" fontId="9" fillId="13" borderId="11" xfId="0" applyFont="1" applyFill="1" applyBorder="1" applyAlignment="1" applyProtection="1">
      <alignment vertical="center" shrinkToFit="1"/>
    </xf>
    <xf numFmtId="0" fontId="9" fillId="0" borderId="21" xfId="0" applyFont="1" applyFill="1" applyBorder="1" applyAlignment="1" applyProtection="1">
      <alignment horizontal="center" vertical="center" wrapText="1" shrinkToFit="1"/>
      <protection locked="0"/>
    </xf>
    <xf numFmtId="0" fontId="9" fillId="0" borderId="22" xfId="0" applyFont="1" applyFill="1" applyBorder="1" applyAlignment="1" applyProtection="1">
      <alignment horizontal="center" vertical="center" wrapText="1" shrinkToFit="1"/>
      <protection locked="0"/>
    </xf>
    <xf numFmtId="0" fontId="9" fillId="0" borderId="1" xfId="0" applyFont="1" applyFill="1" applyBorder="1" applyAlignment="1" applyProtection="1">
      <alignment horizontal="center" vertical="center" wrapText="1" shrinkToFit="1"/>
      <protection locked="0"/>
    </xf>
    <xf numFmtId="0" fontId="9" fillId="0" borderId="14" xfId="0" applyFont="1" applyFill="1" applyBorder="1" applyAlignment="1" applyProtection="1">
      <alignment horizontal="center" vertical="center" wrapText="1" shrinkToFit="1"/>
      <protection locked="0"/>
    </xf>
    <xf numFmtId="0" fontId="9" fillId="13" borderId="7" xfId="0" applyFont="1" applyFill="1" applyBorder="1" applyAlignment="1" applyProtection="1">
      <alignment horizontal="center" vertical="center" shrinkToFit="1"/>
    </xf>
    <xf numFmtId="0" fontId="9" fillId="0" borderId="0" xfId="0" applyFont="1" applyFill="1" applyAlignment="1" applyProtection="1">
      <alignment horizontal="left" vertical="center"/>
      <protection locked="0"/>
    </xf>
    <xf numFmtId="0" fontId="9" fillId="2" borderId="17" xfId="0" applyFont="1" applyFill="1" applyBorder="1" applyAlignment="1" applyProtection="1">
      <alignment horizontal="center" vertical="center" shrinkToFit="1"/>
    </xf>
    <xf numFmtId="0" fontId="9" fillId="13" borderId="17" xfId="0" applyFont="1" applyFill="1" applyBorder="1" applyAlignment="1" applyProtection="1">
      <alignment horizontal="center" vertical="center" shrinkToFit="1"/>
    </xf>
    <xf numFmtId="0" fontId="9" fillId="13" borderId="18" xfId="0" applyFont="1" applyFill="1" applyBorder="1" applyAlignment="1" applyProtection="1">
      <alignment horizontal="center" vertical="center" shrinkToFit="1"/>
    </xf>
    <xf numFmtId="0" fontId="9" fillId="13" borderId="19" xfId="0" applyFont="1" applyFill="1" applyBorder="1" applyAlignment="1" applyProtection="1">
      <alignment horizontal="center" vertical="center" shrinkToFit="1"/>
    </xf>
    <xf numFmtId="0" fontId="9" fillId="13" borderId="20" xfId="0" applyFont="1" applyFill="1" applyBorder="1" applyAlignment="1" applyProtection="1">
      <alignment horizontal="center" vertical="center" shrinkToFit="1"/>
    </xf>
    <xf numFmtId="0" fontId="10" fillId="2" borderId="0" xfId="0" applyFont="1" applyFill="1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left" vertical="center" wrapText="1"/>
    </xf>
    <xf numFmtId="0" fontId="2" fillId="2" borderId="0" xfId="0" applyFont="1" applyFill="1" applyAlignment="1" applyProtection="1">
      <alignment horizontal="right" vertical="center"/>
    </xf>
    <xf numFmtId="0" fontId="2" fillId="2" borderId="0" xfId="0" applyFont="1" applyFill="1" applyAlignment="1" applyProtection="1">
      <alignment horizontal="left" vertical="center"/>
    </xf>
    <xf numFmtId="176" fontId="5" fillId="2" borderId="12" xfId="0" quotePrefix="1" applyNumberFormat="1" applyFont="1" applyFill="1" applyBorder="1" applyAlignment="1" applyProtection="1">
      <alignment horizontal="right" vertical="center" shrinkToFit="1"/>
    </xf>
    <xf numFmtId="176" fontId="5" fillId="2" borderId="13" xfId="0" quotePrefix="1" applyNumberFormat="1" applyFont="1" applyFill="1" applyBorder="1" applyAlignment="1" applyProtection="1">
      <alignment horizontal="right" vertical="center" shrinkToFit="1"/>
    </xf>
    <xf numFmtId="0" fontId="5" fillId="2" borderId="13" xfId="0" quotePrefix="1" applyFont="1" applyFill="1" applyBorder="1" applyAlignment="1" applyProtection="1">
      <alignment horizontal="left" vertical="center" shrinkToFit="1"/>
    </xf>
    <xf numFmtId="0" fontId="5" fillId="13" borderId="13" xfId="0" quotePrefix="1" applyFont="1" applyFill="1" applyBorder="1" applyAlignment="1" applyProtection="1">
      <alignment horizontal="left" vertical="center" shrinkToFit="1"/>
    </xf>
    <xf numFmtId="0" fontId="5" fillId="13" borderId="10" xfId="0" quotePrefix="1" applyFont="1" applyFill="1" applyBorder="1" applyAlignment="1" applyProtection="1">
      <alignment horizontal="left" vertical="center" shrinkToFit="1"/>
    </xf>
    <xf numFmtId="0" fontId="7" fillId="2" borderId="11" xfId="0" applyFont="1" applyFill="1" applyBorder="1" applyAlignment="1" applyProtection="1">
      <alignment horizontal="distributed" vertical="center" shrinkToFit="1"/>
    </xf>
    <xf numFmtId="0" fontId="7" fillId="13" borderId="11" xfId="0" applyFont="1" applyFill="1" applyBorder="1" applyAlignment="1" applyProtection="1">
      <alignment horizontal="distributed" vertical="center" shrinkToFit="1"/>
    </xf>
    <xf numFmtId="0" fontId="0" fillId="2" borderId="17" xfId="0" applyFill="1" applyBorder="1" applyAlignment="1" applyProtection="1">
      <alignment horizontal="center" vertical="center"/>
    </xf>
    <xf numFmtId="0" fontId="7" fillId="2" borderId="6" xfId="0" applyFont="1" applyFill="1" applyBorder="1" applyAlignment="1" applyProtection="1">
      <alignment horizontal="distributed" vertical="center"/>
    </xf>
    <xf numFmtId="0" fontId="7" fillId="13" borderId="7" xfId="0" applyFont="1" applyFill="1" applyBorder="1" applyAlignment="1" applyProtection="1">
      <alignment horizontal="distributed" vertical="center"/>
    </xf>
    <xf numFmtId="176" fontId="5" fillId="0" borderId="8" xfId="0" quotePrefix="1" applyNumberFormat="1" applyFont="1" applyFill="1" applyBorder="1" applyAlignment="1" applyProtection="1">
      <alignment horizontal="right" vertical="center" shrinkToFit="1"/>
      <protection locked="0"/>
    </xf>
    <xf numFmtId="176" fontId="5" fillId="0" borderId="9" xfId="0" quotePrefix="1" applyNumberFormat="1" applyFont="1" applyFill="1" applyBorder="1" applyAlignment="1" applyProtection="1">
      <alignment horizontal="right" vertical="center" shrinkToFit="1"/>
      <protection locked="0"/>
    </xf>
    <xf numFmtId="0" fontId="5" fillId="2" borderId="9" xfId="0" quotePrefix="1" applyFont="1" applyFill="1" applyBorder="1" applyAlignment="1" applyProtection="1">
      <alignment horizontal="left" vertical="center" shrinkToFit="1"/>
    </xf>
    <xf numFmtId="0" fontId="5" fillId="13" borderId="9" xfId="0" quotePrefix="1" applyFont="1" applyFill="1" applyBorder="1" applyAlignment="1" applyProtection="1">
      <alignment horizontal="left" vertical="center" shrinkToFit="1"/>
    </xf>
    <xf numFmtId="0" fontId="5" fillId="13" borderId="6" xfId="0" quotePrefix="1" applyFont="1" applyFill="1" applyBorder="1" applyAlignment="1" applyProtection="1">
      <alignment horizontal="left" vertical="center" shrinkToFit="1"/>
    </xf>
    <xf numFmtId="0" fontId="7" fillId="2" borderId="7" xfId="0" applyFont="1" applyFill="1" applyBorder="1" applyAlignment="1" applyProtection="1">
      <alignment horizontal="distributed" vertical="center" shrinkToFit="1"/>
    </xf>
    <xf numFmtId="0" fontId="7" fillId="13" borderId="7" xfId="0" applyFont="1" applyFill="1" applyBorder="1" applyAlignment="1" applyProtection="1">
      <alignment horizontal="distributed" vertical="center" shrinkToFit="1"/>
    </xf>
    <xf numFmtId="179" fontId="6" fillId="0" borderId="8" xfId="0" applyNumberFormat="1" applyFont="1" applyBorder="1" applyAlignment="1" applyProtection="1">
      <alignment vertical="center"/>
      <protection locked="0"/>
    </xf>
    <xf numFmtId="179" fontId="6" fillId="0" borderId="9" xfId="0" applyNumberFormat="1" applyFont="1" applyBorder="1" applyAlignment="1" applyProtection="1">
      <alignment vertical="center"/>
      <protection locked="0"/>
    </xf>
    <xf numFmtId="179" fontId="6" fillId="0" borderId="12" xfId="0" applyNumberFormat="1" applyFont="1" applyBorder="1" applyAlignment="1" applyProtection="1">
      <alignment vertical="center"/>
      <protection locked="0"/>
    </xf>
    <xf numFmtId="179" fontId="6" fillId="0" borderId="13" xfId="0" applyNumberFormat="1" applyFont="1" applyBorder="1" applyAlignment="1" applyProtection="1">
      <alignment vertical="center"/>
      <protection locked="0"/>
    </xf>
    <xf numFmtId="0" fontId="6" fillId="13" borderId="3" xfId="0" applyFont="1" applyFill="1" applyBorder="1" applyAlignment="1" applyProtection="1">
      <alignment horizontal="distributed" vertical="center"/>
    </xf>
    <xf numFmtId="0" fontId="5" fillId="2" borderId="0" xfId="0" applyFont="1" applyFill="1" applyAlignment="1" applyProtection="1">
      <alignment horizontal="left"/>
    </xf>
    <xf numFmtId="0" fontId="5" fillId="2" borderId="1" xfId="0" applyFont="1" applyFill="1" applyBorder="1" applyProtection="1">
      <alignment vertical="center"/>
    </xf>
    <xf numFmtId="0" fontId="9" fillId="2" borderId="13" xfId="0" applyFont="1" applyFill="1" applyBorder="1" applyAlignment="1" applyProtection="1">
      <alignment horizontal="center" vertical="center"/>
    </xf>
    <xf numFmtId="0" fontId="9" fillId="0" borderId="13" xfId="0" applyFont="1" applyFill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 applyProtection="1">
      <alignment horizontal="left" vertical="center"/>
    </xf>
    <xf numFmtId="0" fontId="7" fillId="0" borderId="4" xfId="0" applyFont="1" applyFill="1" applyBorder="1" applyAlignment="1" applyProtection="1">
      <alignment horizontal="left" vertical="center" shrinkToFit="1"/>
      <protection locked="0"/>
    </xf>
    <xf numFmtId="0" fontId="7" fillId="0" borderId="5" xfId="0" applyFont="1" applyFill="1" applyBorder="1" applyAlignment="1" applyProtection="1">
      <alignment horizontal="left" vertical="center" shrinkToFit="1"/>
      <protection locked="0"/>
    </xf>
    <xf numFmtId="179" fontId="8" fillId="0" borderId="13" xfId="0" applyNumberFormat="1" applyFont="1" applyBorder="1" applyAlignment="1" applyProtection="1">
      <alignment horizontal="center" vertical="center"/>
      <protection locked="0"/>
    </xf>
    <xf numFmtId="179" fontId="8" fillId="0" borderId="12" xfId="0" applyNumberFormat="1" applyFont="1" applyBorder="1" applyAlignment="1" applyProtection="1">
      <alignment horizontal="center" vertical="center"/>
      <protection locked="0"/>
    </xf>
    <xf numFmtId="0" fontId="6" fillId="2" borderId="0" xfId="1" applyFont="1" applyFill="1" applyAlignment="1" applyProtection="1">
      <alignment horizontal="center" vertical="center"/>
    </xf>
    <xf numFmtId="0" fontId="7" fillId="2" borderId="0" xfId="1" applyFont="1" applyFill="1" applyAlignment="1" applyProtection="1">
      <alignment horizontal="center" vertical="center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0" fontId="7" fillId="0" borderId="16" xfId="0" applyFont="1" applyFill="1" applyBorder="1" applyAlignment="1" applyProtection="1">
      <alignment horizontal="left" vertical="top"/>
      <protection locked="0"/>
    </xf>
    <xf numFmtId="0" fontId="8" fillId="2" borderId="0" xfId="0" applyFont="1" applyFill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8" fillId="2" borderId="2" xfId="0" applyFont="1" applyFill="1" applyBorder="1" applyAlignment="1" applyProtection="1">
      <alignment horizontal="center" vertical="center"/>
    </xf>
    <xf numFmtId="0" fontId="8" fillId="2" borderId="3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/>
    </xf>
    <xf numFmtId="0" fontId="8" fillId="2" borderId="7" xfId="0" applyFont="1" applyFill="1" applyBorder="1" applyAlignment="1" applyProtection="1">
      <alignment horizontal="center" vertical="center"/>
    </xf>
    <xf numFmtId="0" fontId="8" fillId="2" borderId="10" xfId="0" applyFont="1" applyFill="1" applyBorder="1" applyAlignment="1" applyProtection="1">
      <alignment horizontal="center" vertical="center"/>
    </xf>
    <xf numFmtId="0" fontId="8" fillId="2" borderId="11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distributed" vertical="center"/>
    </xf>
    <xf numFmtId="0" fontId="9" fillId="2" borderId="7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distributed" vertical="center"/>
    </xf>
    <xf numFmtId="176" fontId="9" fillId="0" borderId="3" xfId="0" applyNumberFormat="1" applyFont="1" applyBorder="1" applyAlignment="1" applyProtection="1">
      <alignment horizontal="left" vertical="center"/>
      <protection locked="0"/>
    </xf>
    <xf numFmtId="176" fontId="9" fillId="0" borderId="7" xfId="0" applyNumberFormat="1" applyFont="1" applyBorder="1" applyAlignment="1" applyProtection="1">
      <alignment horizontal="left" vertical="center"/>
      <protection locked="0"/>
    </xf>
    <xf numFmtId="176" fontId="9" fillId="0" borderId="4" xfId="0" applyNumberFormat="1" applyFont="1" applyBorder="1" applyAlignment="1" applyProtection="1">
      <alignment horizontal="left" vertical="center"/>
      <protection locked="0"/>
    </xf>
    <xf numFmtId="0" fontId="9" fillId="2" borderId="8" xfId="0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left" vertical="center"/>
    </xf>
    <xf numFmtId="0" fontId="7" fillId="13" borderId="3" xfId="0" applyFont="1" applyFill="1" applyBorder="1" applyAlignment="1" applyProtection="1">
      <alignment horizontal="distributed" vertical="center"/>
    </xf>
    <xf numFmtId="176" fontId="5" fillId="0" borderId="4" xfId="0" quotePrefix="1" applyNumberFormat="1" applyFont="1" applyFill="1" applyBorder="1" applyAlignment="1" applyProtection="1">
      <alignment horizontal="right" vertical="center" shrinkToFit="1"/>
      <protection locked="0"/>
    </xf>
    <xf numFmtId="176" fontId="5" fillId="0" borderId="5" xfId="0" quotePrefix="1" applyNumberFormat="1" applyFont="1" applyFill="1" applyBorder="1" applyAlignment="1" applyProtection="1">
      <alignment horizontal="right" vertical="center" shrinkToFit="1"/>
      <protection locked="0"/>
    </xf>
    <xf numFmtId="0" fontId="15" fillId="0" borderId="0" xfId="1" applyFont="1" applyFill="1" applyBorder="1" applyAlignment="1" applyProtection="1">
      <alignment horizontal="center" vertical="center" wrapText="1"/>
      <protection locked="0"/>
    </xf>
    <xf numFmtId="0" fontId="15" fillId="2" borderId="0" xfId="1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center" vertical="center"/>
    </xf>
    <xf numFmtId="0" fontId="35" fillId="2" borderId="0" xfId="0" applyFont="1" applyFill="1" applyBorder="1" applyAlignment="1" applyProtection="1">
      <alignment horizontal="center" vertical="center"/>
    </xf>
    <xf numFmtId="0" fontId="8" fillId="2" borderId="7" xfId="0" applyFont="1" applyFill="1" applyBorder="1" applyAlignment="1" applyProtection="1">
      <alignment vertical="center" shrinkToFit="1"/>
    </xf>
    <xf numFmtId="0" fontId="8" fillId="13" borderId="7" xfId="0" applyFont="1" applyFill="1" applyBorder="1" applyAlignment="1" applyProtection="1">
      <alignment vertical="center" shrinkToFit="1"/>
    </xf>
    <xf numFmtId="0" fontId="32" fillId="0" borderId="16" xfId="0" applyFont="1" applyBorder="1" applyAlignment="1" applyProtection="1">
      <alignment horizontal="center" vertical="center" shrinkToFit="1"/>
      <protection locked="0"/>
    </xf>
    <xf numFmtId="0" fontId="8" fillId="2" borderId="16" xfId="0" applyFont="1" applyFill="1" applyBorder="1" applyAlignment="1" applyProtection="1">
      <alignment horizontal="left" vertical="center"/>
    </xf>
    <xf numFmtId="0" fontId="35" fillId="2" borderId="0" xfId="0" applyFont="1" applyFill="1">
      <alignment vertical="center"/>
    </xf>
    <xf numFmtId="0" fontId="9" fillId="0" borderId="8" xfId="0" applyFont="1" applyFill="1" applyBorder="1" applyAlignment="1" applyProtection="1">
      <alignment horizontal="right" vertical="center"/>
      <protection locked="0"/>
    </xf>
    <xf numFmtId="0" fontId="9" fillId="0" borderId="9" xfId="0" applyFont="1" applyFill="1" applyBorder="1" applyAlignment="1" applyProtection="1">
      <alignment horizontal="right" vertical="center"/>
      <protection locked="0"/>
    </xf>
    <xf numFmtId="0" fontId="8" fillId="2" borderId="66" xfId="0" applyFont="1" applyFill="1" applyBorder="1" applyAlignment="1" applyProtection="1">
      <alignment horizontal="center" vertical="center"/>
    </xf>
    <xf numFmtId="0" fontId="8" fillId="2" borderId="16" xfId="0" applyFont="1" applyFill="1" applyBorder="1" applyAlignment="1" applyProtection="1">
      <alignment horizontal="center" vertical="center"/>
    </xf>
    <xf numFmtId="0" fontId="8" fillId="2" borderId="67" xfId="0" applyFont="1" applyFill="1" applyBorder="1" applyAlignment="1" applyProtection="1">
      <alignment horizontal="left" vertical="center"/>
    </xf>
    <xf numFmtId="0" fontId="5" fillId="2" borderId="5" xfId="0" quotePrefix="1" applyFont="1" applyFill="1" applyBorder="1" applyAlignment="1" applyProtection="1">
      <alignment horizontal="left" vertical="center" shrinkToFit="1"/>
    </xf>
    <xf numFmtId="0" fontId="9" fillId="2" borderId="0" xfId="0" applyFont="1" applyFill="1" applyAlignment="1" applyProtection="1">
      <alignment horizontal="justify" vertical="center" wrapText="1"/>
    </xf>
    <xf numFmtId="0" fontId="9" fillId="2" borderId="0" xfId="0" applyFont="1" applyFill="1" applyBorder="1" applyAlignment="1" applyProtection="1">
      <alignment horizontal="justify" vertical="center" wrapText="1"/>
    </xf>
    <xf numFmtId="0" fontId="7" fillId="2" borderId="10" xfId="0" applyFont="1" applyFill="1" applyBorder="1" applyAlignment="1" applyProtection="1">
      <alignment horizontal="distributed" vertical="center"/>
    </xf>
    <xf numFmtId="0" fontId="7" fillId="13" borderId="11" xfId="0" applyFont="1" applyFill="1" applyBorder="1" applyAlignment="1" applyProtection="1">
      <alignment horizontal="distributed" vertical="center"/>
    </xf>
    <xf numFmtId="0" fontId="33" fillId="2" borderId="0" xfId="0" applyFont="1" applyFill="1" applyAlignment="1" applyProtection="1">
      <alignment horizontal="justify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10" xfId="0" applyFont="1" applyFill="1" applyBorder="1" applyAlignment="1" applyProtection="1">
      <alignment horizontal="center" vertical="center" wrapText="1"/>
    </xf>
    <xf numFmtId="0" fontId="32" fillId="0" borderId="3" xfId="0" applyFont="1" applyFill="1" applyBorder="1" applyAlignment="1" applyProtection="1">
      <alignment horizontal="justify" vertical="center" wrapText="1"/>
      <protection locked="0"/>
    </xf>
    <xf numFmtId="0" fontId="32" fillId="0" borderId="4" xfId="0" applyFont="1" applyFill="1" applyBorder="1" applyAlignment="1" applyProtection="1">
      <alignment horizontal="justify" vertical="center" wrapText="1"/>
      <protection locked="0"/>
    </xf>
    <xf numFmtId="0" fontId="32" fillId="0" borderId="11" xfId="0" applyFont="1" applyFill="1" applyBorder="1" applyAlignment="1" applyProtection="1">
      <alignment horizontal="justify" vertical="center" wrapText="1"/>
      <protection locked="0"/>
    </xf>
    <xf numFmtId="0" fontId="32" fillId="0" borderId="12" xfId="0" applyFont="1" applyFill="1" applyBorder="1" applyAlignment="1" applyProtection="1">
      <alignment horizontal="justify" vertical="center" wrapText="1"/>
      <protection locked="0"/>
    </xf>
    <xf numFmtId="0" fontId="9" fillId="2" borderId="0" xfId="0" applyFont="1" applyFill="1" applyBorder="1" applyAlignment="1" applyProtection="1">
      <alignment horizontal="left" vertical="center" wrapText="1"/>
    </xf>
    <xf numFmtId="0" fontId="9" fillId="2" borderId="17" xfId="0" applyFont="1" applyFill="1" applyBorder="1" applyAlignment="1" applyProtection="1">
      <alignment horizontal="left" vertical="center" wrapText="1"/>
    </xf>
    <xf numFmtId="0" fontId="9" fillId="0" borderId="0" xfId="0" applyFont="1" applyFill="1" applyAlignment="1" applyProtection="1">
      <alignment horizontal="center" vertical="center" wrapText="1"/>
    </xf>
    <xf numFmtId="0" fontId="7" fillId="0" borderId="0" xfId="0" applyFont="1" applyBorder="1" applyAlignment="1">
      <alignment horizontal="distributed" vertical="center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6" fillId="0" borderId="0" xfId="0" applyFont="1" applyBorder="1" applyAlignment="1">
      <alignment horizontal="distributed" vertical="center"/>
    </xf>
    <xf numFmtId="179" fontId="7" fillId="0" borderId="0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25" fillId="0" borderId="0" xfId="0" applyFont="1" applyBorder="1">
      <alignment vertical="center"/>
    </xf>
    <xf numFmtId="0" fontId="7" fillId="0" borderId="0" xfId="0" applyFont="1" applyBorder="1" applyAlignment="1" applyProtection="1">
      <alignment vertical="center" wrapText="1"/>
      <protection locked="0"/>
    </xf>
    <xf numFmtId="0" fontId="0" fillId="0" borderId="52" xfId="0" applyFont="1" applyBorder="1" applyAlignment="1">
      <alignment horizontal="distributed" vertical="center"/>
    </xf>
    <xf numFmtId="0" fontId="20" fillId="0" borderId="52" xfId="0" applyFont="1" applyBorder="1" applyAlignment="1">
      <alignment vertical="center" wrapText="1"/>
    </xf>
    <xf numFmtId="0" fontId="20" fillId="0" borderId="52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5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181" fontId="28" fillId="0" borderId="0" xfId="0" applyNumberFormat="1" applyFont="1" applyBorder="1" applyAlignment="1">
      <alignment horizontal="center" vertical="top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179" fontId="7" fillId="0" borderId="0" xfId="0" applyNumberFormat="1" applyFont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2" fillId="0" borderId="47" xfId="0" applyFont="1" applyBorder="1" applyAlignment="1" applyProtection="1">
      <alignment horizontal="center" vertical="center"/>
      <protection locked="0"/>
    </xf>
    <xf numFmtId="0" fontId="25" fillId="0" borderId="0" xfId="0" applyNumberFormat="1" applyFont="1" applyBorder="1" applyAlignment="1" applyProtection="1">
      <alignment horizontal="right" vertical="center"/>
      <protection locked="0"/>
    </xf>
    <xf numFmtId="181" fontId="28" fillId="0" borderId="0" xfId="0" applyNumberFormat="1" applyFont="1" applyBorder="1" applyAlignment="1" applyProtection="1">
      <alignment horizontal="center" vertical="top"/>
      <protection locked="0"/>
    </xf>
    <xf numFmtId="0" fontId="8" fillId="0" borderId="29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182" fontId="8" fillId="0" borderId="12" xfId="0" applyNumberFormat="1" applyFont="1" applyBorder="1" applyAlignment="1" applyProtection="1">
      <alignment horizontal="left" vertical="center"/>
      <protection locked="0"/>
    </xf>
    <xf numFmtId="182" fontId="8" fillId="0" borderId="13" xfId="0" applyNumberFormat="1" applyFont="1" applyBorder="1" applyAlignment="1" applyProtection="1">
      <alignment horizontal="left" vertical="center"/>
      <protection locked="0"/>
    </xf>
    <xf numFmtId="182" fontId="8" fillId="0" borderId="60" xfId="0" applyNumberFormat="1" applyFont="1" applyBorder="1" applyAlignment="1" applyProtection="1">
      <alignment horizontal="left" vertical="center"/>
      <protection locked="0"/>
    </xf>
    <xf numFmtId="182" fontId="8" fillId="0" borderId="12" xfId="0" applyNumberFormat="1" applyFont="1" applyBorder="1" applyAlignment="1">
      <alignment horizontal="left" vertical="center"/>
    </xf>
    <xf numFmtId="182" fontId="8" fillId="0" borderId="13" xfId="0" applyNumberFormat="1" applyFont="1" applyBorder="1" applyAlignment="1">
      <alignment horizontal="left" vertical="center"/>
    </xf>
    <xf numFmtId="182" fontId="8" fillId="0" borderId="60" xfId="0" applyNumberFormat="1" applyFont="1" applyBorder="1" applyAlignment="1">
      <alignment horizontal="left" vertical="center"/>
    </xf>
    <xf numFmtId="0" fontId="8" fillId="0" borderId="27" xfId="0" applyFont="1" applyBorder="1">
      <alignment vertical="center"/>
    </xf>
    <xf numFmtId="0" fontId="8" fillId="0" borderId="7" xfId="0" applyFont="1" applyBorder="1">
      <alignment vertical="center"/>
    </xf>
    <xf numFmtId="182" fontId="8" fillId="0" borderId="8" xfId="0" applyNumberFormat="1" applyFont="1" applyBorder="1" applyAlignment="1" applyProtection="1">
      <alignment horizontal="left" vertical="center"/>
      <protection locked="0"/>
    </xf>
    <xf numFmtId="182" fontId="8" fillId="0" borderId="9" xfId="0" applyNumberFormat="1" applyFont="1" applyBorder="1" applyAlignment="1" applyProtection="1">
      <alignment horizontal="left" vertical="center"/>
      <protection locked="0"/>
    </xf>
    <xf numFmtId="182" fontId="8" fillId="0" borderId="59" xfId="0" applyNumberFormat="1" applyFont="1" applyBorder="1" applyAlignment="1" applyProtection="1">
      <alignment horizontal="left" vertical="center"/>
      <protection locked="0"/>
    </xf>
    <xf numFmtId="182" fontId="8" fillId="0" borderId="8" xfId="0" applyNumberFormat="1" applyFont="1" applyBorder="1" applyAlignment="1">
      <alignment horizontal="left" vertical="center"/>
    </xf>
    <xf numFmtId="182" fontId="8" fillId="0" borderId="9" xfId="0" applyNumberFormat="1" applyFont="1" applyBorder="1" applyAlignment="1">
      <alignment horizontal="left" vertical="center"/>
    </xf>
    <xf numFmtId="182" fontId="8" fillId="0" borderId="59" xfId="0" applyNumberFormat="1" applyFont="1" applyBorder="1" applyAlignment="1">
      <alignment horizontal="left" vertical="center"/>
    </xf>
    <xf numFmtId="0" fontId="8" fillId="0" borderId="33" xfId="0" applyFont="1" applyBorder="1" applyAlignment="1" applyProtection="1">
      <alignment horizontal="left" vertical="top" wrapText="1"/>
      <protection locked="0"/>
    </xf>
    <xf numFmtId="0" fontId="8" fillId="0" borderId="0" xfId="0" applyFont="1" applyBorder="1" applyAlignment="1" applyProtection="1">
      <alignment horizontal="left" vertical="top" wrapText="1"/>
      <protection locked="0"/>
    </xf>
    <xf numFmtId="0" fontId="8" fillId="0" borderId="34" xfId="0" applyFont="1" applyBorder="1" applyAlignment="1" applyProtection="1">
      <alignment horizontal="left" vertical="top" wrapText="1"/>
      <protection locked="0"/>
    </xf>
    <xf numFmtId="0" fontId="8" fillId="0" borderId="33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34" xfId="0" applyFont="1" applyBorder="1" applyAlignment="1">
      <alignment horizontal="left" vertical="top" wrapText="1"/>
    </xf>
    <xf numFmtId="0" fontId="8" fillId="0" borderId="25" xfId="0" applyFont="1" applyBorder="1">
      <alignment vertical="center"/>
    </xf>
    <xf numFmtId="0" fontId="8" fillId="0" borderId="3" xfId="0" applyFont="1" applyBorder="1">
      <alignment vertical="center"/>
    </xf>
    <xf numFmtId="182" fontId="8" fillId="0" borderId="4" xfId="0" applyNumberFormat="1" applyFont="1" applyBorder="1" applyAlignment="1" applyProtection="1">
      <alignment horizontal="left" vertical="center"/>
      <protection locked="0"/>
    </xf>
    <xf numFmtId="182" fontId="8" fillId="0" borderId="5" xfId="0" applyNumberFormat="1" applyFont="1" applyBorder="1" applyAlignment="1" applyProtection="1">
      <alignment horizontal="left" vertical="center"/>
      <protection locked="0"/>
    </xf>
    <xf numFmtId="182" fontId="8" fillId="0" borderId="58" xfId="0" applyNumberFormat="1" applyFont="1" applyBorder="1" applyAlignment="1" applyProtection="1">
      <alignment horizontal="left" vertical="center"/>
      <protection locked="0"/>
    </xf>
    <xf numFmtId="182" fontId="8" fillId="0" borderId="4" xfId="0" applyNumberFormat="1" applyFont="1" applyBorder="1" applyAlignment="1">
      <alignment horizontal="left" vertical="center"/>
    </xf>
    <xf numFmtId="182" fontId="8" fillId="0" borderId="5" xfId="0" applyNumberFormat="1" applyFont="1" applyBorder="1" applyAlignment="1">
      <alignment horizontal="left" vertical="center"/>
    </xf>
    <xf numFmtId="182" fontId="8" fillId="0" borderId="58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3" xfId="0" applyFont="1" applyBorder="1" applyAlignment="1" applyProtection="1">
      <alignment horizontal="center" vertical="top" wrapText="1"/>
      <protection locked="0"/>
    </xf>
    <xf numFmtId="0" fontId="8" fillId="0" borderId="0" xfId="0" applyFont="1" applyBorder="1" applyAlignment="1" applyProtection="1">
      <alignment horizontal="center" vertical="top" wrapText="1"/>
      <protection locked="0"/>
    </xf>
    <xf numFmtId="0" fontId="8" fillId="0" borderId="34" xfId="0" applyFont="1" applyBorder="1" applyAlignment="1" applyProtection="1">
      <alignment horizontal="center" vertical="top" wrapText="1"/>
      <protection locked="0"/>
    </xf>
    <xf numFmtId="0" fontId="8" fillId="0" borderId="33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 wrapText="1"/>
    </xf>
    <xf numFmtId="0" fontId="8" fillId="0" borderId="34" xfId="0" applyFont="1" applyBorder="1" applyAlignment="1">
      <alignment horizontal="center" vertical="top" wrapText="1"/>
    </xf>
    <xf numFmtId="0" fontId="8" fillId="0" borderId="33" xfId="0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3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79" fontId="8" fillId="0" borderId="29" xfId="0" applyNumberFormat="1" applyFont="1" applyBorder="1" applyAlignment="1" applyProtection="1">
      <alignment horizontal="center" vertical="center"/>
      <protection locked="0"/>
    </xf>
    <xf numFmtId="179" fontId="8" fillId="0" borderId="11" xfId="0" applyNumberFormat="1" applyFont="1" applyBorder="1" applyAlignment="1" applyProtection="1">
      <alignment horizontal="center" vertical="center"/>
      <protection locked="0"/>
    </xf>
    <xf numFmtId="182" fontId="8" fillId="0" borderId="11" xfId="0" applyNumberFormat="1" applyFont="1" applyBorder="1" applyAlignment="1" applyProtection="1">
      <alignment horizontal="center" vertical="center"/>
      <protection locked="0"/>
    </xf>
    <xf numFmtId="182" fontId="8" fillId="0" borderId="3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11" xfId="0" applyFont="1" applyBorder="1" applyAlignment="1">
      <alignment horizontal="distributed" vertical="center" wrapText="1"/>
    </xf>
    <xf numFmtId="0" fontId="8" fillId="0" borderId="12" xfId="0" applyFont="1" applyBorder="1" applyAlignment="1" applyProtection="1">
      <alignment horizontal="left" vertical="center" shrinkToFit="1"/>
      <protection locked="0"/>
    </xf>
    <xf numFmtId="0" fontId="8" fillId="0" borderId="13" xfId="0" applyFont="1" applyBorder="1" applyAlignment="1" applyProtection="1">
      <alignment horizontal="left" vertical="center" shrinkToFit="1"/>
      <protection locked="0"/>
    </xf>
    <xf numFmtId="0" fontId="8" fillId="0" borderId="60" xfId="0" applyFont="1" applyBorder="1" applyAlignment="1" applyProtection="1">
      <alignment horizontal="left" vertical="center" shrinkToFit="1"/>
      <protection locked="0"/>
    </xf>
    <xf numFmtId="0" fontId="8" fillId="0" borderId="12" xfId="0" applyFont="1" applyBorder="1" applyAlignment="1">
      <alignment horizontal="left" vertical="center" shrinkToFit="1"/>
    </xf>
    <xf numFmtId="0" fontId="8" fillId="0" borderId="13" xfId="0" applyFont="1" applyBorder="1" applyAlignment="1">
      <alignment horizontal="left" vertical="center" shrinkToFit="1"/>
    </xf>
    <xf numFmtId="0" fontId="8" fillId="0" borderId="60" xfId="0" applyFont="1" applyBorder="1" applyAlignment="1">
      <alignment horizontal="left" vertical="center" shrinkToFit="1"/>
    </xf>
    <xf numFmtId="0" fontId="8" fillId="0" borderId="9" xfId="0" applyFont="1" applyBorder="1" applyAlignment="1">
      <alignment horizontal="center" vertical="center" shrinkToFit="1"/>
    </xf>
    <xf numFmtId="0" fontId="8" fillId="0" borderId="59" xfId="0" applyFont="1" applyBorder="1" applyAlignment="1">
      <alignment horizontal="center" vertical="center" shrinkToFit="1"/>
    </xf>
    <xf numFmtId="0" fontId="8" fillId="0" borderId="7" xfId="0" applyFont="1" applyBorder="1" applyAlignment="1">
      <alignment horizontal="distributed" vertical="center" wrapText="1"/>
    </xf>
    <xf numFmtId="0" fontId="8" fillId="0" borderId="8" xfId="0" applyFont="1" applyBorder="1" applyAlignment="1">
      <alignment horizontal="left" vertical="center" wrapText="1" shrinkToFit="1"/>
    </xf>
    <xf numFmtId="0" fontId="8" fillId="0" borderId="9" xfId="0" applyFont="1" applyBorder="1" applyAlignment="1">
      <alignment horizontal="left" vertical="center" wrapText="1" shrinkToFit="1"/>
    </xf>
    <xf numFmtId="0" fontId="8" fillId="0" borderId="59" xfId="0" applyFont="1" applyBorder="1" applyAlignment="1">
      <alignment horizontal="left" vertical="center" wrapText="1" shrinkToFit="1"/>
    </xf>
    <xf numFmtId="0" fontId="8" fillId="0" borderId="8" xfId="0" applyFont="1" applyBorder="1" applyAlignment="1">
      <alignment horizontal="left" vertical="center" shrinkToFit="1"/>
    </xf>
    <xf numFmtId="0" fontId="8" fillId="0" borderId="9" xfId="0" applyFont="1" applyBorder="1" applyAlignment="1">
      <alignment horizontal="left" vertical="center" shrinkToFit="1"/>
    </xf>
    <xf numFmtId="0" fontId="8" fillId="0" borderId="25" xfId="0" applyFont="1" applyBorder="1" applyAlignment="1">
      <alignment horizontal="center" vertical="center" textRotation="255" wrapText="1"/>
    </xf>
    <xf numFmtId="0" fontId="8" fillId="0" borderId="27" xfId="0" applyFont="1" applyBorder="1" applyAlignment="1">
      <alignment horizontal="center" vertical="center" textRotation="255" wrapText="1"/>
    </xf>
    <xf numFmtId="0" fontId="8" fillId="0" borderId="29" xfId="0" applyFont="1" applyBorder="1" applyAlignment="1">
      <alignment horizontal="center" vertical="center" textRotation="255" wrapText="1"/>
    </xf>
    <xf numFmtId="0" fontId="8" fillId="0" borderId="3" xfId="0" applyFont="1" applyBorder="1" applyAlignment="1">
      <alignment horizontal="distributed" vertical="center" wrapText="1"/>
    </xf>
    <xf numFmtId="0" fontId="8" fillId="0" borderId="4" xfId="0" applyFont="1" applyBorder="1" applyAlignment="1" applyProtection="1">
      <alignment horizontal="left" vertical="center" shrinkToFit="1"/>
      <protection locked="0"/>
    </xf>
    <xf numFmtId="0" fontId="8" fillId="0" borderId="5" xfId="0" applyFont="1" applyBorder="1" applyAlignment="1" applyProtection="1">
      <alignment horizontal="left" vertical="center" shrinkToFit="1"/>
      <protection locked="0"/>
    </xf>
    <xf numFmtId="0" fontId="8" fillId="0" borderId="58" xfId="0" applyFont="1" applyBorder="1" applyAlignment="1" applyProtection="1">
      <alignment horizontal="left" vertical="center" shrinkToFit="1"/>
      <protection locked="0"/>
    </xf>
    <xf numFmtId="0" fontId="8" fillId="0" borderId="4" xfId="0" applyFont="1" applyBorder="1" applyAlignment="1">
      <alignment horizontal="left" vertical="center" shrinkToFit="1"/>
    </xf>
    <xf numFmtId="0" fontId="8" fillId="0" borderId="5" xfId="0" applyFont="1" applyBorder="1" applyAlignment="1">
      <alignment horizontal="left" vertical="center" shrinkToFit="1"/>
    </xf>
    <xf numFmtId="0" fontId="8" fillId="0" borderId="58" xfId="0" applyFont="1" applyBorder="1" applyAlignment="1">
      <alignment horizontal="left" vertical="center" shrinkToFit="1"/>
    </xf>
    <xf numFmtId="0" fontId="8" fillId="0" borderId="8" xfId="0" applyFont="1" applyBorder="1" applyAlignment="1" applyProtection="1">
      <alignment horizontal="left" vertical="center" shrinkToFit="1"/>
      <protection locked="0"/>
    </xf>
    <xf numFmtId="0" fontId="8" fillId="0" borderId="9" xfId="0" applyFont="1" applyBorder="1" applyAlignment="1" applyProtection="1">
      <alignment horizontal="left" vertical="center" shrinkToFit="1"/>
      <protection locked="0"/>
    </xf>
    <xf numFmtId="0" fontId="8" fillId="0" borderId="59" xfId="0" applyFont="1" applyBorder="1" applyAlignment="1" applyProtection="1">
      <alignment horizontal="left" vertical="center" shrinkToFit="1"/>
      <protection locked="0"/>
    </xf>
    <xf numFmtId="0" fontId="8" fillId="0" borderId="59" xfId="0" applyFont="1" applyBorder="1" applyAlignment="1">
      <alignment horizontal="left" vertical="center" shrinkToFit="1"/>
    </xf>
    <xf numFmtId="0" fontId="8" fillId="0" borderId="66" xfId="0" applyFont="1" applyBorder="1">
      <alignment vertical="center"/>
    </xf>
    <xf numFmtId="0" fontId="8" fillId="0" borderId="16" xfId="0" applyFont="1" applyBorder="1">
      <alignment vertical="center"/>
    </xf>
    <xf numFmtId="0" fontId="8" fillId="0" borderId="67" xfId="0" applyFont="1" applyBorder="1">
      <alignment vertical="center"/>
    </xf>
    <xf numFmtId="0" fontId="8" fillId="0" borderId="17" xfId="0" applyFont="1" applyBorder="1">
      <alignment vertical="center"/>
    </xf>
    <xf numFmtId="0" fontId="0" fillId="0" borderId="17" xfId="0" applyBorder="1">
      <alignment vertical="center"/>
    </xf>
    <xf numFmtId="0" fontId="28" fillId="0" borderId="31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8" fillId="0" borderId="33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8" fillId="0" borderId="34" xfId="0" applyFont="1" applyBorder="1" applyAlignment="1" applyProtection="1">
      <alignment horizontal="left"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 shrinkToFit="1"/>
      <protection locked="0"/>
    </xf>
    <xf numFmtId="0" fontId="8" fillId="0" borderId="36" xfId="0" applyFont="1" applyBorder="1" applyAlignment="1" applyProtection="1">
      <alignment horizontal="left" vertical="center" shrinkToFit="1"/>
      <protection locked="0"/>
    </xf>
    <xf numFmtId="0" fontId="8" fillId="0" borderId="35" xfId="0" applyFont="1" applyBorder="1" applyAlignment="1" applyProtection="1">
      <alignment horizontal="right" vertical="center"/>
      <protection locked="0"/>
    </xf>
    <xf numFmtId="0" fontId="8" fillId="0" borderId="1" xfId="0" applyFont="1" applyBorder="1" applyAlignment="1" applyProtection="1">
      <alignment horizontal="right" vertical="center"/>
      <protection locked="0"/>
    </xf>
    <xf numFmtId="0" fontId="29" fillId="0" borderId="17" xfId="0" applyFont="1" applyBorder="1" applyAlignment="1" applyProtection="1">
      <alignment horizontal="center" vertical="center"/>
      <protection locked="0"/>
    </xf>
    <xf numFmtId="0" fontId="28" fillId="0" borderId="33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6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79" fontId="6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7" fillId="0" borderId="25" xfId="0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vertical="center" wrapText="1"/>
      <protection locked="0"/>
    </xf>
    <xf numFmtId="182" fontId="7" fillId="0" borderId="3" xfId="0" applyNumberFormat="1" applyFont="1" applyBorder="1" applyAlignment="1" applyProtection="1">
      <alignment vertical="center"/>
      <protection locked="0"/>
    </xf>
    <xf numFmtId="182" fontId="30" fillId="0" borderId="3" xfId="0" applyNumberFormat="1" applyFont="1" applyBorder="1" applyAlignment="1" applyProtection="1">
      <alignment horizontal="center" vertical="center"/>
    </xf>
    <xf numFmtId="182" fontId="30" fillId="0" borderId="26" xfId="0" applyNumberFormat="1" applyFont="1" applyBorder="1" applyAlignment="1" applyProtection="1">
      <alignment horizontal="center" vertical="center"/>
    </xf>
    <xf numFmtId="182" fontId="30" fillId="0" borderId="11" xfId="0" applyNumberFormat="1" applyFont="1" applyBorder="1" applyAlignment="1" applyProtection="1">
      <alignment horizontal="center" vertical="center"/>
    </xf>
    <xf numFmtId="182" fontId="30" fillId="0" borderId="30" xfId="0" applyNumberFormat="1" applyFont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vertical="center"/>
      <protection locked="0"/>
    </xf>
    <xf numFmtId="182" fontId="7" fillId="0" borderId="11" xfId="0" applyNumberFormat="1" applyFont="1" applyBorder="1" applyAlignment="1" applyProtection="1">
      <alignment vertical="center"/>
      <protection locked="0"/>
    </xf>
    <xf numFmtId="0" fontId="7" fillId="0" borderId="6" xfId="0" applyFont="1" applyBorder="1" applyProtection="1">
      <alignment vertical="center"/>
      <protection locked="0"/>
    </xf>
    <xf numFmtId="0" fontId="7" fillId="0" borderId="7" xfId="0" applyFont="1" applyBorder="1" applyProtection="1">
      <alignment vertical="center"/>
      <protection locked="0"/>
    </xf>
    <xf numFmtId="182" fontId="7" fillId="6" borderId="7" xfId="0" applyNumberFormat="1" applyFont="1" applyFill="1" applyBorder="1" applyProtection="1">
      <alignment vertical="center"/>
      <protection locked="0"/>
    </xf>
    <xf numFmtId="182" fontId="7" fillId="6" borderId="28" xfId="0" applyNumberFormat="1" applyFont="1" applyFill="1" applyBorder="1" applyProtection="1">
      <alignment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182" fontId="7" fillId="0" borderId="11" xfId="0" applyNumberFormat="1" applyFont="1" applyBorder="1" applyProtection="1">
      <alignment vertical="center"/>
    </xf>
    <xf numFmtId="182" fontId="7" fillId="0" borderId="30" xfId="0" applyNumberFormat="1" applyFont="1" applyBorder="1" applyProtection="1">
      <alignment vertical="center"/>
    </xf>
    <xf numFmtId="0" fontId="7" fillId="0" borderId="65" xfId="0" applyFont="1" applyBorder="1" applyAlignment="1" applyProtection="1">
      <alignment horizontal="center" vertical="center" wrapText="1"/>
      <protection locked="0"/>
    </xf>
    <xf numFmtId="0" fontId="7" fillId="0" borderId="13" xfId="0" applyFont="1" applyBorder="1" applyAlignment="1" applyProtection="1">
      <alignment horizontal="center" vertical="center" wrapText="1"/>
      <protection locked="0"/>
    </xf>
    <xf numFmtId="0" fontId="7" fillId="0" borderId="13" xfId="0" applyFont="1" applyBorder="1" applyAlignment="1" applyProtection="1">
      <alignment horizontal="left" vertical="center" wrapText="1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182" fontId="7" fillId="0" borderId="12" xfId="0" applyNumberFormat="1" applyFont="1" applyBorder="1" applyAlignment="1" applyProtection="1">
      <alignment horizontal="right" vertical="center"/>
    </xf>
    <xf numFmtId="182" fontId="7" fillId="0" borderId="13" xfId="0" applyNumberFormat="1" applyFont="1" applyBorder="1" applyAlignment="1" applyProtection="1">
      <alignment horizontal="right" vertical="center"/>
    </xf>
    <xf numFmtId="182" fontId="7" fillId="0" borderId="60" xfId="0" applyNumberFormat="1" applyFont="1" applyBorder="1" applyAlignment="1" applyProtection="1">
      <alignment horizontal="right" vertical="center"/>
    </xf>
    <xf numFmtId="0" fontId="7" fillId="0" borderId="31" xfId="0" applyFont="1" applyBorder="1" applyAlignment="1" applyProtection="1">
      <alignment horizontal="center" vertical="center" wrapText="1"/>
      <protection locked="0"/>
    </xf>
    <xf numFmtId="0" fontId="7" fillId="0" borderId="17" xfId="0" applyFont="1" applyBorder="1" applyAlignment="1" applyProtection="1">
      <alignment horizontal="center" vertical="center" wrapText="1"/>
      <protection locked="0"/>
    </xf>
    <xf numFmtId="0" fontId="7" fillId="0" borderId="18" xfId="0" applyFont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68" xfId="0" applyFont="1" applyBorder="1" applyAlignment="1" applyProtection="1">
      <alignment horizontal="center" vertical="center" wrapText="1"/>
      <protection locked="0"/>
    </xf>
    <xf numFmtId="0" fontId="7" fillId="0" borderId="35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4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Protection="1">
      <alignment vertical="center"/>
      <protection locked="0"/>
    </xf>
    <xf numFmtId="0" fontId="7" fillId="0" borderId="3" xfId="0" applyFont="1" applyBorder="1" applyProtection="1">
      <alignment vertical="center"/>
      <protection locked="0"/>
    </xf>
    <xf numFmtId="182" fontId="7" fillId="6" borderId="3" xfId="0" applyNumberFormat="1" applyFont="1" applyFill="1" applyBorder="1" applyProtection="1">
      <alignment vertical="center"/>
      <protection locked="0"/>
    </xf>
    <xf numFmtId="182" fontId="7" fillId="6" borderId="26" xfId="0" applyNumberFormat="1" applyFont="1" applyFill="1" applyBorder="1" applyProtection="1">
      <alignment vertical="center"/>
      <protection locked="0"/>
    </xf>
    <xf numFmtId="0" fontId="7" fillId="0" borderId="27" xfId="0" applyFont="1" applyBorder="1" applyAlignment="1" applyProtection="1">
      <alignment horizontal="center" vertical="center" wrapText="1"/>
      <protection locked="0"/>
    </xf>
    <xf numFmtId="0" fontId="7" fillId="0" borderId="7" xfId="0" applyFont="1" applyBorder="1" applyAlignment="1" applyProtection="1">
      <alignment horizontal="center" vertical="center" wrapText="1"/>
      <protection locked="0"/>
    </xf>
    <xf numFmtId="0" fontId="7" fillId="0" borderId="63" xfId="0" applyFont="1" applyBorder="1" applyAlignment="1" applyProtection="1">
      <alignment horizontal="center" vertical="center" wrapText="1"/>
      <protection locked="0"/>
    </xf>
    <xf numFmtId="0" fontId="7" fillId="0" borderId="24" xfId="0" applyFont="1" applyBorder="1" applyAlignment="1" applyProtection="1">
      <alignment horizontal="center" vertical="center" wrapText="1"/>
      <protection locked="0"/>
    </xf>
    <xf numFmtId="182" fontId="7" fillId="7" borderId="7" xfId="0" applyNumberFormat="1" applyFont="1" applyFill="1" applyBorder="1" applyProtection="1">
      <alignment vertical="center"/>
      <protection locked="0"/>
    </xf>
    <xf numFmtId="182" fontId="7" fillId="7" borderId="28" xfId="0" applyNumberFormat="1" applyFont="1" applyFill="1" applyBorder="1" applyProtection="1">
      <alignment vertical="center"/>
      <protection locked="0"/>
    </xf>
    <xf numFmtId="0" fontId="7" fillId="0" borderId="24" xfId="0" applyFont="1" applyBorder="1" applyProtection="1">
      <alignment vertical="center"/>
      <protection locked="0"/>
    </xf>
    <xf numFmtId="182" fontId="7" fillId="7" borderId="24" xfId="0" applyNumberFormat="1" applyFont="1" applyFill="1" applyBorder="1" applyProtection="1">
      <alignment vertical="center"/>
      <protection locked="0"/>
    </xf>
    <xf numFmtId="182" fontId="7" fillId="7" borderId="64" xfId="0" applyNumberFormat="1" applyFont="1" applyFill="1" applyBorder="1" applyProtection="1">
      <alignment vertical="center"/>
      <protection locked="0"/>
    </xf>
    <xf numFmtId="0" fontId="7" fillId="0" borderId="25" xfId="0" applyFont="1" applyBorder="1" applyAlignment="1" applyProtection="1">
      <alignment horizontal="center" vertical="center"/>
      <protection locked="0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182" fontId="7" fillId="0" borderId="3" xfId="0" applyNumberFormat="1" applyFont="1" applyBorder="1" applyProtection="1">
      <alignment vertical="center"/>
      <protection locked="0"/>
    </xf>
    <xf numFmtId="182" fontId="7" fillId="0" borderId="26" xfId="0" applyNumberFormat="1" applyFont="1" applyBorder="1" applyProtection="1">
      <alignment vertical="center"/>
      <protection locked="0"/>
    </xf>
    <xf numFmtId="182" fontId="7" fillId="0" borderId="7" xfId="0" applyNumberFormat="1" applyFont="1" applyBorder="1" applyProtection="1">
      <alignment vertical="center"/>
      <protection locked="0"/>
    </xf>
    <xf numFmtId="182" fontId="7" fillId="0" borderId="28" xfId="0" applyNumberFormat="1" applyFont="1" applyBorder="1" applyProtection="1">
      <alignment vertical="center"/>
      <protection locked="0"/>
    </xf>
    <xf numFmtId="0" fontId="29" fillId="0" borderId="0" xfId="0" applyFont="1" applyAlignment="1" applyProtection="1">
      <alignment horizontal="center" vertical="center"/>
      <protection locked="0"/>
    </xf>
    <xf numFmtId="0" fontId="25" fillId="0" borderId="0" xfId="0" applyFont="1" applyProtection="1">
      <alignment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61" xfId="0" applyFont="1" applyBorder="1" applyAlignment="1" applyProtection="1">
      <alignment horizontal="center" vertical="center"/>
      <protection locked="0"/>
    </xf>
    <xf numFmtId="0" fontId="7" fillId="0" borderId="61" xfId="0" applyFont="1" applyBorder="1" applyAlignment="1" applyProtection="1">
      <alignment horizontal="center" vertical="center"/>
      <protection locked="0"/>
    </xf>
    <xf numFmtId="0" fontId="7" fillId="0" borderId="62" xfId="0" applyFont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9" fillId="10" borderId="31" xfId="0" applyFont="1" applyFill="1" applyBorder="1" applyAlignment="1">
      <alignment horizontal="left" vertical="top" wrapText="1"/>
    </xf>
    <xf numFmtId="0" fontId="9" fillId="10" borderId="17" xfId="0" applyFont="1" applyFill="1" applyBorder="1" applyAlignment="1">
      <alignment horizontal="left" vertical="top" wrapText="1"/>
    </xf>
    <xf numFmtId="0" fontId="9" fillId="10" borderId="32" xfId="0" applyFont="1" applyFill="1" applyBorder="1" applyAlignment="1">
      <alignment horizontal="left" vertical="top" wrapText="1"/>
    </xf>
    <xf numFmtId="0" fontId="9" fillId="10" borderId="33" xfId="0" applyFont="1" applyFill="1" applyBorder="1" applyAlignment="1">
      <alignment horizontal="left" vertical="top" wrapText="1"/>
    </xf>
    <xf numFmtId="0" fontId="9" fillId="10" borderId="0" xfId="0" applyFont="1" applyFill="1" applyBorder="1" applyAlignment="1">
      <alignment horizontal="left" vertical="top" wrapText="1"/>
    </xf>
    <xf numFmtId="0" fontId="9" fillId="10" borderId="34" xfId="0" applyFont="1" applyFill="1" applyBorder="1" applyAlignment="1">
      <alignment horizontal="left" vertical="top" wrapText="1"/>
    </xf>
    <xf numFmtId="0" fontId="9" fillId="10" borderId="35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 wrapText="1"/>
    </xf>
    <xf numFmtId="0" fontId="9" fillId="10" borderId="36" xfId="0" applyFont="1" applyFill="1" applyBorder="1" applyAlignment="1">
      <alignment horizontal="left" vertical="top" wrapText="1"/>
    </xf>
    <xf numFmtId="0" fontId="9" fillId="10" borderId="27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9" fillId="10" borderId="27" xfId="0" applyFont="1" applyFill="1" applyBorder="1" applyAlignment="1">
      <alignment horizontal="center" vertical="center" wrapText="1"/>
    </xf>
    <xf numFmtId="0" fontId="9" fillId="10" borderId="29" xfId="0" applyFont="1" applyFill="1" applyBorder="1" applyAlignment="1">
      <alignment horizontal="center" vertical="center" wrapText="1"/>
    </xf>
    <xf numFmtId="0" fontId="9" fillId="10" borderId="0" xfId="0" applyFont="1" applyFill="1" applyAlignment="1">
      <alignment horizontal="left" vertical="center"/>
    </xf>
    <xf numFmtId="0" fontId="9" fillId="10" borderId="39" xfId="0" applyFont="1" applyFill="1" applyBorder="1" applyAlignment="1">
      <alignment horizontal="center" vertical="center" wrapText="1"/>
    </xf>
    <xf numFmtId="0" fontId="9" fillId="10" borderId="40" xfId="0" applyFont="1" applyFill="1" applyBorder="1" applyAlignment="1">
      <alignment horizontal="center" vertical="center" wrapText="1"/>
    </xf>
    <xf numFmtId="0" fontId="9" fillId="10" borderId="41" xfId="0" applyFont="1" applyFill="1" applyBorder="1" applyAlignment="1">
      <alignment horizontal="center" vertical="center" wrapText="1"/>
    </xf>
    <xf numFmtId="0" fontId="9" fillId="10" borderId="37" xfId="0" applyFont="1" applyFill="1" applyBorder="1" applyAlignment="1">
      <alignment horizontal="center" vertical="center"/>
    </xf>
    <xf numFmtId="0" fontId="9" fillId="10" borderId="38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10" borderId="29" xfId="0" applyFont="1" applyFill="1" applyBorder="1" applyAlignment="1">
      <alignment horizontal="center" vertical="center"/>
    </xf>
    <xf numFmtId="0" fontId="9" fillId="10" borderId="2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10" borderId="7" xfId="0" applyFont="1" applyFill="1" applyBorder="1" applyAlignment="1">
      <alignment horizontal="left" vertical="center"/>
    </xf>
    <xf numFmtId="0" fontId="9" fillId="10" borderId="28" xfId="0" applyFont="1" applyFill="1" applyBorder="1" applyAlignment="1">
      <alignment horizontal="left" vertical="center"/>
    </xf>
    <xf numFmtId="0" fontId="9" fillId="10" borderId="11" xfId="0" applyFont="1" applyFill="1" applyBorder="1" applyAlignment="1">
      <alignment horizontal="left" vertical="center"/>
    </xf>
    <xf numFmtId="0" fontId="9" fillId="10" borderId="30" xfId="0" applyFont="1" applyFill="1" applyBorder="1" applyAlignment="1">
      <alignment horizontal="left" vertical="center"/>
    </xf>
    <xf numFmtId="0" fontId="26" fillId="9" borderId="42" xfId="0" applyFont="1" applyFill="1" applyBorder="1" applyAlignment="1">
      <alignment horizontal="center" vertical="center"/>
    </xf>
    <xf numFmtId="0" fontId="26" fillId="9" borderId="43" xfId="0" applyFont="1" applyFill="1" applyBorder="1" applyAlignment="1">
      <alignment horizontal="center" vertical="center"/>
    </xf>
    <xf numFmtId="0" fontId="26" fillId="9" borderId="44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numFmt numFmtId="184" formatCode=";;;"/>
    </dxf>
    <dxf>
      <numFmt numFmtId="184" formatCode=";;;"/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44228;&#50557;&#49436;!AS97"/><Relationship Id="rId3" Type="http://schemas.openxmlformats.org/officeDocument/2006/relationships/hyperlink" Target="#&#50689;&#49688;&#51613;&#44228;&#50557;&#44552;!A1"/><Relationship Id="rId7" Type="http://schemas.openxmlformats.org/officeDocument/2006/relationships/hyperlink" Target="#&#44228;&#50557;&#49436;!AS45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0-2&#44228;&#50557;&#49436;&#51333;&#47448;.xlsx" TargetMode="External"/><Relationship Id="rId6" Type="http://schemas.openxmlformats.org/officeDocument/2006/relationships/hyperlink" Target="#&#44228;&#50557;&#49436;!AS1"/><Relationship Id="rId5" Type="http://schemas.openxmlformats.org/officeDocument/2006/relationships/hyperlink" Target="http://www.law.go.kr/lsSc.do?tabMenuId=tab18&amp;section=&amp;eventGubun=060101&amp;query=%EC%83%81%EA%B0%80%EC%9E%84%EB%8C%80%EC%B0%A8%EB%B3%B4%ED%98%B8%EB%B2%95#undefined" TargetMode="External"/><Relationship Id="rId4" Type="http://schemas.openxmlformats.org/officeDocument/2006/relationships/hyperlink" Target="#&#47588;&#47588;&#51092;&#44552;&#51221;&#49328;&#54364;!A1"/><Relationship Id="rId9" Type="http://schemas.openxmlformats.org/officeDocument/2006/relationships/hyperlink" Target="#&#44228;&#50557;&#49436;!AS30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&#47588;&#47588;&#51092;&#44552;&#51221;&#49328;&#54364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1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7588;&#47588;&#45824;&#44552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44228;&#50557;&#49436;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&#47588;&#47588;&#51092;&#44552;&#51221;&#49328;&#54364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2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7588;&#47588;&#45824;&#44552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44228;&#50557;&#49436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47588;&#47588;&#51092;&#44552;&#51221;&#49328;&#54364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3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7588;&#47588;&#45824;&#44552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44228;&#50557;&#49436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47588;&#47588;&#51092;&#44552;&#51221;&#49328;&#54364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4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7588;&#47588;&#45824;&#44552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44228;&#50557;&#49436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47588;&#47588;&#51092;&#44552;&#51221;&#49328;&#54364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5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7588;&#47588;&#45824;&#44552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44228;&#50557;&#49436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47588;&#47588;&#51092;&#44552;&#51221;&#49328;&#54364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6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7588;&#47588;&#45824;&#44552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44228;&#50557;&#49436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47588;&#47588;&#51092;&#44552;&#51221;&#49328;&#54364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7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7588;&#47588;&#45824;&#44552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44228;&#50557;&#49436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http://kras.gwd.go.kr/land_info/info/baseInfo/baseInfo.do" TargetMode="External"/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9.jpg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13.jpeg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image" Target="../media/image8.jpg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image" Target="../media/image12.jpg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11.jpg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image" Target="../media/image1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3342</xdr:rowOff>
    </xdr:from>
    <xdr:to>
      <xdr:col>4</xdr:col>
      <xdr:colOff>124739</xdr:colOff>
      <xdr:row>0</xdr:row>
      <xdr:rowOff>255342</xdr:rowOff>
    </xdr:to>
    <xdr:sp macro="" textlink="">
      <xdr:nvSpPr>
        <xdr:cNvPr id="4" name="모서리가 둥근 직사각형 3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3342"/>
          <a:ext cx="800148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8</xdr:col>
      <xdr:colOff>140169</xdr:colOff>
      <xdr:row>0</xdr:row>
      <xdr:rowOff>3342</xdr:rowOff>
    </xdr:from>
    <xdr:to>
      <xdr:col>12</xdr:col>
      <xdr:colOff>87458</xdr:colOff>
      <xdr:row>0</xdr:row>
      <xdr:rowOff>255342</xdr:rowOff>
    </xdr:to>
    <xdr:sp macro="" textlink="">
      <xdr:nvSpPr>
        <xdr:cNvPr id="5" name="모서리가 둥근 직사각형 4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39033" y="3342"/>
          <a:ext cx="60538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33</xdr:col>
      <xdr:colOff>34992</xdr:colOff>
      <xdr:row>0</xdr:row>
      <xdr:rowOff>1780</xdr:rowOff>
    </xdr:from>
    <xdr:to>
      <xdr:col>36</xdr:col>
      <xdr:colOff>1174</xdr:colOff>
      <xdr:row>0</xdr:row>
      <xdr:rowOff>253780</xdr:rowOff>
    </xdr:to>
    <xdr:sp macro="" textlink="">
      <xdr:nvSpPr>
        <xdr:cNvPr id="7" name="모서리가 둥근 직사각형 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549967" y="1780"/>
          <a:ext cx="423382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36</xdr:col>
      <xdr:colOff>41129</xdr:colOff>
      <xdr:row>0</xdr:row>
      <xdr:rowOff>1780</xdr:rowOff>
    </xdr:from>
    <xdr:to>
      <xdr:col>40</xdr:col>
      <xdr:colOff>20870</xdr:colOff>
      <xdr:row>0</xdr:row>
      <xdr:rowOff>253780</xdr:rowOff>
    </xdr:to>
    <xdr:sp macro="" textlink="">
      <xdr:nvSpPr>
        <xdr:cNvPr id="8" name="모서리가 둥근 직사각형 7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6013304" y="1780"/>
          <a:ext cx="646491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oneCell">
    <xdr:from>
      <xdr:col>45</xdr:col>
      <xdr:colOff>0</xdr:colOff>
      <xdr:row>5</xdr:row>
      <xdr:rowOff>0</xdr:rowOff>
    </xdr:from>
    <xdr:to>
      <xdr:col>60</xdr:col>
      <xdr:colOff>17320</xdr:colOff>
      <xdr:row>6</xdr:row>
      <xdr:rowOff>206376</xdr:rowOff>
    </xdr:to>
    <xdr:sp macro="" textlink="">
      <xdr:nvSpPr>
        <xdr:cNvPr id="30" name="모서리가 둥근 직사각형 29">
          <a:hlinkClick xmlns:r="http://schemas.openxmlformats.org/officeDocument/2006/relationships" r:id="rId5"/>
        </xdr:cNvPr>
        <xdr:cNvSpPr/>
      </xdr:nvSpPr>
      <xdr:spPr>
        <a:xfrm>
          <a:off x="7715250" y="658091"/>
          <a:ext cx="2623705" cy="44883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상가건물 임대차보호법</a:t>
          </a:r>
          <a:endParaRPr lang="en-US" altLang="ko-KR" sz="900" b="1"/>
        </a:p>
        <a:p>
          <a:pPr algn="ctr"/>
          <a:r>
            <a:rPr lang="en-US" altLang="ko-KR" sz="900" b="0"/>
            <a:t>(</a:t>
          </a:r>
          <a:r>
            <a:rPr lang="ko-KR" altLang="en-US" sz="900" b="0"/>
            <a:t>검색시 인터넷 웹브라우저가 열여있어야 합니다</a:t>
          </a:r>
          <a:r>
            <a:rPr lang="en-US" altLang="ko-KR" sz="900" b="0"/>
            <a:t>)</a:t>
          </a:r>
          <a:endParaRPr lang="ko-KR" altLang="en-US" sz="900" b="0"/>
        </a:p>
      </xdr:txBody>
    </xdr:sp>
    <xdr:clientData fPrintsWithSheet="0"/>
  </xdr:twoCellAnchor>
  <xdr:twoCellAnchor editAs="oneCell">
    <xdr:from>
      <xdr:col>45</xdr:col>
      <xdr:colOff>0</xdr:colOff>
      <xdr:row>10</xdr:row>
      <xdr:rowOff>0</xdr:rowOff>
    </xdr:from>
    <xdr:to>
      <xdr:col>59</xdr:col>
      <xdr:colOff>24246</xdr:colOff>
      <xdr:row>13</xdr:row>
      <xdr:rowOff>827</xdr:rowOff>
    </xdr:to>
    <xdr:grpSp>
      <xdr:nvGrpSpPr>
        <xdr:cNvPr id="31" name="그룹 30"/>
        <xdr:cNvGrpSpPr/>
      </xdr:nvGrpSpPr>
      <xdr:grpSpPr>
        <a:xfrm>
          <a:off x="7602682" y="2441864"/>
          <a:ext cx="2457450" cy="728190"/>
          <a:chOff x="7694613" y="12687300"/>
          <a:chExt cx="2261980" cy="713772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3" name="모서리가 둥근 직사각형 32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oneCell">
    <xdr:from>
      <xdr:col>45</xdr:col>
      <xdr:colOff>0</xdr:colOff>
      <xdr:row>0</xdr:row>
      <xdr:rowOff>0</xdr:rowOff>
    </xdr:from>
    <xdr:to>
      <xdr:col>59</xdr:col>
      <xdr:colOff>138546</xdr:colOff>
      <xdr:row>0</xdr:row>
      <xdr:rowOff>249893</xdr:rowOff>
    </xdr:to>
    <xdr:sp macro="" textlink="">
      <xdr:nvSpPr>
        <xdr:cNvPr id="34" name="모서리가 둥근 직사각형 33"/>
        <xdr:cNvSpPr/>
      </xdr:nvSpPr>
      <xdr:spPr>
        <a:xfrm>
          <a:off x="7715250" y="0"/>
          <a:ext cx="2571750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 </a:t>
          </a:r>
          <a:r>
            <a:rPr lang="en-US" altLang="ko-KR" sz="900" b="1"/>
            <a:t>!  </a:t>
          </a: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7</xdr:row>
      <xdr:rowOff>6494</xdr:rowOff>
    </xdr:from>
    <xdr:to>
      <xdr:col>47</xdr:col>
      <xdr:colOff>76978</xdr:colOff>
      <xdr:row>7</xdr:row>
      <xdr:rowOff>202210</xdr:rowOff>
    </xdr:to>
    <xdr:sp macro="" textlink="">
      <xdr:nvSpPr>
        <xdr:cNvPr id="35" name="모서리가 둥근 직사각형 34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699375" y="1919432"/>
          <a:ext cx="434886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173903</xdr:colOff>
      <xdr:row>7</xdr:row>
      <xdr:rowOff>6494</xdr:rowOff>
    </xdr:from>
    <xdr:to>
      <xdr:col>50</xdr:col>
      <xdr:colOff>86358</xdr:colOff>
      <xdr:row>7</xdr:row>
      <xdr:rowOff>202210</xdr:rowOff>
    </xdr:to>
    <xdr:sp macro="" textlink="">
      <xdr:nvSpPr>
        <xdr:cNvPr id="36" name="모서리가 둥근 직사각형 35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222528" y="1919432"/>
          <a:ext cx="43633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  <a:endParaRPr lang="en-US" altLang="ko-KR" sz="900" b="1">
            <a:latin typeface="+mn-ea"/>
            <a:ea typeface="+mn-ea"/>
          </a:endParaRPr>
        </a:p>
      </xdr:txBody>
    </xdr:sp>
    <xdr:clientData fPrintsWithSheet="0"/>
  </xdr:twoCellAnchor>
  <xdr:twoCellAnchor editAs="oneCell">
    <xdr:from>
      <xdr:col>51</xdr:col>
      <xdr:colOff>0</xdr:colOff>
      <xdr:row>7</xdr:row>
      <xdr:rowOff>6494</xdr:rowOff>
    </xdr:from>
    <xdr:to>
      <xdr:col>53</xdr:col>
      <xdr:colOff>85636</xdr:colOff>
      <xdr:row>7</xdr:row>
      <xdr:rowOff>202210</xdr:rowOff>
    </xdr:to>
    <xdr:sp macro="" textlink="">
      <xdr:nvSpPr>
        <xdr:cNvPr id="27" name="모서리가 둥근 직사각형 26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747125" y="1919432"/>
          <a:ext cx="434886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31</xdr:row>
      <xdr:rowOff>0</xdr:rowOff>
    </xdr:from>
    <xdr:to>
      <xdr:col>47</xdr:col>
      <xdr:colOff>76978</xdr:colOff>
      <xdr:row>31</xdr:row>
      <xdr:rowOff>195716</xdr:rowOff>
    </xdr:to>
    <xdr:sp macro="" textlink="">
      <xdr:nvSpPr>
        <xdr:cNvPr id="28" name="모서리가 둥근 직사각형 27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699375" y="9874250"/>
          <a:ext cx="434886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173903</xdr:colOff>
      <xdr:row>31</xdr:row>
      <xdr:rowOff>0</xdr:rowOff>
    </xdr:from>
    <xdr:to>
      <xdr:col>50</xdr:col>
      <xdr:colOff>86358</xdr:colOff>
      <xdr:row>31</xdr:row>
      <xdr:rowOff>195716</xdr:rowOff>
    </xdr:to>
    <xdr:sp macro="" textlink="">
      <xdr:nvSpPr>
        <xdr:cNvPr id="29" name="모서리가 둥근 직사각형 28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222528" y="9874250"/>
          <a:ext cx="43633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  <a:endParaRPr lang="en-US" altLang="ko-KR" sz="900" b="1">
            <a:latin typeface="+mn-ea"/>
            <a:ea typeface="+mn-ea"/>
          </a:endParaRPr>
        </a:p>
      </xdr:txBody>
    </xdr:sp>
    <xdr:clientData fPrintsWithSheet="0"/>
  </xdr:twoCellAnchor>
  <xdr:twoCellAnchor editAs="oneCell">
    <xdr:from>
      <xdr:col>51</xdr:col>
      <xdr:colOff>0</xdr:colOff>
      <xdr:row>31</xdr:row>
      <xdr:rowOff>0</xdr:rowOff>
    </xdr:from>
    <xdr:to>
      <xdr:col>53</xdr:col>
      <xdr:colOff>85636</xdr:colOff>
      <xdr:row>31</xdr:row>
      <xdr:rowOff>195716</xdr:rowOff>
    </xdr:to>
    <xdr:sp macro="" textlink="">
      <xdr:nvSpPr>
        <xdr:cNvPr id="37" name="모서리가 둥근 직사각형 36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747125" y="9874250"/>
          <a:ext cx="434886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46</xdr:col>
      <xdr:colOff>173903</xdr:colOff>
      <xdr:row>63</xdr:row>
      <xdr:rowOff>0</xdr:rowOff>
    </xdr:from>
    <xdr:to>
      <xdr:col>49</xdr:col>
      <xdr:colOff>86358</xdr:colOff>
      <xdr:row>63</xdr:row>
      <xdr:rowOff>195716</xdr:rowOff>
    </xdr:to>
    <xdr:sp macro="" textlink="">
      <xdr:nvSpPr>
        <xdr:cNvPr id="41" name="모서리가 둥근 직사각형 40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8047903" y="20169188"/>
          <a:ext cx="43633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  <a:endParaRPr lang="en-US" altLang="ko-KR" sz="900" b="1">
            <a:latin typeface="+mn-ea"/>
            <a:ea typeface="+mn-ea"/>
          </a:endParaRPr>
        </a:p>
      </xdr:txBody>
    </xdr:sp>
    <xdr:clientData fPrintsWithSheet="0"/>
  </xdr:twoCellAnchor>
  <xdr:twoCellAnchor editAs="oneCell">
    <xdr:from>
      <xdr:col>44</xdr:col>
      <xdr:colOff>0</xdr:colOff>
      <xdr:row>63</xdr:row>
      <xdr:rowOff>0</xdr:rowOff>
    </xdr:from>
    <xdr:to>
      <xdr:col>46</xdr:col>
      <xdr:colOff>76978</xdr:colOff>
      <xdr:row>63</xdr:row>
      <xdr:rowOff>195716</xdr:rowOff>
    </xdr:to>
    <xdr:sp macro="" textlink="">
      <xdr:nvSpPr>
        <xdr:cNvPr id="43" name="모서리가 둥근 직사각형 4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524750" y="20169188"/>
          <a:ext cx="434886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50</xdr:col>
      <xdr:colOff>0</xdr:colOff>
      <xdr:row>63</xdr:row>
      <xdr:rowOff>0</xdr:rowOff>
    </xdr:from>
    <xdr:to>
      <xdr:col>52</xdr:col>
      <xdr:colOff>85636</xdr:colOff>
      <xdr:row>63</xdr:row>
      <xdr:rowOff>195716</xdr:rowOff>
    </xdr:to>
    <xdr:sp macro="" textlink="">
      <xdr:nvSpPr>
        <xdr:cNvPr id="44" name="모서리가 둥근 직사각형 43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572500" y="20169188"/>
          <a:ext cx="434886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44</xdr:col>
      <xdr:colOff>0</xdr:colOff>
      <xdr:row>80</xdr:row>
      <xdr:rowOff>0</xdr:rowOff>
    </xdr:from>
    <xdr:to>
      <xdr:col>62</xdr:col>
      <xdr:colOff>17319</xdr:colOff>
      <xdr:row>81</xdr:row>
      <xdr:rowOff>245093</xdr:rowOff>
    </xdr:to>
    <xdr:sp macro="" textlink="">
      <xdr:nvSpPr>
        <xdr:cNvPr id="21" name="모서리가 둥근 직사각형 20"/>
        <xdr:cNvSpPr/>
      </xdr:nvSpPr>
      <xdr:spPr>
        <a:xfrm>
          <a:off x="7524750" y="22018625"/>
          <a:ext cx="3168506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특약은 별지에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계약서</a:t>
          </a:r>
          <a:r>
            <a:rPr lang="ko-KR" altLang="en-US" sz="900" b="1" baseline="0"/>
            <a:t> 특약란에 </a:t>
          </a:r>
          <a:r>
            <a:rPr lang="ko-KR" altLang="en-US" sz="900" b="1"/>
            <a:t>입력하세요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19050</xdr:rowOff>
    </xdr:from>
    <xdr:to>
      <xdr:col>35</xdr:col>
      <xdr:colOff>127437</xdr:colOff>
      <xdr:row>1</xdr:row>
      <xdr:rowOff>208893</xdr:rowOff>
    </xdr:to>
    <xdr:grpSp>
      <xdr:nvGrpSpPr>
        <xdr:cNvPr id="4" name="그룹 3"/>
        <xdr:cNvGrpSpPr/>
      </xdr:nvGrpSpPr>
      <xdr:grpSpPr>
        <a:xfrm>
          <a:off x="2257425" y="228600"/>
          <a:ext cx="3870762" cy="189843"/>
          <a:chOff x="8467396" y="6367297"/>
          <a:chExt cx="3869120" cy="190500"/>
        </a:xfrm>
      </xdr:grpSpPr>
      <xdr:sp macro="" textlink="">
        <xdr:nvSpPr>
          <xdr:cNvPr id="5" name="직사각형 4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6</xdr:col>
      <xdr:colOff>0</xdr:colOff>
      <xdr:row>1</xdr:row>
      <xdr:rowOff>0</xdr:rowOff>
    </xdr:from>
    <xdr:to>
      <xdr:col>9</xdr:col>
      <xdr:colOff>140800</xdr:colOff>
      <xdr:row>1</xdr:row>
      <xdr:rowOff>252000</xdr:rowOff>
    </xdr:to>
    <xdr:sp macro="" textlink="">
      <xdr:nvSpPr>
        <xdr:cNvPr id="14" name="모서리가 둥근 직사각형 13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1028700" y="209550"/>
          <a:ext cx="6551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</xdr:col>
      <xdr:colOff>0</xdr:colOff>
      <xdr:row>1</xdr:row>
      <xdr:rowOff>0</xdr:rowOff>
    </xdr:from>
    <xdr:to>
      <xdr:col>5</xdr:col>
      <xdr:colOff>113378</xdr:colOff>
      <xdr:row>1</xdr:row>
      <xdr:rowOff>252000</xdr:rowOff>
    </xdr:to>
    <xdr:sp macro="" textlink="">
      <xdr:nvSpPr>
        <xdr:cNvPr id="16" name="모서리가 둥근 직사각형 15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171450" y="209550"/>
          <a:ext cx="799178" cy="252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2" name="그림 1"/>
        <xdr:cNvPicPr>
          <a:picLocks noChangeAspect="1" noChangeArrowheads="1"/>
          <a:extLst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6</xdr:col>
      <xdr:colOff>0</xdr:colOff>
      <xdr:row>1</xdr:row>
      <xdr:rowOff>0</xdr:rowOff>
    </xdr:from>
    <xdr:to>
      <xdr:col>9</xdr:col>
      <xdr:colOff>140800</xdr:colOff>
      <xdr:row>1</xdr:row>
      <xdr:rowOff>252000</xdr:rowOff>
    </xdr:to>
    <xdr:sp macro="" textlink="">
      <xdr:nvSpPr>
        <xdr:cNvPr id="14" name="모서리가 둥근 직사각형 13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1028700" y="209550"/>
          <a:ext cx="6551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</xdr:col>
      <xdr:colOff>0</xdr:colOff>
      <xdr:row>1</xdr:row>
      <xdr:rowOff>0</xdr:rowOff>
    </xdr:from>
    <xdr:to>
      <xdr:col>5</xdr:col>
      <xdr:colOff>113378</xdr:colOff>
      <xdr:row>1</xdr:row>
      <xdr:rowOff>252000</xdr:rowOff>
    </xdr:to>
    <xdr:sp macro="" textlink="">
      <xdr:nvSpPr>
        <xdr:cNvPr id="15" name="모서리가 둥근 직사각형 14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171450" y="209550"/>
          <a:ext cx="799178" cy="252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6</xdr:col>
      <xdr:colOff>0</xdr:colOff>
      <xdr:row>1</xdr:row>
      <xdr:rowOff>0</xdr:rowOff>
    </xdr:from>
    <xdr:to>
      <xdr:col>9</xdr:col>
      <xdr:colOff>140800</xdr:colOff>
      <xdr:row>1</xdr:row>
      <xdr:rowOff>252000</xdr:rowOff>
    </xdr:to>
    <xdr:sp macro="" textlink="">
      <xdr:nvSpPr>
        <xdr:cNvPr id="15" name="모서리가 둥근 직사각형 14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1028700" y="209550"/>
          <a:ext cx="6551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</xdr:col>
      <xdr:colOff>0</xdr:colOff>
      <xdr:row>1</xdr:row>
      <xdr:rowOff>0</xdr:rowOff>
    </xdr:from>
    <xdr:to>
      <xdr:col>5</xdr:col>
      <xdr:colOff>113378</xdr:colOff>
      <xdr:row>1</xdr:row>
      <xdr:rowOff>252000</xdr:rowOff>
    </xdr:to>
    <xdr:sp macro="" textlink="">
      <xdr:nvSpPr>
        <xdr:cNvPr id="16" name="모서리가 둥근 직사각형 15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171450" y="209550"/>
          <a:ext cx="799178" cy="252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6</xdr:col>
      <xdr:colOff>0</xdr:colOff>
      <xdr:row>1</xdr:row>
      <xdr:rowOff>0</xdr:rowOff>
    </xdr:from>
    <xdr:to>
      <xdr:col>9</xdr:col>
      <xdr:colOff>140800</xdr:colOff>
      <xdr:row>1</xdr:row>
      <xdr:rowOff>252000</xdr:rowOff>
    </xdr:to>
    <xdr:sp macro="" textlink="">
      <xdr:nvSpPr>
        <xdr:cNvPr id="12" name="모서리가 둥근 직사각형 11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1028700" y="209550"/>
          <a:ext cx="6551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</xdr:col>
      <xdr:colOff>0</xdr:colOff>
      <xdr:row>1</xdr:row>
      <xdr:rowOff>0</xdr:rowOff>
    </xdr:from>
    <xdr:to>
      <xdr:col>5</xdr:col>
      <xdr:colOff>113378</xdr:colOff>
      <xdr:row>1</xdr:row>
      <xdr:rowOff>252000</xdr:rowOff>
    </xdr:to>
    <xdr:sp macro="" textlink="">
      <xdr:nvSpPr>
        <xdr:cNvPr id="13" name="모서리가 둥근 직사각형 12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171450" y="209550"/>
          <a:ext cx="799178" cy="252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28575</xdr:rowOff>
    </xdr:from>
    <xdr:to>
      <xdr:col>35</xdr:col>
      <xdr:colOff>127437</xdr:colOff>
      <xdr:row>1</xdr:row>
      <xdr:rowOff>218418</xdr:rowOff>
    </xdr:to>
    <xdr:grpSp>
      <xdr:nvGrpSpPr>
        <xdr:cNvPr id="3" name="그룹 2"/>
        <xdr:cNvGrpSpPr/>
      </xdr:nvGrpSpPr>
      <xdr:grpSpPr>
        <a:xfrm>
          <a:off x="2257425" y="238125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6</xdr:col>
      <xdr:colOff>0</xdr:colOff>
      <xdr:row>1</xdr:row>
      <xdr:rowOff>0</xdr:rowOff>
    </xdr:from>
    <xdr:to>
      <xdr:col>9</xdr:col>
      <xdr:colOff>140800</xdr:colOff>
      <xdr:row>1</xdr:row>
      <xdr:rowOff>252000</xdr:rowOff>
    </xdr:to>
    <xdr:sp macro="" textlink="">
      <xdr:nvSpPr>
        <xdr:cNvPr id="15" name="모서리가 둥근 직사각형 14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1028700" y="209550"/>
          <a:ext cx="6551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</xdr:col>
      <xdr:colOff>0</xdr:colOff>
      <xdr:row>1</xdr:row>
      <xdr:rowOff>0</xdr:rowOff>
    </xdr:from>
    <xdr:to>
      <xdr:col>5</xdr:col>
      <xdr:colOff>113378</xdr:colOff>
      <xdr:row>1</xdr:row>
      <xdr:rowOff>252000</xdr:rowOff>
    </xdr:to>
    <xdr:sp macro="" textlink="">
      <xdr:nvSpPr>
        <xdr:cNvPr id="16" name="모서리가 둥근 직사각형 15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171450" y="209550"/>
          <a:ext cx="799178" cy="252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37</xdr:col>
      <xdr:colOff>152400</xdr:colOff>
      <xdr:row>2</xdr:row>
      <xdr:rowOff>466718</xdr:rowOff>
    </xdr:from>
    <xdr:to>
      <xdr:col>58</xdr:col>
      <xdr:colOff>78747</xdr:colOff>
      <xdr:row>5</xdr:row>
      <xdr:rowOff>171442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grpSp>
      <xdr:nvGrpSpPr>
        <xdr:cNvPr id="13" name="그룹 12"/>
        <xdr:cNvGrpSpPr/>
      </xdr:nvGrpSpPr>
      <xdr:grpSpPr>
        <a:xfrm>
          <a:off x="2228850" y="0"/>
          <a:ext cx="3952875" cy="504825"/>
          <a:chOff x="2228850" y="0"/>
          <a:chExt cx="3952875" cy="504825"/>
        </a:xfrm>
      </xdr:grpSpPr>
      <xdr:pic>
        <xdr:nvPicPr>
          <xdr:cNvPr id="17" name="그림 16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28850" y="0"/>
            <a:ext cx="3952875" cy="5048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6" name="그룹 5"/>
          <xdr:cNvGrpSpPr/>
        </xdr:nvGrpSpPr>
        <xdr:grpSpPr>
          <a:xfrm>
            <a:off x="2266950" y="238125"/>
            <a:ext cx="3870762" cy="189843"/>
            <a:chOff x="8467396" y="6367297"/>
            <a:chExt cx="3869120" cy="190500"/>
          </a:xfrm>
        </xdr:grpSpPr>
        <xdr:sp macro="" textlink="">
          <xdr:nvSpPr>
            <xdr:cNvPr id="7" name="직사각형 6">
              <a:hlinkClick xmlns:r="http://schemas.openxmlformats.org/officeDocument/2006/relationships" r:id="rId2"/>
            </xdr:cNvPr>
            <xdr:cNvSpPr/>
          </xdr:nvSpPr>
          <xdr:spPr>
            <a:xfrm>
              <a:off x="8467396" y="6367297"/>
              <a:ext cx="571500" cy="1905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" name="직사각형 7">
              <a:hlinkClick xmlns:r="http://schemas.openxmlformats.org/officeDocument/2006/relationships" r:id="rId3"/>
            </xdr:cNvPr>
            <xdr:cNvSpPr/>
          </xdr:nvSpPr>
          <xdr:spPr>
            <a:xfrm>
              <a:off x="9138744" y="6367297"/>
              <a:ext cx="571500" cy="1905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9" name="직사각형 8">
              <a:hlinkClick xmlns:r="http://schemas.openxmlformats.org/officeDocument/2006/relationships" r:id="rId4"/>
            </xdr:cNvPr>
            <xdr:cNvSpPr/>
          </xdr:nvSpPr>
          <xdr:spPr>
            <a:xfrm>
              <a:off x="9803524" y="6367297"/>
              <a:ext cx="571500" cy="1905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0" name="직사각형 9">
              <a:hlinkClick xmlns:r="http://schemas.openxmlformats.org/officeDocument/2006/relationships" r:id="rId5"/>
            </xdr:cNvPr>
            <xdr:cNvSpPr/>
          </xdr:nvSpPr>
          <xdr:spPr>
            <a:xfrm>
              <a:off x="10428889" y="6367297"/>
              <a:ext cx="571500" cy="1905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1" name="직사각형 10">
              <a:hlinkClick xmlns:r="http://schemas.openxmlformats.org/officeDocument/2006/relationships" r:id="rId6"/>
            </xdr:cNvPr>
            <xdr:cNvSpPr/>
          </xdr:nvSpPr>
          <xdr:spPr>
            <a:xfrm>
              <a:off x="11100238" y="6367297"/>
              <a:ext cx="571500" cy="1905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2" name="직사각형 11">
              <a:hlinkClick xmlns:r="http://schemas.openxmlformats.org/officeDocument/2006/relationships" r:id="rId7"/>
            </xdr:cNvPr>
            <xdr:cNvSpPr/>
          </xdr:nvSpPr>
          <xdr:spPr>
            <a:xfrm>
              <a:off x="11765016" y="6367297"/>
              <a:ext cx="571500" cy="1905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 fPrintsWithSheet="0"/>
  </xdr:twoCellAnchor>
  <xdr:twoCellAnchor editAs="absolute">
    <xdr:from>
      <xdr:col>6</xdr:col>
      <xdr:colOff>0</xdr:colOff>
      <xdr:row>1</xdr:row>
      <xdr:rowOff>0</xdr:rowOff>
    </xdr:from>
    <xdr:to>
      <xdr:col>9</xdr:col>
      <xdr:colOff>140800</xdr:colOff>
      <xdr:row>1</xdr:row>
      <xdr:rowOff>252000</xdr:rowOff>
    </xdr:to>
    <xdr:sp macro="" textlink="">
      <xdr:nvSpPr>
        <xdr:cNvPr id="18" name="모서리가 둥근 직사각형 17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1028700" y="209550"/>
          <a:ext cx="6551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</xdr:col>
      <xdr:colOff>0</xdr:colOff>
      <xdr:row>1</xdr:row>
      <xdr:rowOff>0</xdr:rowOff>
    </xdr:from>
    <xdr:to>
      <xdr:col>5</xdr:col>
      <xdr:colOff>113378</xdr:colOff>
      <xdr:row>1</xdr:row>
      <xdr:rowOff>252000</xdr:rowOff>
    </xdr:to>
    <xdr:sp macro="" textlink="">
      <xdr:nvSpPr>
        <xdr:cNvPr id="19" name="모서리가 둥근 직사각형 18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171450" y="209550"/>
          <a:ext cx="799178" cy="252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41" name="그림 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28575</xdr:rowOff>
    </xdr:from>
    <xdr:to>
      <xdr:col>35</xdr:col>
      <xdr:colOff>136962</xdr:colOff>
      <xdr:row>1</xdr:row>
      <xdr:rowOff>218418</xdr:rowOff>
    </xdr:to>
    <xdr:grpSp>
      <xdr:nvGrpSpPr>
        <xdr:cNvPr id="33" name="그룹 32"/>
        <xdr:cNvGrpSpPr/>
      </xdr:nvGrpSpPr>
      <xdr:grpSpPr>
        <a:xfrm>
          <a:off x="2266950" y="238125"/>
          <a:ext cx="3870762" cy="189843"/>
          <a:chOff x="8467396" y="6367297"/>
          <a:chExt cx="3869120" cy="190500"/>
        </a:xfrm>
      </xdr:grpSpPr>
      <xdr:sp macro="" textlink="">
        <xdr:nvSpPr>
          <xdr:cNvPr id="34" name="직사각형 3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직사각형 3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" name="직사각형 3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" name="직사각형 3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6</xdr:col>
      <xdr:colOff>0</xdr:colOff>
      <xdr:row>1</xdr:row>
      <xdr:rowOff>0</xdr:rowOff>
    </xdr:from>
    <xdr:to>
      <xdr:col>9</xdr:col>
      <xdr:colOff>140800</xdr:colOff>
      <xdr:row>1</xdr:row>
      <xdr:rowOff>252000</xdr:rowOff>
    </xdr:to>
    <xdr:sp macro="" textlink="">
      <xdr:nvSpPr>
        <xdr:cNvPr id="12" name="모서리가 둥근 직사각형 11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1028700" y="209550"/>
          <a:ext cx="6551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</xdr:col>
      <xdr:colOff>0</xdr:colOff>
      <xdr:row>1</xdr:row>
      <xdr:rowOff>0</xdr:rowOff>
    </xdr:from>
    <xdr:to>
      <xdr:col>5</xdr:col>
      <xdr:colOff>113378</xdr:colOff>
      <xdr:row>1</xdr:row>
      <xdr:rowOff>252000</xdr:rowOff>
    </xdr:to>
    <xdr:sp macro="" textlink="">
      <xdr:nvSpPr>
        <xdr:cNvPr id="13" name="모서리가 둥근 직사각형 12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171450" y="209550"/>
          <a:ext cx="799178" cy="252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7166" y="681212"/>
          <a:ext cx="2246174" cy="234549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</xdr:col>
      <xdr:colOff>312963</xdr:colOff>
      <xdr:row>7</xdr:row>
      <xdr:rowOff>10887</xdr:rowOff>
    </xdr:from>
    <xdr:to>
      <xdr:col>4</xdr:col>
      <xdr:colOff>252785</xdr:colOff>
      <xdr:row>7</xdr:row>
      <xdr:rowOff>209325</xdr:rowOff>
    </xdr:to>
    <xdr:sp macro="" textlink="">
      <xdr:nvSpPr>
        <xdr:cNvPr id="12" name="모서리가 둥근 직사각형 11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84638" y="1715862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3</xdr:col>
      <xdr:colOff>302076</xdr:colOff>
      <xdr:row>8</xdr:row>
      <xdr:rowOff>43544</xdr:rowOff>
    </xdr:from>
    <xdr:to>
      <xdr:col>4</xdr:col>
      <xdr:colOff>241898</xdr:colOff>
      <xdr:row>9</xdr:row>
      <xdr:rowOff>29710</xdr:rowOff>
    </xdr:to>
    <xdr:sp macro="" textlink="">
      <xdr:nvSpPr>
        <xdr:cNvPr id="14" name="모서리가 둥근 직사각형 13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1" y="1958069"/>
          <a:ext cx="597047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</xdr:col>
      <xdr:colOff>285749</xdr:colOff>
      <xdr:row>3</xdr:row>
      <xdr:rowOff>168729</xdr:rowOff>
    </xdr:from>
    <xdr:to>
      <xdr:col>4</xdr:col>
      <xdr:colOff>225571</xdr:colOff>
      <xdr:row>4</xdr:row>
      <xdr:rowOff>154895</xdr:rowOff>
    </xdr:to>
    <xdr:sp macro="" textlink="">
      <xdr:nvSpPr>
        <xdr:cNvPr id="15" name="모서리가 둥근 직사각형 14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57424" y="1035504"/>
          <a:ext cx="597047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</xdr:col>
      <xdr:colOff>291191</xdr:colOff>
      <xdr:row>4</xdr:row>
      <xdr:rowOff>179614</xdr:rowOff>
    </xdr:from>
    <xdr:to>
      <xdr:col>4</xdr:col>
      <xdr:colOff>231013</xdr:colOff>
      <xdr:row>5</xdr:row>
      <xdr:rowOff>165781</xdr:rowOff>
    </xdr:to>
    <xdr:sp macro="" textlink="">
      <xdr:nvSpPr>
        <xdr:cNvPr id="16" name="모서리가 둥근 직사각형 15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62866" y="1255939"/>
          <a:ext cx="597047" cy="195717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18</xdr:row>
      <xdr:rowOff>208478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62650" y="1145750"/>
          <a:ext cx="3525314" cy="40085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62651" y="1696655"/>
          <a:ext cx="3532241" cy="41415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62651" y="2260862"/>
          <a:ext cx="3529993" cy="40077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62651" y="3832411"/>
          <a:ext cx="3528628" cy="129901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62650" y="2811687"/>
          <a:ext cx="3529994" cy="8706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3025" y="3581400"/>
          <a:ext cx="3396853" cy="215503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57806</xdr:colOff>
      <xdr:row>29</xdr:row>
      <xdr:rowOff>208235</xdr:rowOff>
    </xdr:from>
    <xdr:to>
      <xdr:col>6</xdr:col>
      <xdr:colOff>642443</xdr:colOff>
      <xdr:row>30</xdr:row>
      <xdr:rowOff>188528</xdr:rowOff>
    </xdr:to>
    <xdr:grpSp>
      <xdr:nvGrpSpPr>
        <xdr:cNvPr id="41" name="그룹 40"/>
        <xdr:cNvGrpSpPr/>
      </xdr:nvGrpSpPr>
      <xdr:grpSpPr>
        <a:xfrm>
          <a:off x="715031" y="6523310"/>
          <a:ext cx="3870762" cy="189843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1726</xdr:colOff>
      <xdr:row>4</xdr:row>
      <xdr:rowOff>170863</xdr:rowOff>
    </xdr:from>
    <xdr:to>
      <xdr:col>20</xdr:col>
      <xdr:colOff>239190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8627</xdr:colOff>
      <xdr:row>7</xdr:row>
      <xdr:rowOff>105132</xdr:rowOff>
    </xdr:from>
    <xdr:to>
      <xdr:col>20</xdr:col>
      <xdr:colOff>246118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6452</xdr:colOff>
      <xdr:row>10</xdr:row>
      <xdr:rowOff>33965</xdr:rowOff>
    </xdr:from>
    <xdr:to>
      <xdr:col>20</xdr:col>
      <xdr:colOff>243870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8627</xdr:colOff>
      <xdr:row>17</xdr:row>
      <xdr:rowOff>123249</xdr:rowOff>
    </xdr:from>
    <xdr:to>
      <xdr:col>20</xdr:col>
      <xdr:colOff>242505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9746</xdr:colOff>
      <xdr:row>12</xdr:row>
      <xdr:rowOff>169628</xdr:rowOff>
    </xdr:from>
    <xdr:to>
      <xdr:col>20</xdr:col>
      <xdr:colOff>243870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28577</xdr:colOff>
      <xdr:row>25</xdr:row>
      <xdr:rowOff>30820</xdr:rowOff>
    </xdr:from>
    <xdr:to>
      <xdr:col>11</xdr:col>
      <xdr:colOff>473313</xdr:colOff>
      <xdr:row>30</xdr:row>
      <xdr:rowOff>167724</xdr:rowOff>
    </xdr:to>
    <xdr:grpSp>
      <xdr:nvGrpSpPr>
        <xdr:cNvPr id="54" name="그룹 53"/>
        <xdr:cNvGrpSpPr/>
      </xdr:nvGrpSpPr>
      <xdr:grpSpPr>
        <a:xfrm>
          <a:off x="5943602" y="5507695"/>
          <a:ext cx="1759186" cy="1184654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0</xdr:colOff>
      <xdr:row>2</xdr:row>
      <xdr:rowOff>0</xdr:rowOff>
    </xdr:from>
    <xdr:to>
      <xdr:col>19</xdr:col>
      <xdr:colOff>367328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9</xdr:col>
      <xdr:colOff>159516</xdr:colOff>
      <xdr:row>32</xdr:row>
      <xdr:rowOff>26932</xdr:rowOff>
    </xdr:from>
    <xdr:to>
      <xdr:col>10</xdr:col>
      <xdr:colOff>343557</xdr:colOff>
      <xdr:row>33</xdr:row>
      <xdr:rowOff>174626</xdr:rowOff>
    </xdr:to>
    <xdr:grpSp>
      <xdr:nvGrpSpPr>
        <xdr:cNvPr id="63" name="그룹 62"/>
        <xdr:cNvGrpSpPr/>
      </xdr:nvGrpSpPr>
      <xdr:grpSpPr>
        <a:xfrm>
          <a:off x="6074541" y="6970657"/>
          <a:ext cx="841266" cy="357244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24</xdr:row>
      <xdr:rowOff>209549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0</xdr:colOff>
      <xdr:row>25</xdr:row>
      <xdr:rowOff>46</xdr:rowOff>
    </xdr:from>
    <xdr:to>
      <xdr:col>18</xdr:col>
      <xdr:colOff>485775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886950" y="5476921"/>
          <a:ext cx="2457450" cy="723860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10</xdr:col>
      <xdr:colOff>638175</xdr:colOff>
      <xdr:row>32</xdr:row>
      <xdr:rowOff>166744</xdr:rowOff>
    </xdr:from>
    <xdr:to>
      <xdr:col>12</xdr:col>
      <xdr:colOff>333375</xdr:colOff>
      <xdr:row>34</xdr:row>
      <xdr:rowOff>66018</xdr:rowOff>
    </xdr:to>
    <xdr:grpSp>
      <xdr:nvGrpSpPr>
        <xdr:cNvPr id="71" name="그룹 70"/>
        <xdr:cNvGrpSpPr/>
      </xdr:nvGrpSpPr>
      <xdr:grpSpPr>
        <a:xfrm>
          <a:off x="7210425" y="7110469"/>
          <a:ext cx="1009650" cy="394574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13</xdr:col>
      <xdr:colOff>89805</xdr:colOff>
      <xdr:row>30</xdr:row>
      <xdr:rowOff>29936</xdr:rowOff>
    </xdr:from>
    <xdr:to>
      <xdr:col>13</xdr:col>
      <xdr:colOff>561975</xdr:colOff>
      <xdr:row>31</xdr:row>
      <xdr:rowOff>16103</xdr:rowOff>
    </xdr:to>
    <xdr:sp macro="" textlink="">
      <xdr:nvSpPr>
        <xdr:cNvPr id="72" name="모서리가 둥근 직사각형 71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33730" y="6554561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13</xdr:col>
      <xdr:colOff>527955</xdr:colOff>
      <xdr:row>31</xdr:row>
      <xdr:rowOff>163286</xdr:rowOff>
    </xdr:from>
    <xdr:to>
      <xdr:col>14</xdr:col>
      <xdr:colOff>342900</xdr:colOff>
      <xdr:row>32</xdr:row>
      <xdr:rowOff>149453</xdr:rowOff>
    </xdr:to>
    <xdr:sp macro="" textlink="">
      <xdr:nvSpPr>
        <xdr:cNvPr id="73" name="모서리가 둥근 직사각형 7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71880" y="6897461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oneCell">
    <xdr:from>
      <xdr:col>12</xdr:col>
      <xdr:colOff>0</xdr:colOff>
      <xdr:row>35</xdr:row>
      <xdr:rowOff>0</xdr:rowOff>
    </xdr:from>
    <xdr:to>
      <xdr:col>13</xdr:col>
      <xdr:colOff>457200</xdr:colOff>
      <xdr:row>36</xdr:row>
      <xdr:rowOff>247650</xdr:rowOff>
    </xdr:to>
    <xdr:pic>
      <xdr:nvPicPr>
        <xdr:cNvPr id="68" name="그림 67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6700" y="7648575"/>
          <a:ext cx="1114425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39</xdr:row>
      <xdr:rowOff>228601</xdr:rowOff>
    </xdr:from>
    <xdr:to>
      <xdr:col>12</xdr:col>
      <xdr:colOff>390525</xdr:colOff>
      <xdr:row>41</xdr:row>
      <xdr:rowOff>31469</xdr:rowOff>
    </xdr:to>
    <xdr:grpSp>
      <xdr:nvGrpSpPr>
        <xdr:cNvPr id="76" name="그룹 75"/>
        <xdr:cNvGrpSpPr/>
      </xdr:nvGrpSpPr>
      <xdr:grpSpPr>
        <a:xfrm>
          <a:off x="6067425" y="8791576"/>
          <a:ext cx="2209800" cy="298168"/>
          <a:chOff x="6067425" y="8791576"/>
          <a:chExt cx="2209800" cy="298168"/>
        </a:xfrm>
      </xdr:grpSpPr>
      <xdr:pic>
        <xdr:nvPicPr>
          <xdr:cNvPr id="74" name="그림 73"/>
          <xdr:cNvPicPr>
            <a:picLocks noChangeAspect="1"/>
          </xdr:cNvPicPr>
        </xdr:nvPicPr>
        <xdr:blipFill>
          <a:blip xmlns:r="http://schemas.openxmlformats.org/officeDocument/2006/relationships" r:embed="rId2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5" name="직사각형 74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 editAs="oneCell">
    <xdr:from>
      <xdr:col>9</xdr:col>
      <xdr:colOff>161925</xdr:colOff>
      <xdr:row>42</xdr:row>
      <xdr:rowOff>28576</xdr:rowOff>
    </xdr:from>
    <xdr:to>
      <xdr:col>12</xdr:col>
      <xdr:colOff>333376</xdr:colOff>
      <xdr:row>43</xdr:row>
      <xdr:rowOff>5788</xdr:rowOff>
    </xdr:to>
    <xdr:grpSp>
      <xdr:nvGrpSpPr>
        <xdr:cNvPr id="78" name="그룹 77"/>
        <xdr:cNvGrpSpPr/>
      </xdr:nvGrpSpPr>
      <xdr:grpSpPr>
        <a:xfrm>
          <a:off x="6076950" y="9296401"/>
          <a:ext cx="2143126" cy="262962"/>
          <a:chOff x="6076950" y="9296401"/>
          <a:chExt cx="2143126" cy="262962"/>
        </a:xfrm>
      </xdr:grpSpPr>
      <xdr:pic>
        <xdr:nvPicPr>
          <xdr:cNvPr id="21" name="그림 20"/>
          <xdr:cNvPicPr>
            <a:picLocks noChangeAspect="1"/>
          </xdr:cNvPicPr>
        </xdr:nvPicPr>
        <xdr:blipFill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7" name="직사각형 76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9</xdr:col>
      <xdr:colOff>0</xdr:colOff>
      <xdr:row>45</xdr:row>
      <xdr:rowOff>0</xdr:rowOff>
    </xdr:from>
    <xdr:to>
      <xdr:col>11</xdr:col>
      <xdr:colOff>314325</xdr:colOff>
      <xdr:row>47</xdr:row>
      <xdr:rowOff>38100</xdr:rowOff>
    </xdr:to>
    <xdr:pic>
      <xdr:nvPicPr>
        <xdr:cNvPr id="79" name="그림 78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5025" y="9972675"/>
          <a:ext cx="1628775" cy="5334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45</xdr:row>
      <xdr:rowOff>0</xdr:rowOff>
    </xdr:from>
    <xdr:to>
      <xdr:col>15</xdr:col>
      <xdr:colOff>304800</xdr:colOff>
      <xdr:row>47</xdr:row>
      <xdr:rowOff>47625</xdr:rowOff>
    </xdr:to>
    <xdr:pic>
      <xdr:nvPicPr>
        <xdr:cNvPr id="80" name="그림 79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9972675"/>
          <a:ext cx="1647825" cy="542925"/>
        </a:xfrm>
        <a:prstGeom prst="rect">
          <a:avLst/>
        </a:prstGeom>
      </xdr:spPr>
    </xdr:pic>
    <xdr:clientData/>
  </xdr:twoCellAnchor>
  <xdr:twoCellAnchor editAs="oneCell">
    <xdr:from>
      <xdr:col>14</xdr:col>
      <xdr:colOff>140476</xdr:colOff>
      <xdr:row>38</xdr:row>
      <xdr:rowOff>178575</xdr:rowOff>
    </xdr:from>
    <xdr:to>
      <xdr:col>15</xdr:col>
      <xdr:colOff>466726</xdr:colOff>
      <xdr:row>39</xdr:row>
      <xdr:rowOff>254978</xdr:rowOff>
    </xdr:to>
    <xdr:pic>
      <xdr:nvPicPr>
        <xdr:cNvPr id="81" name="그림 8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1626" y="8532000"/>
          <a:ext cx="1012050" cy="285953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22</xdr:col>
      <xdr:colOff>457200</xdr:colOff>
      <xdr:row>28</xdr:row>
      <xdr:rowOff>99540</xdr:rowOff>
    </xdr:to>
    <xdr:grpSp>
      <xdr:nvGrpSpPr>
        <xdr:cNvPr id="82" name="그룹 81"/>
        <xdr:cNvGrpSpPr/>
      </xdr:nvGrpSpPr>
      <xdr:grpSpPr>
        <a:xfrm>
          <a:off x="12515850" y="5476875"/>
          <a:ext cx="2457450" cy="728190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16</xdr:col>
      <xdr:colOff>0</xdr:colOff>
      <xdr:row>33</xdr:row>
      <xdr:rowOff>19050</xdr:rowOff>
    </xdr:from>
    <xdr:to>
      <xdr:col>19</xdr:col>
      <xdr:colOff>123825</xdr:colOff>
      <xdr:row>34</xdr:row>
      <xdr:rowOff>38100</xdr:rowOff>
    </xdr:to>
    <xdr:sp macro="" textlink="">
      <xdr:nvSpPr>
        <xdr:cNvPr id="85" name="모서리가 둥근 직사각형 84"/>
        <xdr:cNvSpPr/>
      </xdr:nvSpPr>
      <xdr:spPr>
        <a:xfrm>
          <a:off x="10544175" y="7172325"/>
          <a:ext cx="2095500" cy="304800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1100"/>
            <a:t>단독주택 매매 계약서입니다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2">
          <cell r="C2" t="str">
            <v>이용훈</v>
          </cell>
        </row>
        <row r="3">
          <cell r="C3" t="str">
            <v>42130-2015-00085</v>
          </cell>
        </row>
        <row r="4">
          <cell r="C4" t="str">
            <v>033-733-6114</v>
          </cell>
        </row>
        <row r="5">
          <cell r="C5" t="str">
            <v>원주랜드공인중개사사무소</v>
          </cell>
        </row>
        <row r="6">
          <cell r="C6" t="str">
            <v>강원도 원주시 흥양로51번길 22-1, 상가동 104호(태장동, 태장주공아파트1단지)</v>
          </cell>
        </row>
        <row r="7">
          <cell r="C7" t="str">
            <v>206-70-34358</v>
          </cell>
        </row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102&#51473;&#44060;&#49324;&#47924;&#49548;&#52287;&#44592;.xlsx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0-1&#51473;&#44060;&#49324;&#47924;&#49548;&#51221;&#48372;&#46321;&#47197;&#54616;&#44592;.xlsx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nsdi.go.kr/lxportal/?menuno=4085" TargetMode="External"/><Relationship Id="rId1" Type="http://schemas.openxmlformats.org/officeDocument/2006/relationships/hyperlink" Target="http://www.nsdi.go.kr/lxportal/?menuno=4085" TargetMode="External"/><Relationship Id="rId6" Type="http://schemas.openxmlformats.org/officeDocument/2006/relationships/hyperlink" Target="http://www.nsdi.go.kr/lxportal/?menuno=4085" TargetMode="External"/><Relationship Id="rId11" Type="http://schemas.openxmlformats.org/officeDocument/2006/relationships/hyperlink" Target="100&#44228;&#50557;&#49436;&#53945;&#50557;.xlsx" TargetMode="External"/><Relationship Id="rId5" Type="http://schemas.openxmlformats.org/officeDocument/2006/relationships/hyperlink" Target="http://www.nsdi.go.kr/lxportal/?menuno=4085" TargetMode="External"/><Relationship Id="rId15" Type="http://schemas.openxmlformats.org/officeDocument/2006/relationships/comments" Target="../comments1.xml"/><Relationship Id="rId10" Type="http://schemas.openxmlformats.org/officeDocument/2006/relationships/hyperlink" Target="102&#51473;&#44060;&#49324;&#47924;&#49548;&#52287;&#44592;.xlsx" TargetMode="External"/><Relationship Id="rId4" Type="http://schemas.openxmlformats.org/officeDocument/2006/relationships/hyperlink" Target="http://www.nsdi.go.kr/lxportal/?menuno=4085" TargetMode="External"/><Relationship Id="rId9" Type="http://schemas.openxmlformats.org/officeDocument/2006/relationships/hyperlink" Target="102&#51473;&#44060;&#49324;&#47924;&#49548;&#52287;&#44592;.xlsx" TargetMode="External"/><Relationship Id="rId1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5" Type="http://schemas.openxmlformats.org/officeDocument/2006/relationships/hyperlink" Target="https://www.realtyprice.kr:447/notice/town/searchPastYear.htm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T94"/>
  <sheetViews>
    <sheetView showGridLines="0" tabSelected="1" showRuler="0" zoomScale="110" zoomScaleNormal="110" zoomScaleSheetLayoutView="120" zoomScalePageLayoutView="120" workbookViewId="0">
      <selection activeCell="E6" sqref="E6:AO6"/>
    </sheetView>
  </sheetViews>
  <sheetFormatPr defaultColWidth="2.25" defaultRowHeight="16.5" outlineLevelRow="2"/>
  <cols>
    <col min="1" max="1" width="2" style="128" customWidth="1"/>
    <col min="2" max="4" width="2.25" style="128"/>
    <col min="5" max="10" width="2" style="128" customWidth="1"/>
    <col min="11" max="13" width="2.25" style="128"/>
    <col min="14" max="14" width="1.5" style="128" customWidth="1"/>
    <col min="15" max="15" width="2.75" style="128" customWidth="1"/>
    <col min="16" max="21" width="2.25" style="128"/>
    <col min="22" max="22" width="1.25" style="128" customWidth="1"/>
    <col min="23" max="23" width="2.25" style="128"/>
    <col min="24" max="24" width="1.375" style="128" customWidth="1"/>
    <col min="25" max="25" width="3.75" style="128" customWidth="1"/>
    <col min="26" max="28" width="2.25" style="128"/>
    <col min="29" max="29" width="1.125" style="128" customWidth="1"/>
    <col min="30" max="31" width="2.25" style="128"/>
    <col min="32" max="32" width="3.875" style="128" customWidth="1"/>
    <col min="33" max="33" width="2.25" style="128"/>
    <col min="34" max="37" width="2" style="128" customWidth="1"/>
    <col min="38" max="40" width="2.25" style="128"/>
    <col min="41" max="41" width="4.125" style="128" customWidth="1"/>
    <col min="42" max="42" width="0.75" style="128" customWidth="1"/>
    <col min="43" max="45" width="2.25" style="128"/>
    <col min="46" max="46" width="2.375" style="128" bestFit="1" customWidth="1"/>
    <col min="47" max="71" width="2.25" style="128"/>
    <col min="72" max="72" width="3.25" style="128" bestFit="1" customWidth="1"/>
    <col min="73" max="16384" width="2.25" style="128"/>
  </cols>
  <sheetData>
    <row r="1" spans="1:72" ht="24.75" customHeight="1">
      <c r="A1" s="260" t="s">
        <v>572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31" t="s">
        <v>570</v>
      </c>
      <c r="X1" s="231"/>
      <c r="Y1" s="231"/>
      <c r="Z1" s="231"/>
      <c r="AA1" s="261" t="s">
        <v>571</v>
      </c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</row>
    <row r="2" spans="1:72" ht="17.25" customHeight="1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</row>
    <row r="3" spans="1:72" ht="30.75" customHeight="1">
      <c r="A3" s="327" t="s">
        <v>543</v>
      </c>
      <c r="B3" s="328"/>
      <c r="C3" s="328"/>
      <c r="D3" s="322" t="s">
        <v>551</v>
      </c>
      <c r="E3" s="322"/>
      <c r="F3" s="322"/>
      <c r="G3" s="322"/>
      <c r="H3" s="322"/>
      <c r="I3" s="322"/>
      <c r="J3" s="322"/>
      <c r="K3" s="322"/>
      <c r="L3" s="322"/>
      <c r="M3" s="323" t="s">
        <v>541</v>
      </c>
      <c r="N3" s="323"/>
      <c r="O3" s="323"/>
      <c r="P3" s="323"/>
      <c r="Q3" s="323"/>
      <c r="R3" s="323"/>
      <c r="S3" s="323"/>
      <c r="T3" s="323"/>
      <c r="U3" s="323"/>
      <c r="V3" s="322" t="s">
        <v>551</v>
      </c>
      <c r="W3" s="322"/>
      <c r="X3" s="322"/>
      <c r="Y3" s="322"/>
      <c r="Z3" s="322"/>
      <c r="AA3" s="322"/>
      <c r="AB3" s="322"/>
      <c r="AC3" s="322"/>
      <c r="AD3" s="323" t="s">
        <v>542</v>
      </c>
      <c r="AE3" s="323"/>
      <c r="AF3" s="323"/>
      <c r="AG3" s="323"/>
      <c r="AH3" s="323"/>
      <c r="AI3" s="323"/>
      <c r="AJ3" s="323"/>
      <c r="AK3" s="323"/>
      <c r="AL3" s="323"/>
      <c r="AM3" s="323"/>
      <c r="AN3" s="323"/>
      <c r="AO3" s="329"/>
    </row>
    <row r="4" spans="1:72" ht="22.5" customHeight="1">
      <c r="A4" s="324" t="s">
        <v>539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  <c r="V4" s="324"/>
      <c r="W4" s="324"/>
      <c r="X4" s="324"/>
      <c r="Y4" s="324"/>
      <c r="Z4" s="324"/>
      <c r="AA4" s="324"/>
      <c r="AB4" s="324"/>
      <c r="AC4" s="324"/>
      <c r="AD4" s="324"/>
      <c r="AE4" s="324"/>
      <c r="AF4" s="324"/>
      <c r="AG4" s="324"/>
      <c r="AH4" s="324"/>
      <c r="AI4" s="324"/>
      <c r="AJ4" s="324"/>
      <c r="AK4" s="324"/>
      <c r="AL4" s="324"/>
      <c r="AM4" s="324"/>
      <c r="AN4" s="324"/>
      <c r="AO4" s="324"/>
    </row>
    <row r="5" spans="1:72" ht="17.25" customHeight="1">
      <c r="A5" s="213" t="s">
        <v>471</v>
      </c>
      <c r="B5" s="213"/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</row>
    <row r="6" spans="1:72" ht="18.75" customHeight="1">
      <c r="A6" s="209" t="s">
        <v>0</v>
      </c>
      <c r="B6" s="283"/>
      <c r="C6" s="283"/>
      <c r="D6" s="283"/>
      <c r="E6" s="289"/>
      <c r="F6" s="290"/>
      <c r="G6" s="290"/>
      <c r="H6" s="290"/>
      <c r="I6" s="290"/>
      <c r="J6" s="290"/>
      <c r="K6" s="290"/>
      <c r="L6" s="290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  <c r="AI6" s="290"/>
      <c r="AJ6" s="290"/>
      <c r="AK6" s="290"/>
      <c r="AL6" s="290"/>
      <c r="AM6" s="290"/>
      <c r="AN6" s="290"/>
      <c r="AO6" s="290"/>
    </row>
    <row r="7" spans="1:72" ht="18.75" customHeight="1">
      <c r="A7" s="211" t="s">
        <v>468</v>
      </c>
      <c r="B7" s="212"/>
      <c r="C7" s="212"/>
      <c r="D7" s="212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20" t="s">
        <v>540</v>
      </c>
      <c r="X7" s="220"/>
      <c r="Y7" s="220"/>
      <c r="Z7" s="220"/>
      <c r="AA7" s="220"/>
      <c r="AB7" s="325"/>
      <c r="AC7" s="326"/>
      <c r="AD7" s="326"/>
      <c r="AE7" s="326"/>
      <c r="AF7" s="144" t="s">
        <v>447</v>
      </c>
      <c r="AG7" s="223" t="s">
        <v>470</v>
      </c>
      <c r="AH7" s="223"/>
      <c r="AI7" s="223"/>
      <c r="AJ7" s="223"/>
      <c r="AK7" s="223"/>
      <c r="AL7" s="224"/>
      <c r="AM7" s="225"/>
      <c r="AN7" s="225"/>
      <c r="AO7" s="137" t="s">
        <v>447</v>
      </c>
    </row>
    <row r="8" spans="1:72" ht="18.75" customHeight="1">
      <c r="A8" s="216" t="s">
        <v>469</v>
      </c>
      <c r="B8" s="217"/>
      <c r="C8" s="217"/>
      <c r="D8" s="217"/>
      <c r="E8" s="226"/>
      <c r="F8" s="227"/>
      <c r="G8" s="227"/>
      <c r="H8" s="227"/>
      <c r="I8" s="227"/>
      <c r="J8" s="227"/>
      <c r="K8" s="227"/>
      <c r="L8" s="227"/>
      <c r="M8" s="227"/>
      <c r="N8" s="227"/>
      <c r="O8" s="227"/>
      <c r="P8" s="227"/>
      <c r="Q8" s="227"/>
      <c r="R8" s="227"/>
      <c r="S8" s="227"/>
      <c r="T8" s="227"/>
      <c r="U8" s="227"/>
      <c r="V8" s="227"/>
      <c r="W8" s="228" t="s">
        <v>522</v>
      </c>
      <c r="X8" s="228"/>
      <c r="Y8" s="228"/>
      <c r="Z8" s="228"/>
      <c r="AA8" s="228"/>
      <c r="AB8" s="229"/>
      <c r="AC8" s="229"/>
      <c r="AD8" s="229"/>
      <c r="AE8" s="229"/>
      <c r="AF8" s="229"/>
      <c r="AG8" s="229"/>
      <c r="AH8" s="229"/>
      <c r="AI8" s="229"/>
      <c r="AJ8" s="229"/>
      <c r="AK8" s="229"/>
      <c r="AL8" s="229"/>
      <c r="AM8" s="229"/>
      <c r="AN8" s="229"/>
      <c r="AO8" s="230"/>
    </row>
    <row r="9" spans="1:72" ht="7.5" customHeight="1">
      <c r="A9" s="218"/>
      <c r="B9" s="218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8"/>
      <c r="AA9" s="218"/>
      <c r="AB9" s="218"/>
      <c r="AC9" s="218"/>
      <c r="AD9" s="218"/>
      <c r="AE9" s="218"/>
      <c r="AF9" s="218"/>
      <c r="AG9" s="218"/>
      <c r="AH9" s="218"/>
      <c r="AI9" s="218"/>
      <c r="AJ9" s="218"/>
      <c r="AK9" s="218"/>
      <c r="AL9" s="218"/>
      <c r="AM9" s="218"/>
      <c r="AN9" s="218"/>
      <c r="AO9" s="218"/>
    </row>
    <row r="10" spans="1:72" ht="15.75" customHeight="1">
      <c r="A10" s="285" t="s">
        <v>472</v>
      </c>
      <c r="B10" s="285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5"/>
      <c r="N10" s="285"/>
      <c r="O10" s="285"/>
      <c r="P10" s="285"/>
      <c r="Q10" s="285"/>
      <c r="R10" s="285"/>
      <c r="S10" s="285"/>
      <c r="T10" s="285"/>
      <c r="U10" s="285"/>
      <c r="V10" s="285"/>
      <c r="W10" s="285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  <c r="AM10" s="285"/>
      <c r="AN10" s="285"/>
      <c r="AO10" s="285"/>
    </row>
    <row r="11" spans="1:72" ht="18.75" customHeight="1">
      <c r="A11" s="299" t="s">
        <v>484</v>
      </c>
      <c r="B11" s="300"/>
      <c r="C11" s="300"/>
      <c r="D11" s="300"/>
      <c r="E11" s="305" t="s">
        <v>473</v>
      </c>
      <c r="F11" s="305"/>
      <c r="G11" s="305"/>
      <c r="H11" s="305"/>
      <c r="I11" s="305"/>
      <c r="J11" s="308"/>
      <c r="K11" s="308"/>
      <c r="L11" s="308"/>
      <c r="M11" s="308"/>
      <c r="N11" s="308"/>
      <c r="O11" s="308"/>
      <c r="P11" s="308"/>
      <c r="Q11" s="308"/>
      <c r="R11" s="308"/>
      <c r="S11" s="308"/>
      <c r="T11" s="308"/>
      <c r="U11" s="308"/>
      <c r="V11" s="308"/>
      <c r="W11" s="305" t="s">
        <v>476</v>
      </c>
      <c r="X11" s="305"/>
      <c r="Y11" s="305"/>
      <c r="Z11" s="305"/>
      <c r="AA11" s="308"/>
      <c r="AB11" s="308"/>
      <c r="AC11" s="308"/>
      <c r="AD11" s="308"/>
      <c r="AE11" s="308"/>
      <c r="AF11" s="308"/>
      <c r="AG11" s="308"/>
      <c r="AH11" s="308"/>
      <c r="AI11" s="308"/>
      <c r="AJ11" s="308"/>
      <c r="AK11" s="308"/>
      <c r="AL11" s="308"/>
      <c r="AM11" s="308"/>
      <c r="AN11" s="308"/>
      <c r="AO11" s="310"/>
    </row>
    <row r="12" spans="1:72" ht="18.75" customHeight="1">
      <c r="A12" s="301"/>
      <c r="B12" s="302"/>
      <c r="C12" s="302"/>
      <c r="D12" s="302"/>
      <c r="E12" s="306" t="s">
        <v>475</v>
      </c>
      <c r="F12" s="306"/>
      <c r="G12" s="306"/>
      <c r="H12" s="306"/>
      <c r="I12" s="306"/>
      <c r="J12" s="309"/>
      <c r="K12" s="309"/>
      <c r="L12" s="309"/>
      <c r="M12" s="309"/>
      <c r="N12" s="309"/>
      <c r="O12" s="309"/>
      <c r="P12" s="309"/>
      <c r="Q12" s="309"/>
      <c r="R12" s="309"/>
      <c r="S12" s="309"/>
      <c r="T12" s="309"/>
      <c r="U12" s="309"/>
      <c r="V12" s="309"/>
      <c r="W12" s="306" t="s">
        <v>477</v>
      </c>
      <c r="X12" s="306"/>
      <c r="Y12" s="306"/>
      <c r="Z12" s="306"/>
      <c r="AA12" s="311" t="s">
        <v>478</v>
      </c>
      <c r="AB12" s="298"/>
      <c r="AC12" s="140" t="s">
        <v>480</v>
      </c>
      <c r="AD12" s="129">
        <v>1</v>
      </c>
      <c r="AE12" s="141" t="s">
        <v>481</v>
      </c>
      <c r="AF12" s="139"/>
      <c r="AG12" s="298" t="s">
        <v>479</v>
      </c>
      <c r="AH12" s="298"/>
      <c r="AI12" s="140" t="s">
        <v>482</v>
      </c>
      <c r="AJ12" s="129" t="s">
        <v>536</v>
      </c>
      <c r="AK12" s="141" t="s">
        <v>525</v>
      </c>
      <c r="AL12" s="298"/>
      <c r="AM12" s="298"/>
      <c r="AN12" s="298"/>
      <c r="AO12" s="298"/>
      <c r="AP12" s="117"/>
    </row>
    <row r="13" spans="1:72" ht="18.75" customHeight="1">
      <c r="A13" s="303"/>
      <c r="B13" s="304"/>
      <c r="C13" s="304"/>
      <c r="D13" s="304"/>
      <c r="E13" s="307" t="s">
        <v>474</v>
      </c>
      <c r="F13" s="307"/>
      <c r="G13" s="307"/>
      <c r="H13" s="307"/>
      <c r="I13" s="307"/>
      <c r="J13" s="292"/>
      <c r="K13" s="291"/>
      <c r="L13" s="291"/>
      <c r="M13" s="291"/>
      <c r="N13" s="291"/>
      <c r="O13" s="291"/>
      <c r="P13" s="291"/>
      <c r="Q13" s="291"/>
      <c r="R13" s="288" t="s">
        <v>483</v>
      </c>
      <c r="S13" s="288"/>
      <c r="T13" s="288"/>
      <c r="U13" s="291"/>
      <c r="V13" s="291"/>
      <c r="W13" s="291"/>
      <c r="X13" s="291"/>
      <c r="Y13" s="291"/>
      <c r="Z13" s="291"/>
      <c r="AA13" s="291"/>
      <c r="AB13" s="291"/>
      <c r="AC13" s="291"/>
      <c r="AD13" s="288" t="s">
        <v>485</v>
      </c>
      <c r="AE13" s="288"/>
      <c r="AF13" s="288"/>
      <c r="AG13" s="138" t="s">
        <v>486</v>
      </c>
      <c r="AH13" s="287"/>
      <c r="AI13" s="287"/>
      <c r="AJ13" s="287"/>
      <c r="AK13" s="286" t="s">
        <v>487</v>
      </c>
      <c r="AL13" s="286"/>
      <c r="AM13" s="286"/>
      <c r="AN13" s="138"/>
      <c r="AO13" s="138"/>
      <c r="AP13" s="117"/>
    </row>
    <row r="14" spans="1:72" ht="7.5" customHeight="1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8"/>
      <c r="AL14" s="218"/>
      <c r="AM14" s="218"/>
      <c r="AN14" s="218"/>
      <c r="AO14" s="218"/>
    </row>
    <row r="15" spans="1:72" ht="16.5" customHeight="1">
      <c r="A15" s="284" t="s">
        <v>488</v>
      </c>
      <c r="B15" s="284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4"/>
      <c r="N15" s="284"/>
      <c r="O15" s="284"/>
      <c r="P15" s="284"/>
      <c r="Q15" s="284"/>
      <c r="R15" s="284"/>
      <c r="S15" s="284"/>
      <c r="T15" s="284"/>
      <c r="U15" s="284"/>
      <c r="V15" s="284"/>
      <c r="W15" s="284"/>
      <c r="X15" s="284"/>
      <c r="Y15" s="284"/>
      <c r="Z15" s="284"/>
      <c r="AA15" s="284"/>
      <c r="AB15" s="284"/>
      <c r="AC15" s="284"/>
      <c r="AD15" s="284"/>
      <c r="AE15" s="284"/>
      <c r="AF15" s="284"/>
      <c r="AG15" s="284"/>
      <c r="AH15" s="284"/>
      <c r="AI15" s="284"/>
      <c r="AJ15" s="284"/>
      <c r="AK15" s="284"/>
      <c r="AL15" s="284"/>
      <c r="AM15" s="284"/>
      <c r="AN15" s="284"/>
      <c r="AO15" s="284"/>
    </row>
    <row r="16" spans="1:72" s="130" customFormat="1" ht="15" customHeight="1">
      <c r="A16" s="312" t="s">
        <v>493</v>
      </c>
      <c r="B16" s="312"/>
      <c r="C16" s="312"/>
      <c r="D16" s="312"/>
      <c r="E16" s="312"/>
      <c r="F16" s="312"/>
      <c r="G16" s="312"/>
      <c r="H16" s="312"/>
      <c r="I16" s="312"/>
      <c r="J16" s="312"/>
      <c r="K16" s="312"/>
      <c r="L16" s="312"/>
      <c r="M16" s="312"/>
      <c r="N16" s="312"/>
      <c r="O16" s="312"/>
      <c r="P16" s="312"/>
      <c r="Q16" s="312"/>
      <c r="R16" s="312"/>
      <c r="S16" s="312"/>
      <c r="T16" s="312"/>
      <c r="U16" s="312"/>
      <c r="V16" s="312"/>
      <c r="W16" s="312"/>
      <c r="X16" s="312"/>
      <c r="Y16" s="312"/>
      <c r="Z16" s="312"/>
      <c r="AA16" s="312"/>
      <c r="AB16" s="312"/>
      <c r="AC16" s="312"/>
      <c r="AD16" s="312"/>
      <c r="AE16" s="312"/>
      <c r="AF16" s="312"/>
      <c r="AG16" s="312"/>
      <c r="AH16" s="312"/>
      <c r="AI16" s="312"/>
      <c r="AJ16" s="312"/>
      <c r="AK16" s="312"/>
      <c r="AL16" s="312"/>
      <c r="AM16" s="312"/>
      <c r="AN16" s="312"/>
      <c r="AO16" s="312"/>
      <c r="AT16" s="146">
        <v>0</v>
      </c>
      <c r="AU16" s="147">
        <v>1</v>
      </c>
      <c r="AV16" s="147">
        <v>2</v>
      </c>
      <c r="AW16" s="147">
        <v>3</v>
      </c>
      <c r="AX16" s="147">
        <v>4</v>
      </c>
      <c r="AY16" s="147">
        <v>5</v>
      </c>
      <c r="AZ16" s="147">
        <v>6</v>
      </c>
      <c r="BA16" s="147">
        <v>7</v>
      </c>
      <c r="BB16" s="147">
        <v>8</v>
      </c>
      <c r="BC16" s="147">
        <v>9</v>
      </c>
      <c r="BD16" s="147">
        <v>10</v>
      </c>
      <c r="BE16" s="147">
        <v>11</v>
      </c>
      <c r="BF16" s="147">
        <v>12</v>
      </c>
      <c r="BG16" s="147">
        <v>13</v>
      </c>
      <c r="BH16" s="147">
        <v>14</v>
      </c>
      <c r="BI16" s="147">
        <v>15</v>
      </c>
      <c r="BJ16" s="147">
        <v>16</v>
      </c>
      <c r="BK16" s="147">
        <v>17</v>
      </c>
      <c r="BL16" s="147">
        <v>18</v>
      </c>
      <c r="BM16" s="147">
        <v>19</v>
      </c>
      <c r="BN16" s="147">
        <v>20</v>
      </c>
      <c r="BO16" s="147">
        <v>21</v>
      </c>
      <c r="BP16" s="147">
        <v>22</v>
      </c>
      <c r="BQ16" s="147">
        <v>23</v>
      </c>
      <c r="BR16" s="147">
        <v>24</v>
      </c>
      <c r="BS16" s="147">
        <v>25</v>
      </c>
      <c r="BT16" s="148">
        <v>26</v>
      </c>
    </row>
    <row r="17" spans="1:72" s="131" customFormat="1" ht="18.75" customHeight="1">
      <c r="A17" s="209" t="s">
        <v>489</v>
      </c>
      <c r="B17" s="313"/>
      <c r="C17" s="313"/>
      <c r="D17" s="313"/>
      <c r="E17" s="314"/>
      <c r="F17" s="315"/>
      <c r="G17" s="315"/>
      <c r="H17" s="315"/>
      <c r="I17" s="315"/>
      <c r="J17" s="315"/>
      <c r="K17" s="315"/>
      <c r="L17" s="315"/>
      <c r="M17" s="330" t="str">
        <f>"(금" &amp;NUMBERSTRING(E17,1)&amp;"원정)"</f>
        <v>(금영원정)</v>
      </c>
      <c r="N17" s="330"/>
      <c r="O17" s="330"/>
      <c r="P17" s="330"/>
      <c r="Q17" s="330"/>
      <c r="R17" s="330"/>
      <c r="S17" s="330"/>
      <c r="T17" s="330"/>
      <c r="U17" s="330"/>
      <c r="V17" s="330"/>
      <c r="W17" s="330"/>
      <c r="X17" s="330"/>
      <c r="Y17" s="330"/>
      <c r="Z17" s="330"/>
      <c r="AA17" s="330"/>
      <c r="AB17" s="330"/>
      <c r="AC17" s="330"/>
      <c r="AD17" s="330"/>
      <c r="AE17" s="330"/>
      <c r="AF17" s="330"/>
      <c r="AG17" s="330"/>
      <c r="AH17" s="330"/>
      <c r="AI17" s="330"/>
      <c r="AJ17" s="330"/>
      <c r="AK17" s="330"/>
      <c r="AL17" s="330"/>
      <c r="AM17" s="330"/>
      <c r="AN17" s="330"/>
      <c r="AO17" s="330"/>
      <c r="AT17" s="149" t="s">
        <v>569</v>
      </c>
      <c r="AU17" s="150">
        <f>AG18</f>
        <v>0</v>
      </c>
      <c r="AV17" s="150">
        <f>AG19</f>
        <v>0</v>
      </c>
      <c r="AW17" s="150">
        <f>AG20</f>
        <v>0</v>
      </c>
      <c r="AX17" s="149"/>
      <c r="AY17" s="149">
        <f>E6</f>
        <v>0</v>
      </c>
      <c r="AZ17" s="149"/>
      <c r="BA17" s="149" t="s">
        <v>574</v>
      </c>
      <c r="BB17" s="149" t="str">
        <f>W1</f>
        <v>권리금</v>
      </c>
      <c r="BC17" s="153">
        <f>E17</f>
        <v>0</v>
      </c>
      <c r="BD17" s="153"/>
      <c r="BE17" s="153">
        <f>E17*10%</f>
        <v>0</v>
      </c>
      <c r="BF17" s="153"/>
      <c r="BG17" s="149" t="str">
        <f>AE41</f>
        <v>이름 또는 법인명 기재</v>
      </c>
      <c r="BH17" s="149">
        <f>T41</f>
        <v>0</v>
      </c>
      <c r="BI17" s="149">
        <f>K41</f>
        <v>0</v>
      </c>
      <c r="BJ17" s="149">
        <f>K40</f>
        <v>0</v>
      </c>
      <c r="BK17" s="149">
        <f>AE43</f>
        <v>0</v>
      </c>
      <c r="BL17" s="149">
        <f>T43</f>
        <v>0</v>
      </c>
      <c r="BM17" s="149" t="str">
        <f>AE45</f>
        <v>이름 또는 법인명 기재</v>
      </c>
      <c r="BN17" s="149">
        <f>T45</f>
        <v>0</v>
      </c>
      <c r="BO17" s="149">
        <f>K45</f>
        <v>0</v>
      </c>
      <c r="BP17" s="149">
        <f>K44</f>
        <v>0</v>
      </c>
      <c r="BQ17" s="149">
        <f>AE47</f>
        <v>0</v>
      </c>
      <c r="BR17" s="149">
        <f>T47</f>
        <v>0</v>
      </c>
      <c r="BS17" s="149" t="str">
        <f>A36</f>
        <v xml:space="preserve">입력글자수는 제한이 없습니다
좌측 행번호사이의 경계선에 마우스를 클릭 후 드레그하여 간격을 자유롭게 조정 할 수 있습니다
셀 안에서 줄바꾸기 할때는 방향키위아래사용 또는 Alt+Enter 하시면 됩니다
3. 
4. 
5
6
7
8
9
10
11
12
13
</v>
      </c>
      <c r="BT17" s="149" t="str">
        <f>K52&amp;" "&amp;AE52&amp;" "&amp;T53</f>
        <v xml:space="preserve">  </v>
      </c>
    </row>
    <row r="18" spans="1:72" s="131" customFormat="1" ht="18.75" customHeight="1">
      <c r="A18" s="270" t="s">
        <v>4</v>
      </c>
      <c r="B18" s="271"/>
      <c r="C18" s="271"/>
      <c r="D18" s="271"/>
      <c r="E18" s="272"/>
      <c r="F18" s="273"/>
      <c r="G18" s="273"/>
      <c r="H18" s="273"/>
      <c r="I18" s="273"/>
      <c r="J18" s="273"/>
      <c r="K18" s="273"/>
      <c r="L18" s="273"/>
      <c r="M18" s="274" t="str">
        <f>"(금"&amp;NUMBERSTRING(E18,1)&amp;"원정)"</f>
        <v>(금영원정)</v>
      </c>
      <c r="N18" s="275"/>
      <c r="O18" s="275"/>
      <c r="P18" s="275"/>
      <c r="Q18" s="275"/>
      <c r="R18" s="275"/>
      <c r="S18" s="275"/>
      <c r="T18" s="275"/>
      <c r="U18" s="275"/>
      <c r="V18" s="275"/>
      <c r="W18" s="275"/>
      <c r="X18" s="275"/>
      <c r="Y18" s="275"/>
      <c r="Z18" s="275"/>
      <c r="AA18" s="276"/>
      <c r="AB18" s="277" t="s">
        <v>5</v>
      </c>
      <c r="AC18" s="278"/>
      <c r="AD18" s="278"/>
      <c r="AE18" s="278"/>
      <c r="AF18" s="278"/>
      <c r="AG18" s="279"/>
      <c r="AH18" s="280"/>
      <c r="AI18" s="280"/>
      <c r="AJ18" s="280"/>
      <c r="AK18" s="280"/>
      <c r="AL18" s="280"/>
      <c r="AM18" s="280"/>
      <c r="AN18" s="280"/>
      <c r="AO18" s="280"/>
    </row>
    <row r="19" spans="1:72" s="131" customFormat="1" ht="18.75" customHeight="1">
      <c r="A19" s="270" t="s">
        <v>8</v>
      </c>
      <c r="B19" s="271"/>
      <c r="C19" s="271"/>
      <c r="D19" s="271"/>
      <c r="E19" s="272"/>
      <c r="F19" s="273"/>
      <c r="G19" s="273"/>
      <c r="H19" s="273"/>
      <c r="I19" s="273"/>
      <c r="J19" s="273"/>
      <c r="K19" s="273"/>
      <c r="L19" s="273"/>
      <c r="M19" s="274" t="str">
        <f>"(금"&amp;NUMBERSTRING(E19,1)&amp;"원정)"</f>
        <v>(금영원정)</v>
      </c>
      <c r="N19" s="275"/>
      <c r="O19" s="275"/>
      <c r="P19" s="275"/>
      <c r="Q19" s="275"/>
      <c r="R19" s="275"/>
      <c r="S19" s="275"/>
      <c r="T19" s="275"/>
      <c r="U19" s="275"/>
      <c r="V19" s="275"/>
      <c r="W19" s="275"/>
      <c r="X19" s="275"/>
      <c r="Y19" s="275"/>
      <c r="Z19" s="275"/>
      <c r="AA19" s="276"/>
      <c r="AB19" s="277" t="s">
        <v>9</v>
      </c>
      <c r="AC19" s="278"/>
      <c r="AD19" s="278"/>
      <c r="AE19" s="278"/>
      <c r="AF19" s="278"/>
      <c r="AG19" s="279"/>
      <c r="AH19" s="280"/>
      <c r="AI19" s="280"/>
      <c r="AJ19" s="280"/>
      <c r="AK19" s="280"/>
      <c r="AL19" s="280"/>
      <c r="AM19" s="280"/>
      <c r="AN19" s="280"/>
      <c r="AO19" s="280"/>
    </row>
    <row r="20" spans="1:72" s="131" customFormat="1" ht="18.75" customHeight="1">
      <c r="A20" s="333" t="s">
        <v>12</v>
      </c>
      <c r="B20" s="334"/>
      <c r="C20" s="334"/>
      <c r="D20" s="334"/>
      <c r="E20" s="262">
        <f>E17-E18-E19</f>
        <v>0</v>
      </c>
      <c r="F20" s="263"/>
      <c r="G20" s="263"/>
      <c r="H20" s="263"/>
      <c r="I20" s="263"/>
      <c r="J20" s="263"/>
      <c r="K20" s="263"/>
      <c r="L20" s="263"/>
      <c r="M20" s="264" t="str">
        <f>"(금"&amp;NUMBERSTRING(E20,1)&amp;"원정)"</f>
        <v>(금영원정)</v>
      </c>
      <c r="N20" s="265"/>
      <c r="O20" s="265"/>
      <c r="P20" s="265"/>
      <c r="Q20" s="265"/>
      <c r="R20" s="265"/>
      <c r="S20" s="265"/>
      <c r="T20" s="265"/>
      <c r="U20" s="265"/>
      <c r="V20" s="265"/>
      <c r="W20" s="265"/>
      <c r="X20" s="265"/>
      <c r="Y20" s="265"/>
      <c r="Z20" s="265"/>
      <c r="AA20" s="266"/>
      <c r="AB20" s="267" t="s">
        <v>13</v>
      </c>
      <c r="AC20" s="268"/>
      <c r="AD20" s="268"/>
      <c r="AE20" s="268"/>
      <c r="AF20" s="268"/>
      <c r="AG20" s="281"/>
      <c r="AH20" s="282"/>
      <c r="AI20" s="282"/>
      <c r="AJ20" s="282"/>
      <c r="AK20" s="282"/>
      <c r="AL20" s="282"/>
      <c r="AM20" s="282"/>
      <c r="AN20" s="282"/>
      <c r="AO20" s="282"/>
    </row>
    <row r="21" spans="1:72" ht="8.25" customHeight="1">
      <c r="A21" s="269"/>
      <c r="B21" s="269"/>
      <c r="C21" s="269"/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  <c r="AA21" s="269"/>
      <c r="AB21" s="269"/>
      <c r="AC21" s="269"/>
      <c r="AD21" s="269"/>
      <c r="AE21" s="269"/>
      <c r="AF21" s="269"/>
      <c r="AG21" s="269"/>
      <c r="AH21" s="269"/>
      <c r="AI21" s="269"/>
      <c r="AJ21" s="269"/>
      <c r="AK21" s="269"/>
      <c r="AL21" s="269"/>
      <c r="AM21" s="269"/>
      <c r="AN21" s="269"/>
      <c r="AO21" s="269"/>
    </row>
    <row r="22" spans="1:72" s="132" customFormat="1" ht="55.5" customHeight="1">
      <c r="A22" s="332" t="s">
        <v>494</v>
      </c>
      <c r="B22" s="332"/>
      <c r="C22" s="332"/>
      <c r="D22" s="332"/>
      <c r="E22" s="332"/>
      <c r="F22" s="332"/>
      <c r="G22" s="332"/>
      <c r="H22" s="332"/>
      <c r="I22" s="332"/>
      <c r="J22" s="332"/>
      <c r="K22" s="332"/>
      <c r="L22" s="332"/>
      <c r="M22" s="332"/>
      <c r="N22" s="332"/>
      <c r="O22" s="332"/>
      <c r="P22" s="332"/>
      <c r="Q22" s="332"/>
      <c r="R22" s="332"/>
      <c r="S22" s="332"/>
      <c r="T22" s="332"/>
      <c r="U22" s="332"/>
      <c r="V22" s="332"/>
      <c r="W22" s="332"/>
      <c r="X22" s="332"/>
      <c r="Y22" s="332"/>
      <c r="Z22" s="332"/>
      <c r="AA22" s="332"/>
      <c r="AB22" s="332"/>
      <c r="AC22" s="332"/>
      <c r="AD22" s="332"/>
      <c r="AE22" s="332"/>
      <c r="AF22" s="332"/>
      <c r="AG22" s="332"/>
      <c r="AH22" s="332"/>
      <c r="AI22" s="332"/>
      <c r="AJ22" s="332"/>
      <c r="AK22" s="332"/>
      <c r="AL22" s="332"/>
      <c r="AM22" s="332"/>
      <c r="AN22" s="332"/>
      <c r="AO22" s="332"/>
    </row>
    <row r="23" spans="1:72" s="132" customFormat="1" ht="36.75" customHeight="1">
      <c r="A23" s="336" t="s">
        <v>490</v>
      </c>
      <c r="B23" s="337"/>
      <c r="C23" s="337"/>
      <c r="D23" s="337"/>
      <c r="E23" s="337"/>
      <c r="F23" s="337"/>
      <c r="G23" s="337"/>
      <c r="H23" s="337"/>
      <c r="I23" s="337"/>
      <c r="J23" s="339" t="s">
        <v>500</v>
      </c>
      <c r="K23" s="339"/>
      <c r="L23" s="339"/>
      <c r="M23" s="339"/>
      <c r="N23" s="339"/>
      <c r="O23" s="339"/>
      <c r="P23" s="339"/>
      <c r="Q23" s="339"/>
      <c r="R23" s="339"/>
      <c r="S23" s="339"/>
      <c r="T23" s="339"/>
      <c r="U23" s="339"/>
      <c r="V23" s="339"/>
      <c r="W23" s="339"/>
      <c r="X23" s="339"/>
      <c r="Y23" s="339"/>
      <c r="Z23" s="339"/>
      <c r="AA23" s="339"/>
      <c r="AB23" s="339"/>
      <c r="AC23" s="339"/>
      <c r="AD23" s="339"/>
      <c r="AE23" s="339"/>
      <c r="AF23" s="339"/>
      <c r="AG23" s="339"/>
      <c r="AH23" s="339"/>
      <c r="AI23" s="339"/>
      <c r="AJ23" s="339"/>
      <c r="AK23" s="339"/>
      <c r="AL23" s="339"/>
      <c r="AM23" s="339"/>
      <c r="AN23" s="339"/>
      <c r="AO23" s="340"/>
    </row>
    <row r="24" spans="1:72" s="132" customFormat="1" ht="36.75" customHeight="1">
      <c r="A24" s="338" t="s">
        <v>491</v>
      </c>
      <c r="B24" s="170"/>
      <c r="C24" s="170"/>
      <c r="D24" s="170"/>
      <c r="E24" s="170"/>
      <c r="F24" s="170"/>
      <c r="G24" s="170"/>
      <c r="H24" s="170"/>
      <c r="I24" s="170"/>
      <c r="J24" s="341" t="s">
        <v>499</v>
      </c>
      <c r="K24" s="341"/>
      <c r="L24" s="341"/>
      <c r="M24" s="341"/>
      <c r="N24" s="341"/>
      <c r="O24" s="341"/>
      <c r="P24" s="341"/>
      <c r="Q24" s="341"/>
      <c r="R24" s="341"/>
      <c r="S24" s="341"/>
      <c r="T24" s="341"/>
      <c r="U24" s="341"/>
      <c r="V24" s="341"/>
      <c r="W24" s="341"/>
      <c r="X24" s="341"/>
      <c r="Y24" s="341"/>
      <c r="Z24" s="341"/>
      <c r="AA24" s="341"/>
      <c r="AB24" s="341"/>
      <c r="AC24" s="341"/>
      <c r="AD24" s="341"/>
      <c r="AE24" s="341"/>
      <c r="AF24" s="341"/>
      <c r="AG24" s="341"/>
      <c r="AH24" s="341"/>
      <c r="AI24" s="341"/>
      <c r="AJ24" s="341"/>
      <c r="AK24" s="341"/>
      <c r="AL24" s="341"/>
      <c r="AM24" s="341"/>
      <c r="AN24" s="341"/>
      <c r="AO24" s="342"/>
    </row>
    <row r="25" spans="1:72" s="132" customFormat="1" ht="15" customHeight="1">
      <c r="A25" s="344" t="s">
        <v>544</v>
      </c>
      <c r="B25" s="344"/>
      <c r="C25" s="344"/>
      <c r="D25" s="344"/>
      <c r="E25" s="344"/>
      <c r="F25" s="344"/>
      <c r="G25" s="344"/>
      <c r="H25" s="344"/>
      <c r="I25" s="344"/>
      <c r="J25" s="344"/>
      <c r="K25" s="344"/>
      <c r="L25" s="344"/>
      <c r="M25" s="344"/>
      <c r="N25" s="344"/>
      <c r="O25" s="344"/>
      <c r="P25" s="344"/>
      <c r="Q25" s="344"/>
      <c r="R25" s="344"/>
      <c r="S25" s="344"/>
      <c r="T25" s="344"/>
      <c r="U25" s="344"/>
      <c r="V25" s="344"/>
      <c r="W25" s="344"/>
      <c r="X25" s="344"/>
      <c r="Y25" s="344"/>
      <c r="Z25" s="344"/>
      <c r="AA25" s="344"/>
      <c r="AB25" s="344"/>
      <c r="AC25" s="344"/>
      <c r="AD25" s="344"/>
      <c r="AE25" s="344"/>
      <c r="AF25" s="344"/>
      <c r="AG25" s="344"/>
      <c r="AH25" s="344"/>
      <c r="AI25" s="344"/>
      <c r="AJ25" s="344"/>
      <c r="AK25" s="344"/>
      <c r="AL25" s="344"/>
      <c r="AM25" s="344"/>
      <c r="AN25" s="344"/>
      <c r="AO25" s="344"/>
    </row>
    <row r="26" spans="1:72" s="132" customFormat="1" ht="71.25" customHeight="1">
      <c r="A26" s="343" t="s">
        <v>545</v>
      </c>
      <c r="B26" s="343"/>
      <c r="C26" s="343"/>
      <c r="D26" s="343"/>
      <c r="E26" s="343"/>
      <c r="F26" s="343"/>
      <c r="G26" s="343"/>
      <c r="H26" s="343"/>
      <c r="I26" s="343"/>
      <c r="J26" s="343"/>
      <c r="K26" s="343"/>
      <c r="L26" s="343"/>
      <c r="M26" s="343"/>
      <c r="N26" s="343"/>
      <c r="O26" s="343"/>
      <c r="P26" s="343"/>
      <c r="Q26" s="343"/>
      <c r="R26" s="343"/>
      <c r="S26" s="343"/>
      <c r="T26" s="343"/>
      <c r="U26" s="343"/>
      <c r="V26" s="343"/>
      <c r="W26" s="343"/>
      <c r="X26" s="343"/>
      <c r="Y26" s="343"/>
      <c r="Z26" s="343"/>
      <c r="AA26" s="343"/>
      <c r="AB26" s="343"/>
      <c r="AC26" s="343"/>
      <c r="AD26" s="343"/>
      <c r="AE26" s="343"/>
      <c r="AF26" s="343"/>
      <c r="AG26" s="343"/>
      <c r="AH26" s="343"/>
      <c r="AI26" s="343"/>
      <c r="AJ26" s="343"/>
      <c r="AK26" s="343"/>
      <c r="AL26" s="343"/>
      <c r="AM26" s="343"/>
      <c r="AN26" s="343"/>
      <c r="AO26" s="343"/>
    </row>
    <row r="27" spans="1:72" s="132" customFormat="1" ht="33.75" customHeight="1">
      <c r="A27" s="335" t="s">
        <v>495</v>
      </c>
      <c r="B27" s="335"/>
      <c r="C27" s="335"/>
      <c r="D27" s="335"/>
      <c r="E27" s="335"/>
      <c r="F27" s="335"/>
      <c r="G27" s="335"/>
      <c r="H27" s="335"/>
      <c r="I27" s="335"/>
      <c r="J27" s="335"/>
      <c r="K27" s="335"/>
      <c r="L27" s="335"/>
      <c r="M27" s="335"/>
      <c r="N27" s="335"/>
      <c r="O27" s="335"/>
      <c r="P27" s="335"/>
      <c r="Q27" s="335"/>
      <c r="R27" s="335"/>
      <c r="S27" s="335"/>
      <c r="T27" s="335"/>
      <c r="U27" s="335"/>
      <c r="V27" s="335"/>
      <c r="W27" s="335"/>
      <c r="X27" s="335"/>
      <c r="Y27" s="335"/>
      <c r="Z27" s="335"/>
      <c r="AA27" s="335"/>
      <c r="AB27" s="335"/>
      <c r="AC27" s="335"/>
      <c r="AD27" s="335"/>
      <c r="AE27" s="335"/>
      <c r="AF27" s="335"/>
      <c r="AG27" s="335"/>
      <c r="AH27" s="335"/>
      <c r="AI27" s="335"/>
      <c r="AJ27" s="335"/>
      <c r="AK27" s="335"/>
      <c r="AL27" s="335"/>
      <c r="AM27" s="335"/>
      <c r="AN27" s="335"/>
      <c r="AO27" s="335"/>
    </row>
    <row r="28" spans="1:72" s="132" customFormat="1" ht="126" customHeight="1">
      <c r="A28" s="331" t="s">
        <v>496</v>
      </c>
      <c r="B28" s="331"/>
      <c r="C28" s="331"/>
      <c r="D28" s="331"/>
      <c r="E28" s="331"/>
      <c r="F28" s="331"/>
      <c r="G28" s="331"/>
      <c r="H28" s="331"/>
      <c r="I28" s="331"/>
      <c r="J28" s="331"/>
      <c r="K28" s="331"/>
      <c r="L28" s="331"/>
      <c r="M28" s="331"/>
      <c r="N28" s="331"/>
      <c r="O28" s="331"/>
      <c r="P28" s="331"/>
      <c r="Q28" s="331"/>
      <c r="R28" s="331"/>
      <c r="S28" s="331"/>
      <c r="T28" s="331"/>
      <c r="U28" s="331"/>
      <c r="V28" s="331"/>
      <c r="W28" s="331"/>
      <c r="X28" s="331"/>
      <c r="Y28" s="331"/>
      <c r="Z28" s="331"/>
      <c r="AA28" s="331"/>
      <c r="AB28" s="331"/>
      <c r="AC28" s="331"/>
      <c r="AD28" s="331"/>
      <c r="AE28" s="331"/>
      <c r="AF28" s="331"/>
      <c r="AG28" s="331"/>
      <c r="AH28" s="331"/>
      <c r="AI28" s="331"/>
      <c r="AJ28" s="331"/>
      <c r="AK28" s="331"/>
      <c r="AL28" s="331"/>
      <c r="AM28" s="331"/>
      <c r="AN28" s="331"/>
      <c r="AO28" s="331"/>
    </row>
    <row r="29" spans="1:72" s="132" customFormat="1" ht="14.25" customHeight="1">
      <c r="A29" s="345"/>
      <c r="B29" s="345"/>
      <c r="C29" s="345"/>
      <c r="D29" s="345"/>
      <c r="E29" s="345"/>
      <c r="F29" s="345"/>
      <c r="G29" s="345"/>
      <c r="H29" s="345"/>
      <c r="I29" s="345"/>
      <c r="J29" s="345"/>
      <c r="K29" s="345"/>
      <c r="L29" s="345"/>
      <c r="M29" s="345"/>
      <c r="N29" s="345"/>
      <c r="O29" s="345"/>
      <c r="P29" s="345"/>
      <c r="Q29" s="345"/>
      <c r="R29" s="345"/>
      <c r="S29" s="345"/>
      <c r="T29" s="345"/>
      <c r="U29" s="345"/>
      <c r="V29" s="345"/>
      <c r="W29" s="345"/>
      <c r="X29" s="345"/>
      <c r="Y29" s="345"/>
      <c r="Z29" s="345"/>
      <c r="AA29" s="345"/>
      <c r="AB29" s="345"/>
      <c r="AC29" s="345"/>
      <c r="AD29" s="345"/>
      <c r="AE29" s="345"/>
      <c r="AF29" s="345"/>
      <c r="AG29" s="345"/>
      <c r="AH29" s="345"/>
      <c r="AI29" s="345"/>
      <c r="AJ29" s="345"/>
      <c r="AK29" s="345"/>
      <c r="AL29" s="345"/>
      <c r="AM29" s="345"/>
      <c r="AN29" s="345"/>
      <c r="AO29" s="345"/>
    </row>
    <row r="30" spans="1:72" s="132" customFormat="1" ht="1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</row>
    <row r="31" spans="1:72" s="132" customFormat="1" ht="16.5" customHeight="1">
      <c r="A31" s="331" t="s">
        <v>538</v>
      </c>
      <c r="B31" s="331"/>
      <c r="C31" s="331"/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1"/>
      <c r="Q31" s="331"/>
      <c r="R31" s="331"/>
      <c r="S31" s="331"/>
      <c r="T31" s="331"/>
      <c r="U31" s="331"/>
      <c r="V31" s="331"/>
      <c r="W31" s="331"/>
      <c r="X31" s="331"/>
      <c r="Y31" s="331"/>
      <c r="Z31" s="331"/>
      <c r="AA31" s="331"/>
      <c r="AB31" s="331"/>
      <c r="AC31" s="331"/>
      <c r="AD31" s="331"/>
      <c r="AE31" s="331"/>
      <c r="AF31" s="331"/>
      <c r="AG31" s="331"/>
      <c r="AH31" s="331"/>
      <c r="AI31" s="331"/>
      <c r="AJ31" s="331"/>
      <c r="AK31" s="331"/>
      <c r="AL31" s="331"/>
      <c r="AM31" s="331"/>
      <c r="AN31" s="331"/>
      <c r="AO31" s="331"/>
    </row>
    <row r="32" spans="1:72" s="132" customFormat="1" ht="16.5" customHeight="1">
      <c r="A32" s="259" t="s">
        <v>547</v>
      </c>
      <c r="B32" s="259"/>
      <c r="C32" s="259"/>
      <c r="D32" s="259"/>
      <c r="E32" s="259"/>
      <c r="F32" s="259"/>
      <c r="G32" s="259"/>
      <c r="H32" s="259"/>
      <c r="I32" s="259"/>
      <c r="J32" s="259"/>
      <c r="K32" s="259"/>
      <c r="L32" s="259"/>
      <c r="M32" s="259"/>
      <c r="N32" s="259"/>
      <c r="O32" s="259"/>
      <c r="P32" s="259"/>
      <c r="Q32" s="259"/>
      <c r="R32" s="251" t="s">
        <v>548</v>
      </c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  <c r="AD32" s="251"/>
      <c r="AE32" s="251"/>
      <c r="AF32" s="251"/>
      <c r="AG32" s="251"/>
      <c r="AH32" s="251"/>
      <c r="AI32" s="251"/>
      <c r="AJ32" s="251"/>
      <c r="AK32" s="251"/>
      <c r="AL32" s="251"/>
      <c r="AM32" s="251"/>
      <c r="AN32" s="251"/>
      <c r="AO32" s="145"/>
      <c r="AP32" s="133"/>
    </row>
    <row r="33" spans="1:42" s="132" customFormat="1" ht="29.25" customHeight="1">
      <c r="A33" s="259" t="s">
        <v>553</v>
      </c>
      <c r="B33" s="259"/>
      <c r="C33" s="259"/>
      <c r="D33" s="259"/>
      <c r="E33" s="259"/>
      <c r="F33" s="259"/>
      <c r="G33" s="259"/>
      <c r="H33" s="259"/>
      <c r="I33" s="259"/>
      <c r="J33" s="259"/>
      <c r="K33" s="259"/>
      <c r="L33" s="259"/>
      <c r="M33" s="259"/>
      <c r="N33" s="259"/>
      <c r="O33" s="259"/>
      <c r="P33" s="259"/>
      <c r="Q33" s="259"/>
      <c r="R33" s="259"/>
      <c r="S33" s="259"/>
      <c r="T33" s="259"/>
      <c r="U33" s="259"/>
      <c r="V33" s="259"/>
      <c r="W33" s="259"/>
      <c r="X33" s="259"/>
      <c r="Y33" s="259"/>
      <c r="Z33" s="259"/>
      <c r="AA33" s="259"/>
      <c r="AB33" s="259"/>
      <c r="AC33" s="259"/>
      <c r="AD33" s="259"/>
      <c r="AE33" s="259"/>
      <c r="AF33" s="259"/>
      <c r="AG33" s="259"/>
      <c r="AH33" s="259"/>
      <c r="AI33" s="259"/>
      <c r="AJ33" s="259"/>
      <c r="AK33" s="259"/>
      <c r="AL33" s="259"/>
      <c r="AM33" s="259"/>
      <c r="AN33" s="259"/>
      <c r="AO33" s="259"/>
      <c r="AP33" s="134"/>
    </row>
    <row r="34" spans="1:42" s="132" customFormat="1" ht="18.75" customHeight="1">
      <c r="A34" s="257"/>
      <c r="B34" s="257"/>
      <c r="C34" s="257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7"/>
      <c r="R34" s="257"/>
      <c r="S34" s="257"/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7"/>
      <c r="AH34" s="257"/>
      <c r="AI34" s="257"/>
      <c r="AJ34" s="257"/>
      <c r="AK34" s="257"/>
      <c r="AL34" s="257"/>
      <c r="AM34" s="257"/>
      <c r="AN34" s="257"/>
      <c r="AO34" s="257"/>
      <c r="AP34" s="133"/>
    </row>
    <row r="35" spans="1:42">
      <c r="A35" s="293" t="s">
        <v>492</v>
      </c>
      <c r="B35" s="294"/>
      <c r="C35" s="294"/>
      <c r="D35" s="294"/>
      <c r="E35" s="258"/>
      <c r="F35" s="258"/>
      <c r="G35" s="258"/>
      <c r="H35" s="258"/>
      <c r="I35" s="258"/>
      <c r="J35" s="258"/>
      <c r="K35" s="258"/>
      <c r="L35" s="258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258"/>
      <c r="AB35" s="258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</row>
    <row r="36" spans="1:42" ht="143.25" customHeight="1">
      <c r="A36" s="295" t="s">
        <v>557</v>
      </c>
      <c r="B36" s="296"/>
      <c r="C36" s="296"/>
      <c r="D36" s="296"/>
      <c r="E36" s="296"/>
      <c r="F36" s="296"/>
      <c r="G36" s="296"/>
      <c r="H36" s="296"/>
      <c r="I36" s="296"/>
      <c r="J36" s="296"/>
      <c r="K36" s="296"/>
      <c r="L36" s="296"/>
      <c r="M36" s="296"/>
      <c r="N36" s="296"/>
      <c r="O36" s="296"/>
      <c r="P36" s="296"/>
      <c r="Q36" s="296"/>
      <c r="R36" s="296"/>
      <c r="S36" s="296"/>
      <c r="T36" s="296"/>
      <c r="U36" s="296"/>
      <c r="V36" s="296"/>
      <c r="W36" s="296"/>
      <c r="X36" s="296"/>
      <c r="Y36" s="296"/>
      <c r="Z36" s="296"/>
      <c r="AA36" s="296"/>
      <c r="AB36" s="296"/>
      <c r="AC36" s="296"/>
      <c r="AD36" s="296"/>
      <c r="AE36" s="296"/>
      <c r="AF36" s="296"/>
      <c r="AG36" s="296"/>
      <c r="AH36" s="296"/>
      <c r="AI36" s="296"/>
      <c r="AJ36" s="296"/>
      <c r="AK36" s="296"/>
      <c r="AL36" s="296"/>
      <c r="AM36" s="296"/>
      <c r="AN36" s="296"/>
      <c r="AO36" s="296"/>
    </row>
    <row r="37" spans="1:42" ht="36" customHeight="1">
      <c r="A37" s="297" t="s">
        <v>546</v>
      </c>
      <c r="B37" s="297"/>
      <c r="C37" s="297"/>
      <c r="D37" s="297"/>
      <c r="E37" s="297"/>
      <c r="F37" s="297"/>
      <c r="G37" s="297"/>
      <c r="H37" s="297"/>
      <c r="I37" s="297"/>
      <c r="J37" s="297"/>
      <c r="K37" s="297"/>
      <c r="L37" s="297"/>
      <c r="M37" s="297"/>
      <c r="N37" s="297"/>
      <c r="O37" s="297"/>
      <c r="P37" s="297"/>
      <c r="Q37" s="297"/>
      <c r="R37" s="297"/>
      <c r="S37" s="297"/>
      <c r="T37" s="297"/>
      <c r="U37" s="297"/>
      <c r="V37" s="297"/>
      <c r="W37" s="297"/>
      <c r="X37" s="297"/>
      <c r="Y37" s="297"/>
      <c r="Z37" s="297"/>
      <c r="AA37" s="297"/>
      <c r="AB37" s="297"/>
      <c r="AC37" s="297"/>
      <c r="AD37" s="297"/>
      <c r="AE37" s="297"/>
      <c r="AF37" s="297"/>
      <c r="AG37" s="297"/>
      <c r="AH37" s="297"/>
      <c r="AI37" s="297"/>
      <c r="AJ37" s="297"/>
      <c r="AK37" s="297"/>
      <c r="AL37" s="297"/>
      <c r="AM37" s="297"/>
      <c r="AN37" s="297"/>
      <c r="AO37" s="297"/>
    </row>
    <row r="38" spans="1:42" ht="19.5" customHeight="1">
      <c r="A38" s="318"/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18"/>
      <c r="Z38" s="318"/>
      <c r="AA38" s="318"/>
      <c r="AB38" s="318"/>
      <c r="AC38" s="318"/>
      <c r="AD38" s="318"/>
      <c r="AE38" s="318"/>
      <c r="AF38" s="318"/>
      <c r="AG38" s="197">
        <f>AG18</f>
        <v>0</v>
      </c>
      <c r="AH38" s="198"/>
      <c r="AI38" s="198"/>
      <c r="AJ38" s="198"/>
      <c r="AK38" s="198"/>
      <c r="AL38" s="198"/>
      <c r="AM38" s="198"/>
      <c r="AN38" s="198"/>
      <c r="AO38" s="198"/>
    </row>
    <row r="39" spans="1:42" ht="12.75" customHeight="1">
      <c r="A39" s="319"/>
      <c r="B39" s="319"/>
      <c r="C39" s="319"/>
      <c r="D39" s="319"/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319"/>
      <c r="X39" s="319"/>
      <c r="Y39" s="319"/>
      <c r="Z39" s="319"/>
      <c r="AA39" s="319"/>
      <c r="AB39" s="319"/>
      <c r="AC39" s="319"/>
      <c r="AD39" s="319"/>
      <c r="AE39" s="319"/>
      <c r="AF39" s="319"/>
      <c r="AG39" s="319"/>
      <c r="AH39" s="319"/>
      <c r="AI39" s="319"/>
      <c r="AJ39" s="319"/>
      <c r="AK39" s="319"/>
      <c r="AL39" s="319"/>
      <c r="AM39" s="319"/>
      <c r="AN39" s="319"/>
      <c r="AO39" s="319"/>
    </row>
    <row r="40" spans="1:42" ht="24" customHeight="1">
      <c r="A40" s="252" t="s">
        <v>497</v>
      </c>
      <c r="B40" s="253"/>
      <c r="C40" s="253"/>
      <c r="D40" s="254"/>
      <c r="E40" s="164" t="s">
        <v>15</v>
      </c>
      <c r="F40" s="191"/>
      <c r="G40" s="191"/>
      <c r="H40" s="191"/>
      <c r="I40" s="191"/>
      <c r="J40" s="191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C40" s="165"/>
      <c r="AD40" s="165"/>
      <c r="AE40" s="165"/>
      <c r="AF40" s="165"/>
      <c r="AG40" s="165"/>
      <c r="AH40" s="165"/>
      <c r="AI40" s="165"/>
      <c r="AJ40" s="165"/>
      <c r="AK40" s="165"/>
      <c r="AL40" s="165"/>
      <c r="AM40" s="165"/>
      <c r="AN40" s="165"/>
      <c r="AO40" s="166"/>
    </row>
    <row r="41" spans="1:42" ht="24" customHeight="1">
      <c r="A41" s="255"/>
      <c r="B41" s="255"/>
      <c r="C41" s="255"/>
      <c r="D41" s="256"/>
      <c r="E41" s="203" t="s">
        <v>16</v>
      </c>
      <c r="F41" s="203"/>
      <c r="G41" s="203"/>
      <c r="H41" s="203"/>
      <c r="I41" s="203"/>
      <c r="J41" s="203"/>
      <c r="K41" s="194"/>
      <c r="L41" s="194"/>
      <c r="M41" s="194"/>
      <c r="N41" s="194"/>
      <c r="O41" s="194"/>
      <c r="P41" s="194"/>
      <c r="Q41" s="194"/>
      <c r="R41" s="202" t="s">
        <v>17</v>
      </c>
      <c r="S41" s="250"/>
      <c r="T41" s="194"/>
      <c r="U41" s="194"/>
      <c r="V41" s="194"/>
      <c r="W41" s="194"/>
      <c r="X41" s="194"/>
      <c r="Y41" s="194"/>
      <c r="Z41" s="194"/>
      <c r="AA41" s="173" t="s">
        <v>18</v>
      </c>
      <c r="AB41" s="174"/>
      <c r="AC41" s="174"/>
      <c r="AD41" s="174"/>
      <c r="AE41" s="205" t="str">
        <f>D3</f>
        <v>이름 또는 법인명 기재</v>
      </c>
      <c r="AF41" s="206"/>
      <c r="AG41" s="206"/>
      <c r="AH41" s="206"/>
      <c r="AI41" s="206"/>
      <c r="AJ41" s="206"/>
      <c r="AK41" s="206"/>
      <c r="AL41" s="206"/>
      <c r="AM41" s="206"/>
      <c r="AN41" s="206"/>
      <c r="AO41" s="135" t="s">
        <v>19</v>
      </c>
    </row>
    <row r="42" spans="1:42" ht="24" customHeight="1" outlineLevel="1">
      <c r="A42" s="246" t="s">
        <v>501</v>
      </c>
      <c r="B42" s="246"/>
      <c r="C42" s="246"/>
      <c r="D42" s="247"/>
      <c r="E42" s="320" t="s">
        <v>20</v>
      </c>
      <c r="F42" s="321"/>
      <c r="G42" s="321"/>
      <c r="H42" s="321"/>
      <c r="I42" s="321"/>
      <c r="J42" s="321"/>
      <c r="K42" s="194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4"/>
      <c r="AN42" s="194"/>
      <c r="AO42" s="205"/>
    </row>
    <row r="43" spans="1:42" ht="24" customHeight="1" outlineLevel="1">
      <c r="A43" s="248"/>
      <c r="B43" s="248"/>
      <c r="C43" s="248"/>
      <c r="D43" s="249"/>
      <c r="E43" s="203" t="s">
        <v>16</v>
      </c>
      <c r="F43" s="203"/>
      <c r="G43" s="203"/>
      <c r="H43" s="203"/>
      <c r="I43" s="203"/>
      <c r="J43" s="203"/>
      <c r="K43" s="168"/>
      <c r="L43" s="168"/>
      <c r="M43" s="168"/>
      <c r="N43" s="168"/>
      <c r="O43" s="168"/>
      <c r="P43" s="168"/>
      <c r="Q43" s="168"/>
      <c r="R43" s="163" t="s">
        <v>17</v>
      </c>
      <c r="S43" s="184"/>
      <c r="T43" s="168"/>
      <c r="U43" s="168"/>
      <c r="V43" s="168"/>
      <c r="W43" s="168"/>
      <c r="X43" s="168"/>
      <c r="Y43" s="168"/>
      <c r="Z43" s="168"/>
      <c r="AA43" s="163" t="s">
        <v>21</v>
      </c>
      <c r="AB43" s="184"/>
      <c r="AC43" s="184"/>
      <c r="AD43" s="184"/>
      <c r="AE43" s="158"/>
      <c r="AF43" s="159"/>
      <c r="AG43" s="159"/>
      <c r="AH43" s="159"/>
      <c r="AI43" s="159"/>
      <c r="AJ43" s="159"/>
      <c r="AK43" s="159"/>
      <c r="AL43" s="159"/>
      <c r="AM43" s="159"/>
      <c r="AN43" s="159"/>
      <c r="AO43" s="135" t="s">
        <v>22</v>
      </c>
    </row>
    <row r="44" spans="1:42" ht="24" customHeight="1">
      <c r="A44" s="252" t="s">
        <v>498</v>
      </c>
      <c r="B44" s="253"/>
      <c r="C44" s="253"/>
      <c r="D44" s="254"/>
      <c r="E44" s="164" t="s">
        <v>15</v>
      </c>
      <c r="F44" s="191"/>
      <c r="G44" s="191"/>
      <c r="H44" s="191"/>
      <c r="I44" s="191"/>
      <c r="J44" s="191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C44" s="165"/>
      <c r="AD44" s="165"/>
      <c r="AE44" s="165"/>
      <c r="AF44" s="165"/>
      <c r="AG44" s="165"/>
      <c r="AH44" s="165"/>
      <c r="AI44" s="165"/>
      <c r="AJ44" s="165"/>
      <c r="AK44" s="165"/>
      <c r="AL44" s="165"/>
      <c r="AM44" s="165"/>
      <c r="AN44" s="165"/>
      <c r="AO44" s="166"/>
    </row>
    <row r="45" spans="1:42" ht="24" customHeight="1">
      <c r="A45" s="255"/>
      <c r="B45" s="255"/>
      <c r="C45" s="255"/>
      <c r="D45" s="256"/>
      <c r="E45" s="203" t="s">
        <v>16</v>
      </c>
      <c r="F45" s="203"/>
      <c r="G45" s="203"/>
      <c r="H45" s="203"/>
      <c r="I45" s="203"/>
      <c r="J45" s="203"/>
      <c r="K45" s="194"/>
      <c r="L45" s="194"/>
      <c r="M45" s="194"/>
      <c r="N45" s="194"/>
      <c r="O45" s="194"/>
      <c r="P45" s="194"/>
      <c r="Q45" s="194"/>
      <c r="R45" s="202" t="s">
        <v>17</v>
      </c>
      <c r="S45" s="250"/>
      <c r="T45" s="194"/>
      <c r="U45" s="194"/>
      <c r="V45" s="194"/>
      <c r="W45" s="194"/>
      <c r="X45" s="194"/>
      <c r="Y45" s="194"/>
      <c r="Z45" s="194"/>
      <c r="AA45" s="173" t="s">
        <v>18</v>
      </c>
      <c r="AB45" s="174"/>
      <c r="AC45" s="174"/>
      <c r="AD45" s="174"/>
      <c r="AE45" s="205" t="str">
        <f>V3</f>
        <v>이름 또는 법인명 기재</v>
      </c>
      <c r="AF45" s="206"/>
      <c r="AG45" s="206"/>
      <c r="AH45" s="206"/>
      <c r="AI45" s="206"/>
      <c r="AJ45" s="206"/>
      <c r="AK45" s="206"/>
      <c r="AL45" s="206"/>
      <c r="AM45" s="206"/>
      <c r="AN45" s="206"/>
      <c r="AO45" s="135" t="s">
        <v>22</v>
      </c>
    </row>
    <row r="46" spans="1:42" ht="24" customHeight="1" outlineLevel="1">
      <c r="A46" s="246" t="s">
        <v>575</v>
      </c>
      <c r="B46" s="246"/>
      <c r="C46" s="246"/>
      <c r="D46" s="247"/>
      <c r="E46" s="192" t="s">
        <v>20</v>
      </c>
      <c r="F46" s="193"/>
      <c r="G46" s="193"/>
      <c r="H46" s="193"/>
      <c r="I46" s="193"/>
      <c r="J46" s="193"/>
      <c r="K46" s="194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205"/>
    </row>
    <row r="47" spans="1:42" ht="24" customHeight="1" outlineLevel="1">
      <c r="A47" s="248"/>
      <c r="B47" s="248"/>
      <c r="C47" s="248"/>
      <c r="D47" s="249"/>
      <c r="E47" s="203" t="s">
        <v>23</v>
      </c>
      <c r="F47" s="203"/>
      <c r="G47" s="203"/>
      <c r="H47" s="203"/>
      <c r="I47" s="203"/>
      <c r="J47" s="203"/>
      <c r="K47" s="168"/>
      <c r="L47" s="168"/>
      <c r="M47" s="168"/>
      <c r="N47" s="168"/>
      <c r="O47" s="168"/>
      <c r="P47" s="168"/>
      <c r="Q47" s="168"/>
      <c r="R47" s="163" t="s">
        <v>17</v>
      </c>
      <c r="S47" s="184"/>
      <c r="T47" s="168"/>
      <c r="U47" s="168"/>
      <c r="V47" s="168"/>
      <c r="W47" s="168"/>
      <c r="X47" s="168"/>
      <c r="Y47" s="168"/>
      <c r="Z47" s="168"/>
      <c r="AA47" s="163" t="s">
        <v>21</v>
      </c>
      <c r="AB47" s="184"/>
      <c r="AC47" s="184"/>
      <c r="AD47" s="184"/>
      <c r="AE47" s="158"/>
      <c r="AF47" s="159"/>
      <c r="AG47" s="159"/>
      <c r="AH47" s="159"/>
      <c r="AI47" s="159"/>
      <c r="AJ47" s="159"/>
      <c r="AK47" s="159"/>
      <c r="AL47" s="159"/>
      <c r="AM47" s="159"/>
      <c r="AN47" s="159"/>
      <c r="AO47" s="135" t="s">
        <v>22</v>
      </c>
    </row>
    <row r="48" spans="1:42" ht="24" customHeight="1">
      <c r="A48" s="237" t="s">
        <v>24</v>
      </c>
      <c r="B48" s="238"/>
      <c r="C48" s="238"/>
      <c r="D48" s="238"/>
      <c r="E48" s="243" t="s">
        <v>25</v>
      </c>
      <c r="F48" s="191"/>
      <c r="G48" s="191"/>
      <c r="H48" s="191"/>
      <c r="I48" s="191"/>
      <c r="J48" s="191"/>
      <c r="K48" s="165" t="str">
        <f>[1]중개사무소정보!$C$6</f>
        <v>강원도 원주시 흥양로51번길 22-1, 상가동 104호(태장동, 태장주공아파트1단지)</v>
      </c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D48" s="165"/>
      <c r="AE48" s="165"/>
      <c r="AF48" s="165"/>
      <c r="AG48" s="165"/>
      <c r="AH48" s="165"/>
      <c r="AI48" s="165"/>
      <c r="AJ48" s="165"/>
      <c r="AK48" s="165"/>
      <c r="AL48" s="165"/>
      <c r="AM48" s="165"/>
      <c r="AN48" s="165"/>
      <c r="AO48" s="166"/>
    </row>
    <row r="49" spans="1:41" ht="24" customHeight="1">
      <c r="A49" s="239"/>
      <c r="B49" s="240"/>
      <c r="C49" s="240"/>
      <c r="D49" s="240"/>
      <c r="E49" s="192" t="s">
        <v>26</v>
      </c>
      <c r="F49" s="193"/>
      <c r="G49" s="193"/>
      <c r="H49" s="193"/>
      <c r="I49" s="193"/>
      <c r="J49" s="193"/>
      <c r="K49" s="194" t="str">
        <f>[1]중개사무소정보!$C$5</f>
        <v>원주랜드공인중개사사무소</v>
      </c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  <c r="AA49" s="173" t="s">
        <v>27</v>
      </c>
      <c r="AB49" s="174"/>
      <c r="AC49" s="174"/>
      <c r="AD49" s="174"/>
      <c r="AE49" s="233" t="str">
        <f>[1]중개사무소정보!$C$2</f>
        <v>이용훈</v>
      </c>
      <c r="AF49" s="234"/>
      <c r="AG49" s="234"/>
      <c r="AH49" s="234"/>
      <c r="AI49" s="234"/>
      <c r="AJ49" s="234"/>
      <c r="AK49" s="234"/>
      <c r="AL49" s="234"/>
      <c r="AM49" s="234"/>
      <c r="AN49" s="234"/>
      <c r="AO49" s="180" t="s">
        <v>28</v>
      </c>
    </row>
    <row r="50" spans="1:41" ht="24" customHeight="1">
      <c r="A50" s="241"/>
      <c r="B50" s="242"/>
      <c r="C50" s="242"/>
      <c r="D50" s="242"/>
      <c r="E50" s="244" t="s">
        <v>29</v>
      </c>
      <c r="F50" s="245"/>
      <c r="G50" s="245"/>
      <c r="H50" s="245"/>
      <c r="I50" s="245"/>
      <c r="J50" s="245"/>
      <c r="K50" s="168" t="str">
        <f>[1]중개사무소정보!$C$3</f>
        <v>42130-2015-00085</v>
      </c>
      <c r="L50" s="168"/>
      <c r="M50" s="168"/>
      <c r="N50" s="168"/>
      <c r="O50" s="168"/>
      <c r="P50" s="168"/>
      <c r="Q50" s="168"/>
      <c r="R50" s="163" t="s">
        <v>17</v>
      </c>
      <c r="S50" s="184"/>
      <c r="T50" s="168" t="str">
        <f>[1]중개사무소정보!$C$4</f>
        <v>033-733-6114</v>
      </c>
      <c r="U50" s="168"/>
      <c r="V50" s="168"/>
      <c r="W50" s="168"/>
      <c r="X50" s="168"/>
      <c r="Y50" s="168"/>
      <c r="Z50" s="168"/>
      <c r="AA50" s="175"/>
      <c r="AB50" s="175"/>
      <c r="AC50" s="175"/>
      <c r="AD50" s="175"/>
      <c r="AE50" s="235"/>
      <c r="AF50" s="236"/>
      <c r="AG50" s="236"/>
      <c r="AH50" s="236"/>
      <c r="AI50" s="236"/>
      <c r="AJ50" s="236"/>
      <c r="AK50" s="236"/>
      <c r="AL50" s="236"/>
      <c r="AM50" s="236"/>
      <c r="AN50" s="236"/>
      <c r="AO50" s="181"/>
    </row>
    <row r="51" spans="1:41" ht="24" customHeight="1" outlineLevel="1">
      <c r="A51" s="185" t="s">
        <v>30</v>
      </c>
      <c r="B51" s="186"/>
      <c r="C51" s="186"/>
      <c r="D51" s="186"/>
      <c r="E51" s="164" t="s">
        <v>31</v>
      </c>
      <c r="F51" s="191"/>
      <c r="G51" s="191"/>
      <c r="H51" s="191"/>
      <c r="I51" s="191"/>
      <c r="J51" s="191"/>
      <c r="K51" s="165" t="str">
        <f>IFERROR(VLOOKUP(K53,[2]!공동중개사무소,3,0),"")</f>
        <v/>
      </c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  <c r="AF51" s="165"/>
      <c r="AG51" s="165"/>
      <c r="AH51" s="165"/>
      <c r="AI51" s="165"/>
      <c r="AJ51" s="165"/>
      <c r="AK51" s="165"/>
      <c r="AL51" s="165"/>
      <c r="AM51" s="165"/>
      <c r="AN51" s="165"/>
      <c r="AO51" s="166"/>
    </row>
    <row r="52" spans="1:41" ht="24" customHeight="1" outlineLevel="1">
      <c r="A52" s="187"/>
      <c r="B52" s="188"/>
      <c r="C52" s="188"/>
      <c r="D52" s="188"/>
      <c r="E52" s="192" t="s">
        <v>32</v>
      </c>
      <c r="F52" s="193"/>
      <c r="G52" s="193"/>
      <c r="H52" s="193"/>
      <c r="I52" s="193"/>
      <c r="J52" s="193"/>
      <c r="K52" s="194" t="str">
        <f>IFERROR(VLOOKUP(K53,[2]!공동중개사무소,2,0),"")</f>
        <v/>
      </c>
      <c r="L52" s="194"/>
      <c r="M52" s="194"/>
      <c r="N52" s="194"/>
      <c r="O52" s="194"/>
      <c r="P52" s="194"/>
      <c r="Q52" s="194"/>
      <c r="R52" s="194"/>
      <c r="S52" s="194"/>
      <c r="T52" s="194"/>
      <c r="U52" s="194"/>
      <c r="V52" s="194"/>
      <c r="W52" s="194"/>
      <c r="X52" s="194"/>
      <c r="Y52" s="194"/>
      <c r="Z52" s="194"/>
      <c r="AA52" s="173" t="s">
        <v>27</v>
      </c>
      <c r="AB52" s="174"/>
      <c r="AC52" s="174"/>
      <c r="AD52" s="174"/>
      <c r="AE52" s="233" t="str">
        <f>IFERROR(VLOOKUP(K53,[2]!공동중개사무소,4,0),"")</f>
        <v/>
      </c>
      <c r="AF52" s="234"/>
      <c r="AG52" s="234"/>
      <c r="AH52" s="234"/>
      <c r="AI52" s="234"/>
      <c r="AJ52" s="234"/>
      <c r="AK52" s="234"/>
      <c r="AL52" s="234"/>
      <c r="AM52" s="234"/>
      <c r="AN52" s="234"/>
      <c r="AO52" s="180" t="s">
        <v>28</v>
      </c>
    </row>
    <row r="53" spans="1:41" ht="24" customHeight="1" outlineLevel="1">
      <c r="A53" s="189"/>
      <c r="B53" s="190"/>
      <c r="C53" s="190"/>
      <c r="D53" s="190"/>
      <c r="E53" s="182" t="s">
        <v>29</v>
      </c>
      <c r="F53" s="183"/>
      <c r="G53" s="183"/>
      <c r="H53" s="183"/>
      <c r="I53" s="183"/>
      <c r="J53" s="183"/>
      <c r="K53" s="168"/>
      <c r="L53" s="168"/>
      <c r="M53" s="168"/>
      <c r="N53" s="168"/>
      <c r="O53" s="168"/>
      <c r="P53" s="168"/>
      <c r="Q53" s="168"/>
      <c r="R53" s="163" t="s">
        <v>33</v>
      </c>
      <c r="S53" s="184"/>
      <c r="T53" s="168" t="str">
        <f>IFERROR(VLOOKUP(K53,[2]!공동중개사무소,5,0),"")</f>
        <v/>
      </c>
      <c r="U53" s="168"/>
      <c r="V53" s="168"/>
      <c r="W53" s="168"/>
      <c r="X53" s="168"/>
      <c r="Y53" s="168"/>
      <c r="Z53" s="168"/>
      <c r="AA53" s="175"/>
      <c r="AB53" s="175"/>
      <c r="AC53" s="175"/>
      <c r="AD53" s="175"/>
      <c r="AE53" s="235"/>
      <c r="AF53" s="236"/>
      <c r="AG53" s="236"/>
      <c r="AH53" s="236"/>
      <c r="AI53" s="236"/>
      <c r="AJ53" s="236"/>
      <c r="AK53" s="236"/>
      <c r="AL53" s="236"/>
      <c r="AM53" s="236"/>
      <c r="AN53" s="236"/>
      <c r="AO53" s="181"/>
    </row>
    <row r="54" spans="1:41" ht="16.350000000000001" customHeight="1">
      <c r="A54" s="154"/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  <c r="AN54" s="154"/>
      <c r="AO54" s="154"/>
    </row>
    <row r="55" spans="1:41" ht="11.25" customHeight="1">
      <c r="A55" s="317"/>
      <c r="B55" s="317"/>
      <c r="C55" s="317"/>
      <c r="D55" s="317"/>
      <c r="E55" s="317"/>
      <c r="F55" s="317"/>
      <c r="G55" s="317"/>
      <c r="H55" s="317"/>
      <c r="I55" s="317"/>
      <c r="J55" s="317"/>
      <c r="K55" s="317"/>
      <c r="L55" s="317"/>
      <c r="M55" s="317"/>
      <c r="N55" s="317"/>
      <c r="O55" s="317"/>
      <c r="P55" s="317"/>
      <c r="Q55" s="317"/>
      <c r="R55" s="317"/>
      <c r="S55" s="317"/>
      <c r="T55" s="317"/>
      <c r="U55" s="317"/>
      <c r="V55" s="317"/>
      <c r="W55" s="317"/>
      <c r="X55" s="317"/>
      <c r="Y55" s="317"/>
      <c r="Z55" s="317"/>
      <c r="AA55" s="317"/>
      <c r="AB55" s="317"/>
      <c r="AC55" s="317"/>
      <c r="AD55" s="317"/>
      <c r="AE55" s="317"/>
      <c r="AF55" s="317"/>
      <c r="AG55" s="317"/>
      <c r="AH55" s="317"/>
      <c r="AI55" s="317"/>
      <c r="AJ55" s="317"/>
      <c r="AK55" s="317"/>
      <c r="AL55" s="317"/>
      <c r="AM55" s="317"/>
      <c r="AN55" s="317"/>
      <c r="AO55" s="317"/>
    </row>
    <row r="56" spans="1:41" ht="11.25" customHeight="1">
      <c r="A56" s="317"/>
      <c r="B56" s="317"/>
      <c r="C56" s="317"/>
      <c r="D56" s="317"/>
      <c r="E56" s="317"/>
      <c r="F56" s="317"/>
      <c r="G56" s="317"/>
      <c r="H56" s="317"/>
      <c r="I56" s="317"/>
      <c r="J56" s="317"/>
      <c r="K56" s="317"/>
      <c r="L56" s="317"/>
      <c r="M56" s="317"/>
      <c r="N56" s="317"/>
      <c r="O56" s="317"/>
      <c r="P56" s="317"/>
      <c r="Q56" s="317"/>
      <c r="R56" s="317"/>
      <c r="S56" s="317"/>
      <c r="T56" s="317"/>
      <c r="U56" s="317"/>
      <c r="V56" s="317"/>
      <c r="W56" s="317"/>
      <c r="X56" s="317"/>
      <c r="Y56" s="317"/>
      <c r="Z56" s="317"/>
      <c r="AA56" s="317"/>
      <c r="AB56" s="317"/>
      <c r="AC56" s="317"/>
      <c r="AD56" s="317"/>
      <c r="AE56" s="317"/>
      <c r="AF56" s="317"/>
      <c r="AG56" s="317"/>
      <c r="AH56" s="317"/>
      <c r="AI56" s="317"/>
      <c r="AJ56" s="317"/>
      <c r="AK56" s="317"/>
      <c r="AL56" s="317"/>
      <c r="AM56" s="317"/>
      <c r="AN56" s="317"/>
      <c r="AO56" s="317"/>
    </row>
    <row r="57" spans="1:41" ht="11.25" customHeight="1">
      <c r="A57" s="317"/>
      <c r="B57" s="317"/>
      <c r="C57" s="317"/>
      <c r="D57" s="317"/>
      <c r="E57" s="317"/>
      <c r="F57" s="317"/>
      <c r="G57" s="317"/>
      <c r="H57" s="317"/>
      <c r="I57" s="317"/>
      <c r="J57" s="317"/>
      <c r="K57" s="317"/>
      <c r="L57" s="317"/>
      <c r="M57" s="317"/>
      <c r="N57" s="317"/>
      <c r="O57" s="317"/>
      <c r="P57" s="317"/>
      <c r="Q57" s="317"/>
      <c r="R57" s="317"/>
      <c r="S57" s="317"/>
      <c r="T57" s="317"/>
      <c r="U57" s="317"/>
      <c r="V57" s="317"/>
      <c r="W57" s="317"/>
      <c r="X57" s="317"/>
      <c r="Y57" s="317"/>
      <c r="Z57" s="317"/>
      <c r="AA57" s="317"/>
      <c r="AB57" s="317"/>
      <c r="AC57" s="317"/>
      <c r="AD57" s="317"/>
      <c r="AE57" s="317"/>
      <c r="AF57" s="317"/>
      <c r="AG57" s="317"/>
      <c r="AH57" s="317"/>
      <c r="AI57" s="317"/>
      <c r="AJ57" s="317"/>
      <c r="AK57" s="317"/>
      <c r="AL57" s="317"/>
      <c r="AM57" s="317"/>
      <c r="AN57" s="317"/>
      <c r="AO57" s="317"/>
    </row>
    <row r="58" spans="1:41" ht="11.25" customHeight="1">
      <c r="A58" s="317"/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7"/>
      <c r="N58" s="317"/>
      <c r="O58" s="317"/>
      <c r="P58" s="317"/>
      <c r="Q58" s="317"/>
      <c r="R58" s="317"/>
      <c r="S58" s="317"/>
      <c r="T58" s="317"/>
      <c r="U58" s="317"/>
      <c r="V58" s="317"/>
      <c r="W58" s="317"/>
      <c r="X58" s="317"/>
      <c r="Y58" s="317"/>
      <c r="Z58" s="317"/>
      <c r="AA58" s="317"/>
      <c r="AB58" s="317"/>
      <c r="AC58" s="317"/>
      <c r="AD58" s="317"/>
      <c r="AE58" s="317"/>
      <c r="AF58" s="317"/>
      <c r="AG58" s="317"/>
      <c r="AH58" s="317"/>
      <c r="AI58" s="317"/>
      <c r="AJ58" s="317"/>
      <c r="AK58" s="317"/>
      <c r="AL58" s="317"/>
      <c r="AM58" s="317"/>
      <c r="AN58" s="317"/>
      <c r="AO58" s="317"/>
    </row>
    <row r="59" spans="1:41" ht="11.25" customHeight="1">
      <c r="A59" s="317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17"/>
      <c r="M59" s="317"/>
      <c r="N59" s="317"/>
      <c r="O59" s="317"/>
      <c r="P59" s="317"/>
      <c r="Q59" s="317"/>
      <c r="R59" s="317"/>
      <c r="S59" s="317"/>
      <c r="T59" s="317"/>
      <c r="U59" s="317"/>
      <c r="V59" s="317"/>
      <c r="W59" s="317"/>
      <c r="X59" s="317"/>
      <c r="Y59" s="317"/>
      <c r="Z59" s="317"/>
      <c r="AA59" s="317"/>
      <c r="AB59" s="317"/>
      <c r="AC59" s="317"/>
      <c r="AD59" s="317"/>
      <c r="AE59" s="317"/>
      <c r="AF59" s="317"/>
      <c r="AG59" s="317"/>
      <c r="AH59" s="317"/>
      <c r="AI59" s="317"/>
      <c r="AJ59" s="317"/>
      <c r="AK59" s="317"/>
      <c r="AL59" s="317"/>
      <c r="AM59" s="317"/>
      <c r="AN59" s="317"/>
      <c r="AO59" s="317"/>
    </row>
    <row r="60" spans="1:41" ht="16.350000000000001" customHeight="1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6"/>
      <c r="M60" s="316"/>
      <c r="N60" s="316"/>
      <c r="O60" s="316"/>
      <c r="P60" s="316"/>
      <c r="Q60" s="316"/>
      <c r="R60" s="316"/>
      <c r="S60" s="316"/>
      <c r="T60" s="316"/>
      <c r="U60" s="316"/>
      <c r="V60" s="316"/>
      <c r="W60" s="316"/>
      <c r="X60" s="316"/>
      <c r="Y60" s="316"/>
      <c r="Z60" s="316"/>
      <c r="AA60" s="316"/>
      <c r="AB60" s="316"/>
      <c r="AC60" s="316"/>
      <c r="AD60" s="316"/>
      <c r="AE60" s="316"/>
      <c r="AF60" s="316"/>
      <c r="AG60" s="316"/>
      <c r="AH60" s="316"/>
      <c r="AI60" s="316"/>
      <c r="AJ60" s="316"/>
      <c r="AK60" s="316"/>
      <c r="AL60" s="316"/>
      <c r="AM60" s="316"/>
      <c r="AN60" s="316"/>
      <c r="AO60" s="316"/>
    </row>
    <row r="61" spans="1:41" ht="16.350000000000001" customHeight="1">
      <c r="A61" s="155"/>
      <c r="B61" s="155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</row>
    <row r="62" spans="1:41" ht="32.1" customHeight="1">
      <c r="A62" s="231" t="str">
        <f>"별지-"&amp;A1&amp;" "&amp;W1&amp;" "&amp;AA1</f>
        <v>별지-상가건물 임대차 권리금 계약서</v>
      </c>
      <c r="B62" s="231"/>
      <c r="C62" s="231"/>
      <c r="D62" s="231"/>
      <c r="E62" s="231"/>
      <c r="F62" s="231"/>
      <c r="G62" s="231"/>
      <c r="H62" s="231"/>
      <c r="I62" s="231"/>
      <c r="J62" s="231"/>
      <c r="K62" s="231"/>
      <c r="L62" s="231"/>
      <c r="M62" s="231"/>
      <c r="N62" s="231"/>
      <c r="O62" s="231"/>
      <c r="P62" s="231"/>
      <c r="Q62" s="231"/>
      <c r="R62" s="231"/>
      <c r="S62" s="231"/>
      <c r="T62" s="231"/>
      <c r="U62" s="231"/>
      <c r="V62" s="231"/>
      <c r="W62" s="231"/>
      <c r="X62" s="231"/>
      <c r="Y62" s="231"/>
      <c r="Z62" s="231"/>
      <c r="AA62" s="231"/>
      <c r="AB62" s="231"/>
      <c r="AC62" s="231"/>
      <c r="AD62" s="231"/>
      <c r="AE62" s="231"/>
      <c r="AF62" s="231"/>
      <c r="AG62" s="231"/>
      <c r="AH62" s="231"/>
      <c r="AI62" s="231"/>
      <c r="AJ62" s="231"/>
      <c r="AK62" s="231"/>
      <c r="AL62" s="231"/>
      <c r="AM62" s="231"/>
      <c r="AN62" s="231"/>
      <c r="AO62" s="231"/>
    </row>
    <row r="63" spans="1:41" ht="15" customHeight="1">
      <c r="A63" s="232"/>
      <c r="B63" s="232"/>
      <c r="C63" s="232"/>
      <c r="D63" s="232"/>
      <c r="E63" s="232"/>
      <c r="F63" s="232"/>
      <c r="G63" s="232"/>
      <c r="H63" s="232"/>
      <c r="I63" s="232"/>
      <c r="J63" s="232"/>
      <c r="K63" s="232"/>
      <c r="L63" s="232"/>
      <c r="M63" s="232"/>
      <c r="N63" s="232"/>
      <c r="O63" s="232"/>
      <c r="P63" s="232"/>
      <c r="Q63" s="232"/>
      <c r="R63" s="232"/>
      <c r="S63" s="232"/>
      <c r="T63" s="232"/>
      <c r="U63" s="232"/>
      <c r="V63" s="232"/>
      <c r="W63" s="232"/>
      <c r="X63" s="232"/>
      <c r="Y63" s="232"/>
      <c r="Z63" s="232"/>
      <c r="AA63" s="232"/>
      <c r="AB63" s="232"/>
      <c r="AC63" s="232"/>
      <c r="AD63" s="232"/>
      <c r="AE63" s="232"/>
      <c r="AF63" s="232"/>
      <c r="AG63" s="232"/>
      <c r="AH63" s="232"/>
      <c r="AI63" s="232"/>
      <c r="AJ63" s="232"/>
      <c r="AK63" s="232"/>
      <c r="AL63" s="232"/>
      <c r="AM63" s="232"/>
      <c r="AN63" s="232"/>
      <c r="AO63" s="232"/>
    </row>
    <row r="64" spans="1:41">
      <c r="A64" s="213" t="s">
        <v>471</v>
      </c>
      <c r="B64" s="213"/>
      <c r="C64" s="213"/>
      <c r="D64" s="213"/>
      <c r="E64" s="213"/>
      <c r="F64" s="213"/>
      <c r="G64" s="213"/>
      <c r="H64" s="213"/>
      <c r="I64" s="213"/>
      <c r="J64" s="213"/>
      <c r="K64" s="213"/>
      <c r="L64" s="213"/>
      <c r="M64" s="213"/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3"/>
      <c r="AB64" s="213"/>
      <c r="AC64" s="213"/>
      <c r="AD64" s="213"/>
      <c r="AE64" s="213"/>
      <c r="AF64" s="213"/>
      <c r="AG64" s="213"/>
      <c r="AH64" s="213"/>
      <c r="AI64" s="213"/>
      <c r="AJ64" s="213"/>
      <c r="AK64" s="213"/>
      <c r="AL64" s="213"/>
      <c r="AM64" s="213"/>
      <c r="AN64" s="213"/>
      <c r="AO64" s="213"/>
    </row>
    <row r="65" spans="1:41" ht="16.5" customHeight="1">
      <c r="A65" s="209" t="s">
        <v>0</v>
      </c>
      <c r="B65" s="210"/>
      <c r="C65" s="210"/>
      <c r="D65" s="210"/>
      <c r="E65" s="214" t="str">
        <f>계약서!E6&amp;" "&amp;계약서!AG6&amp;IF(계약서!AG6="","","동")&amp;" "&amp;계약서!AL6&amp;IF(계약서!AL6="","","호")</f>
        <v xml:space="preserve">  </v>
      </c>
      <c r="F65" s="215"/>
      <c r="G65" s="215"/>
      <c r="H65" s="215"/>
      <c r="I65" s="215"/>
      <c r="J65" s="215"/>
      <c r="K65" s="215"/>
      <c r="L65" s="215"/>
      <c r="M65" s="215"/>
      <c r="N65" s="215"/>
      <c r="O65" s="215"/>
      <c r="P65" s="215"/>
      <c r="Q65" s="215"/>
      <c r="R65" s="215"/>
      <c r="S65" s="215"/>
      <c r="T65" s="215"/>
      <c r="U65" s="215"/>
      <c r="V65" s="215"/>
      <c r="W65" s="215"/>
      <c r="X65" s="215"/>
      <c r="Y65" s="215"/>
      <c r="Z65" s="215"/>
      <c r="AA65" s="215"/>
      <c r="AB65" s="215"/>
      <c r="AC65" s="215"/>
      <c r="AD65" s="215"/>
      <c r="AE65" s="215"/>
      <c r="AF65" s="215"/>
      <c r="AG65" s="215"/>
      <c r="AH65" s="215"/>
      <c r="AI65" s="215"/>
      <c r="AJ65" s="215"/>
      <c r="AK65" s="215"/>
      <c r="AL65" s="215"/>
      <c r="AM65" s="215"/>
      <c r="AN65" s="215"/>
      <c r="AO65" s="215"/>
    </row>
    <row r="66" spans="1:41" ht="18.75" customHeight="1">
      <c r="A66" s="211" t="s">
        <v>26</v>
      </c>
      <c r="B66" s="212"/>
      <c r="C66" s="212"/>
      <c r="D66" s="212"/>
      <c r="E66" s="219">
        <f>E7</f>
        <v>0</v>
      </c>
      <c r="F66" s="219"/>
      <c r="G66" s="219"/>
      <c r="H66" s="219"/>
      <c r="I66" s="219"/>
      <c r="J66" s="219"/>
      <c r="K66" s="219"/>
      <c r="L66" s="219"/>
      <c r="M66" s="219"/>
      <c r="N66" s="219"/>
      <c r="O66" s="219"/>
      <c r="P66" s="219"/>
      <c r="Q66" s="219"/>
      <c r="R66" s="219"/>
      <c r="S66" s="219"/>
      <c r="T66" s="219"/>
      <c r="U66" s="219"/>
      <c r="V66" s="219"/>
      <c r="W66" s="220" t="s">
        <v>540</v>
      </c>
      <c r="X66" s="220"/>
      <c r="Y66" s="220"/>
      <c r="Z66" s="220"/>
      <c r="AA66" s="220"/>
      <c r="AB66" s="221">
        <f>AB7</f>
        <v>0</v>
      </c>
      <c r="AC66" s="222"/>
      <c r="AD66" s="222"/>
      <c r="AE66" s="222"/>
      <c r="AF66" s="144" t="s">
        <v>447</v>
      </c>
      <c r="AG66" s="223" t="s">
        <v>470</v>
      </c>
      <c r="AH66" s="223"/>
      <c r="AI66" s="223"/>
      <c r="AJ66" s="223"/>
      <c r="AK66" s="223"/>
      <c r="AL66" s="224">
        <f>AL7</f>
        <v>0</v>
      </c>
      <c r="AM66" s="225"/>
      <c r="AN66" s="225"/>
      <c r="AO66" s="137" t="s">
        <v>447</v>
      </c>
    </row>
    <row r="67" spans="1:41" ht="18.75" customHeight="1">
      <c r="A67" s="216" t="s">
        <v>469</v>
      </c>
      <c r="B67" s="217"/>
      <c r="C67" s="217"/>
      <c r="D67" s="217"/>
      <c r="E67" s="226">
        <f>E8</f>
        <v>0</v>
      </c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7"/>
      <c r="R67" s="227"/>
      <c r="S67" s="227"/>
      <c r="T67" s="227"/>
      <c r="U67" s="227"/>
      <c r="V67" s="227"/>
      <c r="W67" s="228" t="s">
        <v>522</v>
      </c>
      <c r="X67" s="228"/>
      <c r="Y67" s="228"/>
      <c r="Z67" s="228"/>
      <c r="AA67" s="228"/>
      <c r="AB67" s="229">
        <f>AB8</f>
        <v>0</v>
      </c>
      <c r="AC67" s="229"/>
      <c r="AD67" s="229"/>
      <c r="AE67" s="229"/>
      <c r="AF67" s="229"/>
      <c r="AG67" s="229"/>
      <c r="AH67" s="229"/>
      <c r="AI67" s="229"/>
      <c r="AJ67" s="229"/>
      <c r="AK67" s="229"/>
      <c r="AL67" s="229"/>
      <c r="AM67" s="229"/>
      <c r="AN67" s="229"/>
      <c r="AO67" s="230"/>
    </row>
    <row r="68" spans="1:41" ht="11.25" customHeight="1">
      <c r="A68" s="218"/>
      <c r="B68" s="218"/>
      <c r="C68" s="218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  <c r="AJ68" s="218"/>
      <c r="AK68" s="218"/>
      <c r="AL68" s="218"/>
      <c r="AM68" s="218"/>
      <c r="AN68" s="218"/>
      <c r="AO68" s="218"/>
    </row>
    <row r="69" spans="1:41" ht="16.5" customHeight="1">
      <c r="A69" s="171" t="s">
        <v>554</v>
      </c>
      <c r="B69" s="171"/>
      <c r="C69" s="171"/>
      <c r="D69" s="171"/>
      <c r="E69" s="171"/>
      <c r="F69" s="171"/>
      <c r="G69" s="171"/>
      <c r="H69" s="171"/>
      <c r="I69" s="171"/>
      <c r="J69" s="171"/>
      <c r="K69" s="171"/>
      <c r="L69" s="171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</row>
    <row r="70" spans="1:41" ht="16.5" hidden="1" customHeight="1" outlineLevel="2">
      <c r="A70" s="160" t="s">
        <v>566</v>
      </c>
      <c r="B70" s="161"/>
      <c r="C70" s="161"/>
      <c r="D70" s="161"/>
      <c r="E70" s="164" t="s">
        <v>15</v>
      </c>
      <c r="F70" s="164"/>
      <c r="G70" s="164"/>
      <c r="H70" s="164"/>
      <c r="I70" s="164"/>
      <c r="J70" s="164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  <c r="AA70" s="165"/>
      <c r="AB70" s="165"/>
      <c r="AC70" s="165"/>
      <c r="AD70" s="165"/>
      <c r="AE70" s="165"/>
      <c r="AF70" s="165"/>
      <c r="AG70" s="165"/>
      <c r="AH70" s="165"/>
      <c r="AI70" s="165"/>
      <c r="AJ70" s="165"/>
      <c r="AK70" s="165"/>
      <c r="AL70" s="165"/>
      <c r="AM70" s="165"/>
      <c r="AN70" s="165"/>
      <c r="AO70" s="166"/>
    </row>
    <row r="71" spans="1:41" ht="24" hidden="1" customHeight="1" outlineLevel="2">
      <c r="A71" s="201"/>
      <c r="B71" s="202"/>
      <c r="C71" s="202"/>
      <c r="D71" s="202"/>
      <c r="E71" s="203" t="s">
        <v>16</v>
      </c>
      <c r="F71" s="203"/>
      <c r="G71" s="203"/>
      <c r="H71" s="203"/>
      <c r="I71" s="203"/>
      <c r="J71" s="203"/>
      <c r="K71" s="194"/>
      <c r="L71" s="194"/>
      <c r="M71" s="194"/>
      <c r="N71" s="194"/>
      <c r="O71" s="194"/>
      <c r="P71" s="194"/>
      <c r="Q71" s="194"/>
      <c r="R71" s="204" t="s">
        <v>17</v>
      </c>
      <c r="S71" s="201"/>
      <c r="T71" s="194"/>
      <c r="U71" s="194"/>
      <c r="V71" s="194"/>
      <c r="W71" s="194"/>
      <c r="X71" s="194"/>
      <c r="Y71" s="194"/>
      <c r="Z71" s="194"/>
      <c r="AA71" s="194"/>
      <c r="AB71" s="173" t="s">
        <v>18</v>
      </c>
      <c r="AC71" s="173"/>
      <c r="AD71" s="173"/>
      <c r="AE71" s="173"/>
      <c r="AF71" s="205"/>
      <c r="AG71" s="206"/>
      <c r="AH71" s="206"/>
      <c r="AI71" s="206"/>
      <c r="AJ71" s="206"/>
      <c r="AK71" s="206"/>
      <c r="AL71" s="206"/>
      <c r="AM71" s="206"/>
      <c r="AN71" s="206"/>
      <c r="AO71" s="135" t="s">
        <v>22</v>
      </c>
    </row>
    <row r="72" spans="1:41" ht="16.5" hidden="1" customHeight="1" outlineLevel="1" collapsed="1">
      <c r="A72" s="160" t="s">
        <v>567</v>
      </c>
      <c r="B72" s="161"/>
      <c r="C72" s="161"/>
      <c r="D72" s="161"/>
      <c r="E72" s="164" t="s">
        <v>35</v>
      </c>
      <c r="F72" s="164"/>
      <c r="G72" s="164"/>
      <c r="H72" s="164"/>
      <c r="I72" s="164"/>
      <c r="J72" s="164"/>
      <c r="K72" s="165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  <c r="AC72" s="165"/>
      <c r="AD72" s="165"/>
      <c r="AE72" s="165"/>
      <c r="AF72" s="165"/>
      <c r="AG72" s="165"/>
      <c r="AH72" s="165"/>
      <c r="AI72" s="165"/>
      <c r="AJ72" s="165"/>
      <c r="AK72" s="165"/>
      <c r="AL72" s="165"/>
      <c r="AM72" s="165"/>
      <c r="AN72" s="165"/>
      <c r="AO72" s="166"/>
    </row>
    <row r="73" spans="1:41" ht="24" hidden="1" customHeight="1" outlineLevel="1">
      <c r="A73" s="162"/>
      <c r="B73" s="163"/>
      <c r="C73" s="163"/>
      <c r="D73" s="163"/>
      <c r="E73" s="167" t="s">
        <v>16</v>
      </c>
      <c r="F73" s="167"/>
      <c r="G73" s="167"/>
      <c r="H73" s="167"/>
      <c r="I73" s="167"/>
      <c r="J73" s="167"/>
      <c r="K73" s="168"/>
      <c r="L73" s="168"/>
      <c r="M73" s="168"/>
      <c r="N73" s="168"/>
      <c r="O73" s="168"/>
      <c r="P73" s="168"/>
      <c r="Q73" s="168"/>
      <c r="R73" s="207" t="s">
        <v>33</v>
      </c>
      <c r="S73" s="208"/>
      <c r="T73" s="168"/>
      <c r="U73" s="168"/>
      <c r="V73" s="168"/>
      <c r="W73" s="168"/>
      <c r="X73" s="168"/>
      <c r="Y73" s="168"/>
      <c r="Z73" s="168"/>
      <c r="AA73" s="168"/>
      <c r="AB73" s="170" t="s">
        <v>36</v>
      </c>
      <c r="AC73" s="170"/>
      <c r="AD73" s="170"/>
      <c r="AE73" s="170"/>
      <c r="AF73" s="158"/>
      <c r="AG73" s="159"/>
      <c r="AH73" s="159"/>
      <c r="AI73" s="159"/>
      <c r="AJ73" s="159"/>
      <c r="AK73" s="159"/>
      <c r="AL73" s="159"/>
      <c r="AM73" s="159"/>
      <c r="AN73" s="159"/>
      <c r="AO73" s="136" t="s">
        <v>37</v>
      </c>
    </row>
    <row r="74" spans="1:41" collapsed="1">
      <c r="A74" s="157"/>
      <c r="B74" s="157"/>
      <c r="C74" s="157"/>
      <c r="D74" s="157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</row>
    <row r="75" spans="1:41">
      <c r="A75" s="171" t="s">
        <v>555</v>
      </c>
      <c r="B75" s="171"/>
      <c r="C75" s="171"/>
      <c r="D75" s="171"/>
      <c r="E75" s="171"/>
      <c r="F75" s="171"/>
      <c r="G75" s="171"/>
      <c r="H75" s="171"/>
      <c r="I75" s="171"/>
      <c r="J75" s="171"/>
      <c r="K75" s="171"/>
      <c r="L75" s="171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</row>
    <row r="76" spans="1:41" ht="16.5" hidden="1" customHeight="1" outlineLevel="2">
      <c r="A76" s="160" t="s">
        <v>568</v>
      </c>
      <c r="B76" s="161"/>
      <c r="C76" s="161"/>
      <c r="D76" s="161"/>
      <c r="E76" s="164" t="s">
        <v>15</v>
      </c>
      <c r="F76" s="164"/>
      <c r="G76" s="164"/>
      <c r="H76" s="164"/>
      <c r="I76" s="164"/>
      <c r="J76" s="164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65"/>
      <c r="AD76" s="165"/>
      <c r="AE76" s="165"/>
      <c r="AF76" s="165"/>
      <c r="AG76" s="165"/>
      <c r="AH76" s="165"/>
      <c r="AI76" s="165"/>
      <c r="AJ76" s="165"/>
      <c r="AK76" s="165"/>
      <c r="AL76" s="165"/>
      <c r="AM76" s="165"/>
      <c r="AN76" s="165"/>
      <c r="AO76" s="166"/>
    </row>
    <row r="77" spans="1:41" ht="24" hidden="1" customHeight="1" outlineLevel="2">
      <c r="A77" s="162"/>
      <c r="B77" s="163"/>
      <c r="C77" s="163"/>
      <c r="D77" s="163"/>
      <c r="E77" s="167" t="s">
        <v>16</v>
      </c>
      <c r="F77" s="167"/>
      <c r="G77" s="167"/>
      <c r="H77" s="167"/>
      <c r="I77" s="167"/>
      <c r="J77" s="167"/>
      <c r="K77" s="168"/>
      <c r="L77" s="168"/>
      <c r="M77" s="168"/>
      <c r="N77" s="168"/>
      <c r="O77" s="168"/>
      <c r="P77" s="168"/>
      <c r="Q77" s="168"/>
      <c r="R77" s="169" t="s">
        <v>38</v>
      </c>
      <c r="S77" s="162"/>
      <c r="T77" s="168"/>
      <c r="U77" s="168"/>
      <c r="V77" s="168"/>
      <c r="W77" s="168"/>
      <c r="X77" s="168"/>
      <c r="Y77" s="168"/>
      <c r="Z77" s="168"/>
      <c r="AA77" s="168"/>
      <c r="AB77" s="170" t="s">
        <v>18</v>
      </c>
      <c r="AC77" s="170"/>
      <c r="AD77" s="170"/>
      <c r="AE77" s="170"/>
      <c r="AF77" s="158"/>
      <c r="AG77" s="159"/>
      <c r="AH77" s="159"/>
      <c r="AI77" s="159"/>
      <c r="AJ77" s="159"/>
      <c r="AK77" s="159"/>
      <c r="AL77" s="159"/>
      <c r="AM77" s="159"/>
      <c r="AN77" s="159"/>
      <c r="AO77" s="136" t="s">
        <v>39</v>
      </c>
    </row>
    <row r="78" spans="1:41" ht="16.5" hidden="1" customHeight="1" outlineLevel="1" collapsed="1">
      <c r="A78" s="160" t="s">
        <v>566</v>
      </c>
      <c r="B78" s="161"/>
      <c r="C78" s="161"/>
      <c r="D78" s="161"/>
      <c r="E78" s="164" t="s">
        <v>15</v>
      </c>
      <c r="F78" s="164"/>
      <c r="G78" s="164"/>
      <c r="H78" s="164"/>
      <c r="I78" s="164"/>
      <c r="J78" s="164"/>
      <c r="K78" s="165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165"/>
      <c r="Y78" s="165"/>
      <c r="Z78" s="165"/>
      <c r="AA78" s="165"/>
      <c r="AB78" s="165"/>
      <c r="AC78" s="165"/>
      <c r="AD78" s="165"/>
      <c r="AE78" s="165"/>
      <c r="AF78" s="165"/>
      <c r="AG78" s="165"/>
      <c r="AH78" s="165"/>
      <c r="AI78" s="165"/>
      <c r="AJ78" s="165"/>
      <c r="AK78" s="165"/>
      <c r="AL78" s="165"/>
      <c r="AM78" s="165"/>
      <c r="AN78" s="165"/>
      <c r="AO78" s="166"/>
    </row>
    <row r="79" spans="1:41" ht="24" hidden="1" customHeight="1" outlineLevel="1">
      <c r="A79" s="162"/>
      <c r="B79" s="163"/>
      <c r="C79" s="163"/>
      <c r="D79" s="163"/>
      <c r="E79" s="167" t="s">
        <v>16</v>
      </c>
      <c r="F79" s="167"/>
      <c r="G79" s="167"/>
      <c r="H79" s="167"/>
      <c r="I79" s="167"/>
      <c r="J79" s="167"/>
      <c r="K79" s="168"/>
      <c r="L79" s="168"/>
      <c r="M79" s="168"/>
      <c r="N79" s="168"/>
      <c r="O79" s="168"/>
      <c r="P79" s="168"/>
      <c r="Q79" s="168"/>
      <c r="R79" s="169" t="s">
        <v>17</v>
      </c>
      <c r="S79" s="162"/>
      <c r="T79" s="168"/>
      <c r="U79" s="168"/>
      <c r="V79" s="168"/>
      <c r="W79" s="168"/>
      <c r="X79" s="168"/>
      <c r="Y79" s="168"/>
      <c r="Z79" s="168"/>
      <c r="AA79" s="168"/>
      <c r="AB79" s="170" t="s">
        <v>18</v>
      </c>
      <c r="AC79" s="170"/>
      <c r="AD79" s="170"/>
      <c r="AE79" s="170"/>
      <c r="AF79" s="158"/>
      <c r="AG79" s="159"/>
      <c r="AH79" s="159"/>
      <c r="AI79" s="159"/>
      <c r="AJ79" s="159"/>
      <c r="AK79" s="159"/>
      <c r="AL79" s="159"/>
      <c r="AM79" s="159"/>
      <c r="AN79" s="159"/>
      <c r="AO79" s="136" t="s">
        <v>39</v>
      </c>
    </row>
    <row r="80" spans="1:41" collapsed="1">
      <c r="A80" s="157"/>
      <c r="B80" s="157"/>
      <c r="C80" s="157"/>
      <c r="D80" s="157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</row>
    <row r="81" spans="1:41">
      <c r="A81" s="199" t="s">
        <v>573</v>
      </c>
      <c r="B81" s="199"/>
      <c r="C81" s="199"/>
      <c r="D81" s="199"/>
      <c r="E81" s="199"/>
      <c r="F81" s="199"/>
      <c r="G81" s="199"/>
      <c r="H81" s="199"/>
      <c r="I81" s="199"/>
      <c r="J81" s="199"/>
      <c r="K81" s="199"/>
      <c r="L81" s="199"/>
      <c r="M81" s="152"/>
      <c r="N81" s="152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  <c r="AA81" s="152"/>
      <c r="AB81" s="152"/>
      <c r="AC81" s="152"/>
      <c r="AD81" s="152"/>
      <c r="AE81" s="152"/>
      <c r="AF81" s="152"/>
      <c r="AG81" s="152"/>
      <c r="AH81" s="152"/>
      <c r="AI81" s="152"/>
      <c r="AJ81" s="152"/>
      <c r="AK81" s="152"/>
      <c r="AL81" s="152"/>
      <c r="AM81" s="152"/>
      <c r="AN81" s="152"/>
      <c r="AO81" s="152"/>
    </row>
    <row r="82" spans="1:41" ht="254.25" customHeight="1">
      <c r="A82" s="200" t="str">
        <f>A36</f>
        <v xml:space="preserve">입력글자수는 제한이 없습니다
좌측 행번호사이의 경계선에 마우스를 클릭 후 드레그하여 간격을 자유롭게 조정 할 수 있습니다
셀 안에서 줄바꾸기 할때는 방향키위아래사용 또는 Alt+Enter 하시면 됩니다
3. 
4. 
5
6
7
8
9
10
11
12
13
</v>
      </c>
      <c r="B82" s="200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0"/>
      <c r="AC82" s="200"/>
      <c r="AD82" s="200"/>
      <c r="AE82" s="200"/>
      <c r="AF82" s="200"/>
      <c r="AG82" s="200"/>
      <c r="AH82" s="200"/>
      <c r="AI82" s="200"/>
      <c r="AJ82" s="200"/>
      <c r="AK82" s="200"/>
      <c r="AL82" s="200"/>
      <c r="AM82" s="200"/>
      <c r="AN82" s="200"/>
      <c r="AO82" s="200"/>
    </row>
    <row r="83" spans="1:41">
      <c r="A83" s="157"/>
      <c r="B83" s="157"/>
      <c r="C83" s="157"/>
      <c r="D83" s="157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</row>
    <row r="84" spans="1:41">
      <c r="A84" s="199" t="s">
        <v>556</v>
      </c>
      <c r="B84" s="199"/>
      <c r="C84" s="199"/>
      <c r="D84" s="199"/>
      <c r="E84" s="199"/>
      <c r="F84" s="199"/>
      <c r="G84" s="199"/>
      <c r="H84" s="199"/>
      <c r="I84" s="199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</row>
    <row r="85" spans="1:41" ht="16.5" hidden="1" customHeight="1" outlineLevel="2">
      <c r="A85" s="185" t="s">
        <v>24</v>
      </c>
      <c r="B85" s="186"/>
      <c r="C85" s="186"/>
      <c r="D85" s="186"/>
      <c r="E85" s="164" t="s">
        <v>40</v>
      </c>
      <c r="F85" s="191"/>
      <c r="G85" s="191"/>
      <c r="H85" s="191"/>
      <c r="I85" s="191"/>
      <c r="J85" s="191"/>
      <c r="K85" s="165" t="str">
        <f>IFERROR(VLOOKUP(K87,[2]!공동중개사무소,3,0),"")</f>
        <v/>
      </c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6"/>
    </row>
    <row r="86" spans="1:41" ht="16.5" hidden="1" customHeight="1" outlineLevel="2">
      <c r="A86" s="187"/>
      <c r="B86" s="188"/>
      <c r="C86" s="188"/>
      <c r="D86" s="188"/>
      <c r="E86" s="192" t="s">
        <v>32</v>
      </c>
      <c r="F86" s="193"/>
      <c r="G86" s="193"/>
      <c r="H86" s="193"/>
      <c r="I86" s="193"/>
      <c r="J86" s="193"/>
      <c r="K86" s="194" t="str">
        <f>IFERROR(VLOOKUP(K87,[2]!공동중개사무소,2,0),"")</f>
        <v/>
      </c>
      <c r="L86" s="194"/>
      <c r="M86" s="194"/>
      <c r="N86" s="194"/>
      <c r="O86" s="194"/>
      <c r="P86" s="194"/>
      <c r="Q86" s="194"/>
      <c r="R86" s="194"/>
      <c r="S86" s="194"/>
      <c r="T86" s="194"/>
      <c r="U86" s="194"/>
      <c r="V86" s="194"/>
      <c r="W86" s="194"/>
      <c r="X86" s="194"/>
      <c r="Y86" s="194"/>
      <c r="Z86" s="194"/>
      <c r="AA86" s="173" t="s">
        <v>27</v>
      </c>
      <c r="AB86" s="174"/>
      <c r="AC86" s="174"/>
      <c r="AD86" s="174"/>
      <c r="AE86" s="176" t="str">
        <f>IFERROR(VLOOKUP(K87,[2]!공동중개사무소,4,0),"")</f>
        <v/>
      </c>
      <c r="AF86" s="177"/>
      <c r="AG86" s="177"/>
      <c r="AH86" s="177"/>
      <c r="AI86" s="177"/>
      <c r="AJ86" s="177"/>
      <c r="AK86" s="177"/>
      <c r="AL86" s="177"/>
      <c r="AM86" s="177"/>
      <c r="AN86" s="177"/>
      <c r="AO86" s="180" t="s">
        <v>39</v>
      </c>
    </row>
    <row r="87" spans="1:41" ht="16.5" hidden="1" customHeight="1" outlineLevel="2">
      <c r="A87" s="189"/>
      <c r="B87" s="190"/>
      <c r="C87" s="190"/>
      <c r="D87" s="190"/>
      <c r="E87" s="183" t="s">
        <v>29</v>
      </c>
      <c r="F87" s="183"/>
      <c r="G87" s="183"/>
      <c r="H87" s="183"/>
      <c r="I87" s="183"/>
      <c r="J87" s="183"/>
      <c r="K87" s="168"/>
      <c r="L87" s="168"/>
      <c r="M87" s="168"/>
      <c r="N87" s="168"/>
      <c r="O87" s="168"/>
      <c r="P87" s="168"/>
      <c r="Q87" s="168"/>
      <c r="R87" s="163" t="s">
        <v>33</v>
      </c>
      <c r="S87" s="184"/>
      <c r="T87" s="168" t="str">
        <f>IFERROR(VLOOKUP(K87,[2]!공동중개사무소,5,0),"")</f>
        <v/>
      </c>
      <c r="U87" s="168"/>
      <c r="V87" s="168"/>
      <c r="W87" s="168"/>
      <c r="X87" s="168"/>
      <c r="Y87" s="168"/>
      <c r="Z87" s="168"/>
      <c r="AA87" s="175"/>
      <c r="AB87" s="175"/>
      <c r="AC87" s="175"/>
      <c r="AD87" s="175"/>
      <c r="AE87" s="178"/>
      <c r="AF87" s="179"/>
      <c r="AG87" s="179"/>
      <c r="AH87" s="179"/>
      <c r="AI87" s="179"/>
      <c r="AJ87" s="179"/>
      <c r="AK87" s="179"/>
      <c r="AL87" s="179"/>
      <c r="AM87" s="179"/>
      <c r="AN87" s="179"/>
      <c r="AO87" s="181"/>
    </row>
    <row r="88" spans="1:41" ht="16.5" hidden="1" customHeight="1" outlineLevel="1" collapsed="1">
      <c r="A88" s="185" t="s">
        <v>41</v>
      </c>
      <c r="B88" s="186"/>
      <c r="C88" s="186"/>
      <c r="D88" s="186"/>
      <c r="E88" s="164" t="s">
        <v>42</v>
      </c>
      <c r="F88" s="191"/>
      <c r="G88" s="191"/>
      <c r="H88" s="191"/>
      <c r="I88" s="191"/>
      <c r="J88" s="191"/>
      <c r="K88" s="165" t="str">
        <f>IFERROR(VLOOKUP(K90,[2]!공동중개사무소,3,0),"")</f>
        <v/>
      </c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6"/>
    </row>
    <row r="89" spans="1:41" ht="16.5" hidden="1" customHeight="1" outlineLevel="1">
      <c r="A89" s="187"/>
      <c r="B89" s="188"/>
      <c r="C89" s="188"/>
      <c r="D89" s="188"/>
      <c r="E89" s="192" t="s">
        <v>32</v>
      </c>
      <c r="F89" s="193"/>
      <c r="G89" s="193"/>
      <c r="H89" s="193"/>
      <c r="I89" s="193"/>
      <c r="J89" s="193"/>
      <c r="K89" s="194" t="str">
        <f>IFERROR(VLOOKUP(K90,[2]!공동중개사무소,2,0),"")</f>
        <v/>
      </c>
      <c r="L89" s="194"/>
      <c r="M89" s="194"/>
      <c r="N89" s="194"/>
      <c r="O89" s="194"/>
      <c r="P89" s="194"/>
      <c r="Q89" s="194"/>
      <c r="R89" s="194"/>
      <c r="S89" s="194"/>
      <c r="T89" s="194"/>
      <c r="U89" s="194"/>
      <c r="V89" s="194"/>
      <c r="W89" s="194"/>
      <c r="X89" s="194"/>
      <c r="Y89" s="194"/>
      <c r="Z89" s="194"/>
      <c r="AA89" s="173" t="s">
        <v>43</v>
      </c>
      <c r="AB89" s="174"/>
      <c r="AC89" s="174"/>
      <c r="AD89" s="174"/>
      <c r="AE89" s="176" t="str">
        <f>IFERROR(VLOOKUP(K90,[2]!공동중개사무소,4,0),"")</f>
        <v/>
      </c>
      <c r="AF89" s="177"/>
      <c r="AG89" s="177"/>
      <c r="AH89" s="177"/>
      <c r="AI89" s="177"/>
      <c r="AJ89" s="177"/>
      <c r="AK89" s="177"/>
      <c r="AL89" s="177"/>
      <c r="AM89" s="177"/>
      <c r="AN89" s="177"/>
      <c r="AO89" s="180" t="s">
        <v>44</v>
      </c>
    </row>
    <row r="90" spans="1:41" ht="16.5" hidden="1" customHeight="1" outlineLevel="1">
      <c r="A90" s="189"/>
      <c r="B90" s="190"/>
      <c r="C90" s="190"/>
      <c r="D90" s="190"/>
      <c r="E90" s="182" t="s">
        <v>29</v>
      </c>
      <c r="F90" s="183"/>
      <c r="G90" s="183"/>
      <c r="H90" s="183"/>
      <c r="I90" s="183"/>
      <c r="J90" s="183"/>
      <c r="K90" s="168"/>
      <c r="L90" s="168"/>
      <c r="M90" s="168"/>
      <c r="N90" s="168"/>
      <c r="O90" s="168"/>
      <c r="P90" s="168"/>
      <c r="Q90" s="168"/>
      <c r="R90" s="163" t="s">
        <v>33</v>
      </c>
      <c r="S90" s="184"/>
      <c r="T90" s="168" t="str">
        <f>IFERROR(VLOOKUP(K90,[2]!공동중개사무소,5,0),"")</f>
        <v/>
      </c>
      <c r="U90" s="168"/>
      <c r="V90" s="168"/>
      <c r="W90" s="168"/>
      <c r="X90" s="168"/>
      <c r="Y90" s="168"/>
      <c r="Z90" s="168"/>
      <c r="AA90" s="175"/>
      <c r="AB90" s="175"/>
      <c r="AC90" s="175"/>
      <c r="AD90" s="175"/>
      <c r="AE90" s="178"/>
      <c r="AF90" s="179"/>
      <c r="AG90" s="179"/>
      <c r="AH90" s="179"/>
      <c r="AI90" s="179"/>
      <c r="AJ90" s="179"/>
      <c r="AK90" s="179"/>
      <c r="AL90" s="179"/>
      <c r="AM90" s="179"/>
      <c r="AN90" s="179"/>
      <c r="AO90" s="181"/>
    </row>
    <row r="91" spans="1:41" collapsed="1">
      <c r="A91" s="157" t="s">
        <v>537</v>
      </c>
      <c r="B91" s="157"/>
      <c r="C91" s="157"/>
      <c r="D91" s="157"/>
      <c r="E91" s="157"/>
      <c r="F91" s="157"/>
      <c r="G91" s="157"/>
      <c r="H91" s="157"/>
      <c r="I91" s="157"/>
      <c r="J91" s="157"/>
      <c r="K91" s="157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</row>
    <row r="92" spans="1:41">
      <c r="A92" s="172"/>
      <c r="B92" s="172"/>
      <c r="C92" s="172"/>
      <c r="D92" s="172"/>
      <c r="E92" s="172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72"/>
      <c r="Z92" s="172"/>
      <c r="AA92" s="172"/>
      <c r="AB92" s="195" t="s">
        <v>45</v>
      </c>
      <c r="AC92" s="196"/>
      <c r="AD92" s="196"/>
      <c r="AE92" s="196"/>
      <c r="AF92" s="196"/>
      <c r="AG92" s="197">
        <f>AG18</f>
        <v>0</v>
      </c>
      <c r="AH92" s="198"/>
      <c r="AI92" s="198"/>
      <c r="AJ92" s="198"/>
      <c r="AK92" s="198"/>
      <c r="AL92" s="198"/>
      <c r="AM92" s="198"/>
      <c r="AN92" s="198"/>
      <c r="AO92" s="142"/>
    </row>
    <row r="93" spans="1:41">
      <c r="A93" s="172"/>
      <c r="B93" s="172"/>
      <c r="C93" s="172"/>
      <c r="D93" s="172"/>
      <c r="E93" s="172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  <c r="X93" s="172"/>
      <c r="Y93" s="172"/>
      <c r="Z93" s="172"/>
      <c r="AA93" s="172"/>
      <c r="AB93" s="172"/>
      <c r="AC93" s="172"/>
      <c r="AD93" s="172"/>
      <c r="AE93" s="172"/>
      <c r="AF93" s="172"/>
      <c r="AG93" s="172"/>
      <c r="AH93" s="172"/>
      <c r="AI93" s="172"/>
      <c r="AJ93" s="172"/>
      <c r="AK93" s="172"/>
      <c r="AL93" s="172"/>
      <c r="AM93" s="172"/>
      <c r="AN93" s="172"/>
      <c r="AO93" s="172"/>
    </row>
    <row r="94" spans="1:41">
      <c r="A94" s="172" t="s">
        <v>46</v>
      </c>
      <c r="B94" s="172"/>
      <c r="C94" s="172"/>
      <c r="D94" s="172"/>
      <c r="E94" s="172"/>
      <c r="F94" s="172"/>
      <c r="G94" s="172"/>
      <c r="H94" s="172"/>
      <c r="I94" s="172"/>
      <c r="J94" s="172"/>
      <c r="K94" s="172"/>
      <c r="L94" s="172"/>
      <c r="M94" s="172"/>
      <c r="N94" s="172"/>
      <c r="O94" s="172"/>
      <c r="P94" s="172"/>
      <c r="Q94" s="172"/>
      <c r="R94" s="172"/>
      <c r="S94" s="172"/>
      <c r="T94" s="172"/>
      <c r="U94" s="172"/>
      <c r="V94" s="172"/>
      <c r="W94" s="172"/>
      <c r="X94" s="172"/>
      <c r="Y94" s="172"/>
      <c r="Z94" s="172"/>
      <c r="AA94" s="172"/>
      <c r="AB94" s="172"/>
      <c r="AC94" s="172"/>
      <c r="AD94" s="172"/>
      <c r="AE94" s="172"/>
      <c r="AF94" s="172"/>
      <c r="AG94" s="172"/>
      <c r="AH94" s="172"/>
      <c r="AI94" s="172"/>
      <c r="AJ94" s="172"/>
      <c r="AK94" s="172"/>
      <c r="AL94" s="172"/>
      <c r="AM94" s="172"/>
      <c r="AN94" s="172"/>
      <c r="AO94" s="172"/>
    </row>
  </sheetData>
  <sheetProtection sheet="1" objects="1" scenarios="1" formatCells="0" insertHyperlinks="0" sort="0" autoFilter="0" pivotTables="0"/>
  <mergeCells count="248">
    <mergeCell ref="E18:L18"/>
    <mergeCell ref="M18:AA18"/>
    <mergeCell ref="AB18:AF18"/>
    <mergeCell ref="M17:AA17"/>
    <mergeCell ref="AB17:AO17"/>
    <mergeCell ref="A28:AO28"/>
    <mergeCell ref="A31:AO31"/>
    <mergeCell ref="A22:AO22"/>
    <mergeCell ref="A20:D20"/>
    <mergeCell ref="A18:D18"/>
    <mergeCell ref="A27:AO27"/>
    <mergeCell ref="A23:I23"/>
    <mergeCell ref="A24:I24"/>
    <mergeCell ref="J23:AO23"/>
    <mergeCell ref="J24:AO24"/>
    <mergeCell ref="A26:AO26"/>
    <mergeCell ref="A25:AO25"/>
    <mergeCell ref="A29:AO29"/>
    <mergeCell ref="D3:L3"/>
    <mergeCell ref="M3:U3"/>
    <mergeCell ref="V3:AC3"/>
    <mergeCell ref="A4:AO4"/>
    <mergeCell ref="E7:V7"/>
    <mergeCell ref="E8:V8"/>
    <mergeCell ref="W7:AA7"/>
    <mergeCell ref="W8:AA8"/>
    <mergeCell ref="AB8:AO8"/>
    <mergeCell ref="AG7:AK7"/>
    <mergeCell ref="AL7:AN7"/>
    <mergeCell ref="AB7:AE7"/>
    <mergeCell ref="A3:C3"/>
    <mergeCell ref="AD3:AO3"/>
    <mergeCell ref="A60:AO60"/>
    <mergeCell ref="A59:AO59"/>
    <mergeCell ref="A38:AF38"/>
    <mergeCell ref="A39:AO39"/>
    <mergeCell ref="A55:AO55"/>
    <mergeCell ref="A56:AO56"/>
    <mergeCell ref="A57:AO57"/>
    <mergeCell ref="A58:AO58"/>
    <mergeCell ref="A42:D43"/>
    <mergeCell ref="E42:J42"/>
    <mergeCell ref="K42:AO42"/>
    <mergeCell ref="E43:J43"/>
    <mergeCell ref="K43:Q43"/>
    <mergeCell ref="R43:S43"/>
    <mergeCell ref="T43:Z43"/>
    <mergeCell ref="AA43:AD43"/>
    <mergeCell ref="AE43:AN43"/>
    <mergeCell ref="A40:D41"/>
    <mergeCell ref="E40:J40"/>
    <mergeCell ref="K40:AO40"/>
    <mergeCell ref="T41:Z41"/>
    <mergeCell ref="AA41:AD41"/>
    <mergeCell ref="AE41:AN41"/>
    <mergeCell ref="AG38:AO38"/>
    <mergeCell ref="A14:AO14"/>
    <mergeCell ref="E6:AO6"/>
    <mergeCell ref="U13:AC13"/>
    <mergeCell ref="J13:Q13"/>
    <mergeCell ref="A33:AO33"/>
    <mergeCell ref="A35:D35"/>
    <mergeCell ref="A36:AO36"/>
    <mergeCell ref="A37:AO37"/>
    <mergeCell ref="AL12:AO12"/>
    <mergeCell ref="A11:D13"/>
    <mergeCell ref="E11:I11"/>
    <mergeCell ref="E12:I12"/>
    <mergeCell ref="E13:I13"/>
    <mergeCell ref="J11:V11"/>
    <mergeCell ref="J12:V12"/>
    <mergeCell ref="W11:Z11"/>
    <mergeCell ref="W12:Z12"/>
    <mergeCell ref="AA11:AO11"/>
    <mergeCell ref="AA12:AB12"/>
    <mergeCell ref="AG12:AH12"/>
    <mergeCell ref="R13:T13"/>
    <mergeCell ref="A16:AO16"/>
    <mergeCell ref="A17:D17"/>
    <mergeCell ref="E17:L17"/>
    <mergeCell ref="A1:V1"/>
    <mergeCell ref="W1:Z1"/>
    <mergeCell ref="AA1:AO1"/>
    <mergeCell ref="E20:L20"/>
    <mergeCell ref="M20:AA20"/>
    <mergeCell ref="AB20:AF20"/>
    <mergeCell ref="A21:AO21"/>
    <mergeCell ref="A19:D19"/>
    <mergeCell ref="E19:L19"/>
    <mergeCell ref="M19:AA19"/>
    <mergeCell ref="AB19:AF19"/>
    <mergeCell ref="AG18:AO18"/>
    <mergeCell ref="AG19:AO19"/>
    <mergeCell ref="AG20:AO20"/>
    <mergeCell ref="A6:D6"/>
    <mergeCell ref="A8:D8"/>
    <mergeCell ref="A7:D7"/>
    <mergeCell ref="A5:AO5"/>
    <mergeCell ref="A15:AO15"/>
    <mergeCell ref="A10:AO10"/>
    <mergeCell ref="AK13:AM13"/>
    <mergeCell ref="AH13:AJ13"/>
    <mergeCell ref="AD13:AF13"/>
    <mergeCell ref="A9:AO9"/>
    <mergeCell ref="E41:J41"/>
    <mergeCell ref="K41:Q41"/>
    <mergeCell ref="R41:S41"/>
    <mergeCell ref="R32:AN32"/>
    <mergeCell ref="A44:D45"/>
    <mergeCell ref="E44:J44"/>
    <mergeCell ref="K44:AO44"/>
    <mergeCell ref="E45:J45"/>
    <mergeCell ref="K45:Q45"/>
    <mergeCell ref="R45:S45"/>
    <mergeCell ref="T45:Z45"/>
    <mergeCell ref="AA45:AD45"/>
    <mergeCell ref="A34:AO34"/>
    <mergeCell ref="E35:AO35"/>
    <mergeCell ref="A32:Q32"/>
    <mergeCell ref="E50:J50"/>
    <mergeCell ref="K50:Q50"/>
    <mergeCell ref="AE45:AN45"/>
    <mergeCell ref="A46:D47"/>
    <mergeCell ref="E46:J46"/>
    <mergeCell ref="K46:AO46"/>
    <mergeCell ref="E47:J47"/>
    <mergeCell ref="K47:Q47"/>
    <mergeCell ref="R47:S47"/>
    <mergeCell ref="T47:Z47"/>
    <mergeCell ref="AA47:AD47"/>
    <mergeCell ref="AE47:AN47"/>
    <mergeCell ref="E53:J53"/>
    <mergeCell ref="K53:Q53"/>
    <mergeCell ref="R53:S53"/>
    <mergeCell ref="T53:Z53"/>
    <mergeCell ref="A62:AO62"/>
    <mergeCell ref="A63:AO63"/>
    <mergeCell ref="R50:S50"/>
    <mergeCell ref="T50:Z50"/>
    <mergeCell ref="A51:D53"/>
    <mergeCell ref="E51:J51"/>
    <mergeCell ref="K51:AO51"/>
    <mergeCell ref="E52:J52"/>
    <mergeCell ref="K52:Z52"/>
    <mergeCell ref="AA52:AD53"/>
    <mergeCell ref="AE52:AN53"/>
    <mergeCell ref="AO52:AO53"/>
    <mergeCell ref="A48:D50"/>
    <mergeCell ref="E48:J48"/>
    <mergeCell ref="K48:AO48"/>
    <mergeCell ref="E49:J49"/>
    <mergeCell ref="K49:Z49"/>
    <mergeCell ref="AA49:AD50"/>
    <mergeCell ref="AE49:AN50"/>
    <mergeCell ref="AO49:AO50"/>
    <mergeCell ref="A65:D65"/>
    <mergeCell ref="A66:D66"/>
    <mergeCell ref="A64:AO64"/>
    <mergeCell ref="E65:AO65"/>
    <mergeCell ref="A67:D67"/>
    <mergeCell ref="A69:L69"/>
    <mergeCell ref="A68:AO68"/>
    <mergeCell ref="E66:V66"/>
    <mergeCell ref="W66:AA66"/>
    <mergeCell ref="AB66:AE66"/>
    <mergeCell ref="AG66:AK66"/>
    <mergeCell ref="AL66:AN66"/>
    <mergeCell ref="E67:V67"/>
    <mergeCell ref="W67:AA67"/>
    <mergeCell ref="AB67:AO67"/>
    <mergeCell ref="A72:D73"/>
    <mergeCell ref="E72:J72"/>
    <mergeCell ref="K72:AO72"/>
    <mergeCell ref="E73:J73"/>
    <mergeCell ref="K73:Q73"/>
    <mergeCell ref="R73:S73"/>
    <mergeCell ref="T73:AA73"/>
    <mergeCell ref="AB73:AE73"/>
    <mergeCell ref="AF73:AN73"/>
    <mergeCell ref="A70:D71"/>
    <mergeCell ref="E70:J70"/>
    <mergeCell ref="K70:AO70"/>
    <mergeCell ref="E71:J71"/>
    <mergeCell ref="K71:Q71"/>
    <mergeCell ref="R71:S71"/>
    <mergeCell ref="T71:AA71"/>
    <mergeCell ref="AB71:AE71"/>
    <mergeCell ref="AF71:AN71"/>
    <mergeCell ref="AB77:AE77"/>
    <mergeCell ref="A85:D87"/>
    <mergeCell ref="E85:J85"/>
    <mergeCell ref="K85:AO85"/>
    <mergeCell ref="E86:J86"/>
    <mergeCell ref="K86:Z86"/>
    <mergeCell ref="AA86:AD87"/>
    <mergeCell ref="AE86:AN87"/>
    <mergeCell ref="AO86:AO87"/>
    <mergeCell ref="E87:J87"/>
    <mergeCell ref="K87:Q87"/>
    <mergeCell ref="R87:S87"/>
    <mergeCell ref="T87:Z87"/>
    <mergeCell ref="A76:D77"/>
    <mergeCell ref="A84:I84"/>
    <mergeCell ref="J84:AO84"/>
    <mergeCell ref="A81:L81"/>
    <mergeCell ref="A82:AO82"/>
    <mergeCell ref="A91:AO91"/>
    <mergeCell ref="A92:AA92"/>
    <mergeCell ref="A94:AO94"/>
    <mergeCell ref="AA89:AD90"/>
    <mergeCell ref="AE89:AN90"/>
    <mergeCell ref="AO89:AO90"/>
    <mergeCell ref="E90:J90"/>
    <mergeCell ref="K90:Q90"/>
    <mergeCell ref="R90:S90"/>
    <mergeCell ref="T90:Z90"/>
    <mergeCell ref="A88:D90"/>
    <mergeCell ref="E88:J88"/>
    <mergeCell ref="K88:AO88"/>
    <mergeCell ref="E89:J89"/>
    <mergeCell ref="K89:Z89"/>
    <mergeCell ref="AB92:AF92"/>
    <mergeCell ref="A93:AO93"/>
    <mergeCell ref="AG92:AN92"/>
    <mergeCell ref="A54:AO54"/>
    <mergeCell ref="A61:AO61"/>
    <mergeCell ref="M69:AO69"/>
    <mergeCell ref="A74:AO74"/>
    <mergeCell ref="M75:AO75"/>
    <mergeCell ref="A80:AO80"/>
    <mergeCell ref="A83:AO83"/>
    <mergeCell ref="AF77:AN77"/>
    <mergeCell ref="A78:D79"/>
    <mergeCell ref="E78:J78"/>
    <mergeCell ref="K78:AO78"/>
    <mergeCell ref="E79:J79"/>
    <mergeCell ref="K79:Q79"/>
    <mergeCell ref="R79:S79"/>
    <mergeCell ref="T79:AA79"/>
    <mergeCell ref="AB79:AE79"/>
    <mergeCell ref="AF79:AN79"/>
    <mergeCell ref="A75:L75"/>
    <mergeCell ref="E76:J76"/>
    <mergeCell ref="K76:AO76"/>
    <mergeCell ref="E77:J77"/>
    <mergeCell ref="K77:Q77"/>
    <mergeCell ref="R77:S77"/>
    <mergeCell ref="T77:AA77"/>
  </mergeCells>
  <phoneticPr fontId="3" type="noConversion"/>
  <conditionalFormatting sqref="AJ12">
    <cfRule type="containsText" dxfId="1" priority="1" operator="containsText" text="체크해제">
      <formula>NOT(ISERROR(SEARCH("체크해제",AJ12)))</formula>
    </cfRule>
  </conditionalFormatting>
  <conditionalFormatting sqref="AD12">
    <cfRule type="containsText" dxfId="0" priority="2" operator="containsText" text="체크해제">
      <formula>NOT(ISERROR(SEARCH("체크해제",AD12)))</formula>
    </cfRule>
  </conditionalFormatting>
  <dataValidations count="5">
    <dataValidation type="list" allowBlank="1" showInputMessage="1" sqref="E41:J41 E43:J43 E45:J45 E47:J47 E71:J71 E73:J73 E77:J77 E79:J79">
      <formula1>등록번호</formula1>
    </dataValidation>
    <dataValidation type="list" allowBlank="1" showInputMessage="1" sqref="A42:D43">
      <formula1>대리인임차</formula1>
    </dataValidation>
    <dataValidation type="list" allowBlank="1" showInputMessage="1" sqref="A46:D47">
      <formula1>대리인신규임차</formula1>
    </dataValidation>
    <dataValidation type="list" allowBlank="1" showInputMessage="1" sqref="AD12 AJ12">
      <formula1>체크박스</formula1>
    </dataValidation>
    <dataValidation type="list" allowBlank="1" showInputMessage="1" sqref="R32">
      <formula1>권리금요율</formula1>
    </dataValidation>
  </dataValidations>
  <hyperlinks>
    <hyperlink ref="A51:A53" r:id="rId1" display="http://www.nsdi.go.kr/lxportal/?menuno=4085"/>
    <hyperlink ref="A51:D53" r:id="rId2" display="http://www.nsdi.go.kr/lxportal/?menuno=4085"/>
    <hyperlink ref="A88:A90" r:id="rId3" display="http://www.nsdi.go.kr/lxportal/?menuno=4085"/>
    <hyperlink ref="A88:D90" r:id="rId4" display="http://www.nsdi.go.kr/lxportal/?menuno=4085"/>
    <hyperlink ref="A85:A87" r:id="rId5" display="http://www.nsdi.go.kr/lxportal/?menuno=4085"/>
    <hyperlink ref="A85:D87" r:id="rId6" display="http://www.nsdi.go.kr/lxportal/?menuno=4085"/>
    <hyperlink ref="A48:D50" r:id="rId7" display="0-1중개사무소정보등록하기.xlsx"/>
    <hyperlink ref="E53:J53" r:id="rId8" display="등록번호"/>
    <hyperlink ref="E87:J87" r:id="rId9" display="등록번호"/>
    <hyperlink ref="E90:J90" r:id="rId10" display="등록번호"/>
    <hyperlink ref="A35:D35" r:id="rId11" display="[특약내용]"/>
  </hyperlinks>
  <pageMargins left="0.23622047244094491" right="0.23622047244094491" top="0.39370078740157483" bottom="0.39370078740157483" header="0.19685039370078741" footer="0.19685039370078741"/>
  <pageSetup paperSize="9" fitToHeight="0" orientation="portrait" blackAndWhite="1" horizontalDpi="300" verticalDpi="300" r:id="rId12"/>
  <drawing r:id="rId13"/>
  <legacy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I38"/>
  <sheetViews>
    <sheetView workbookViewId="0">
      <selection activeCell="AP26" sqref="AP26"/>
    </sheetView>
  </sheetViews>
  <sheetFormatPr defaultRowHeight="16.5"/>
  <cols>
    <col min="1" max="1" width="13.875" style="40" customWidth="1"/>
    <col min="2" max="2" width="9.75" style="25" customWidth="1"/>
    <col min="3" max="3" width="19.25" style="25" customWidth="1"/>
    <col min="4" max="4" width="11.875" style="41" customWidth="1"/>
    <col min="5" max="5" width="9.5" style="41" customWidth="1"/>
    <col min="6" max="6" width="9" style="25"/>
    <col min="7" max="7" width="8.75" style="25" customWidth="1"/>
    <col min="8" max="8" width="9" style="25"/>
    <col min="9" max="9" width="16" style="25" customWidth="1"/>
    <col min="10" max="16384" width="9" style="25"/>
  </cols>
  <sheetData>
    <row r="1" spans="1:9" ht="24.75" customHeight="1">
      <c r="A1" s="21" t="s">
        <v>225</v>
      </c>
      <c r="B1" s="22" t="s">
        <v>226</v>
      </c>
      <c r="C1" s="22" t="s">
        <v>227</v>
      </c>
      <c r="D1" s="23" t="s">
        <v>466</v>
      </c>
      <c r="E1" s="24" t="s">
        <v>228</v>
      </c>
      <c r="G1"/>
      <c r="I1" s="26" t="s">
        <v>467</v>
      </c>
    </row>
    <row r="2" spans="1:9" ht="18" customHeight="1">
      <c r="A2" s="563" t="s">
        <v>229</v>
      </c>
      <c r="B2" s="564" t="s">
        <v>230</v>
      </c>
      <c r="C2" s="27" t="s">
        <v>231</v>
      </c>
      <c r="D2" s="122">
        <v>0.6</v>
      </c>
      <c r="E2" s="28" t="s">
        <v>232</v>
      </c>
      <c r="I2" s="125">
        <v>0.3</v>
      </c>
    </row>
    <row r="3" spans="1:9" ht="18" customHeight="1">
      <c r="A3" s="563"/>
      <c r="B3" s="564"/>
      <c r="C3" s="27" t="s">
        <v>233</v>
      </c>
      <c r="D3" s="122">
        <v>0.5</v>
      </c>
      <c r="E3" s="28" t="s">
        <v>234</v>
      </c>
      <c r="I3" s="125">
        <v>0.4</v>
      </c>
    </row>
    <row r="4" spans="1:9" ht="18" customHeight="1">
      <c r="A4" s="563"/>
      <c r="B4" s="564"/>
      <c r="C4" s="27" t="s">
        <v>235</v>
      </c>
      <c r="D4" s="122">
        <v>0.4</v>
      </c>
      <c r="E4" s="28"/>
      <c r="I4" s="125">
        <v>0.5</v>
      </c>
    </row>
    <row r="5" spans="1:9" ht="18" customHeight="1">
      <c r="A5" s="563"/>
      <c r="B5" s="564"/>
      <c r="C5" s="27" t="s">
        <v>236</v>
      </c>
      <c r="D5" s="122">
        <v>0.5</v>
      </c>
      <c r="E5" s="28"/>
      <c r="I5" s="125">
        <v>0.6</v>
      </c>
    </row>
    <row r="6" spans="1:9" ht="18" customHeight="1">
      <c r="A6" s="563"/>
      <c r="B6" s="564"/>
      <c r="C6" s="27" t="s">
        <v>237</v>
      </c>
      <c r="D6" s="122">
        <v>0.9</v>
      </c>
      <c r="E6" s="29"/>
      <c r="I6" s="125">
        <v>0.7</v>
      </c>
    </row>
    <row r="7" spans="1:9" ht="18" customHeight="1">
      <c r="A7" s="563"/>
      <c r="B7" s="564" t="s">
        <v>238</v>
      </c>
      <c r="C7" s="27" t="s">
        <v>231</v>
      </c>
      <c r="D7" s="122">
        <v>0.5</v>
      </c>
      <c r="E7" s="28" t="s">
        <v>239</v>
      </c>
      <c r="I7" s="125">
        <v>0.8</v>
      </c>
    </row>
    <row r="8" spans="1:9" ht="18" customHeight="1">
      <c r="A8" s="563"/>
      <c r="B8" s="564"/>
      <c r="C8" s="27" t="s">
        <v>240</v>
      </c>
      <c r="D8" s="122">
        <v>0.4</v>
      </c>
      <c r="E8" s="28" t="s">
        <v>241</v>
      </c>
      <c r="I8" s="125">
        <v>0.9</v>
      </c>
    </row>
    <row r="9" spans="1:9" ht="18" customHeight="1">
      <c r="A9" s="563"/>
      <c r="B9" s="564"/>
      <c r="C9" s="27" t="s">
        <v>242</v>
      </c>
      <c r="D9" s="122">
        <v>0.3</v>
      </c>
      <c r="E9" s="28"/>
      <c r="I9" s="125" t="s">
        <v>219</v>
      </c>
    </row>
    <row r="10" spans="1:9" ht="18" customHeight="1">
      <c r="A10" s="563"/>
      <c r="B10" s="564"/>
      <c r="C10" s="27" t="s">
        <v>243</v>
      </c>
      <c r="D10" s="122">
        <v>0.4</v>
      </c>
      <c r="E10" s="30"/>
      <c r="I10" s="126"/>
    </row>
    <row r="11" spans="1:9" ht="18" customHeight="1">
      <c r="A11" s="563"/>
      <c r="B11" s="564"/>
      <c r="C11" s="27" t="s">
        <v>244</v>
      </c>
      <c r="D11" s="122">
        <v>0.8</v>
      </c>
      <c r="E11" s="31"/>
      <c r="I11" s="126"/>
    </row>
    <row r="12" spans="1:9" ht="33" customHeight="1">
      <c r="A12" s="32" t="s">
        <v>245</v>
      </c>
      <c r="B12" s="33" t="s">
        <v>246</v>
      </c>
      <c r="C12" s="27" t="s">
        <v>227</v>
      </c>
      <c r="D12" s="123">
        <v>0.9</v>
      </c>
      <c r="E12" s="31"/>
    </row>
    <row r="13" spans="1:9" ht="18" customHeight="1">
      <c r="A13" s="565" t="s">
        <v>247</v>
      </c>
      <c r="B13" s="33" t="s">
        <v>248</v>
      </c>
      <c r="C13" s="34" t="s">
        <v>227</v>
      </c>
      <c r="D13" s="123">
        <v>0.5</v>
      </c>
      <c r="E13" s="31"/>
    </row>
    <row r="14" spans="1:9" ht="18" customHeight="1">
      <c r="A14" s="566"/>
      <c r="B14" s="35" t="s">
        <v>249</v>
      </c>
      <c r="C14" s="36" t="s">
        <v>227</v>
      </c>
      <c r="D14" s="124">
        <v>0.4</v>
      </c>
      <c r="E14" s="37"/>
    </row>
    <row r="15" spans="1:9" ht="25.5" customHeight="1">
      <c r="A15" s="567" t="s">
        <v>250</v>
      </c>
      <c r="B15" s="567"/>
      <c r="C15" s="567"/>
      <c r="D15" s="567"/>
      <c r="E15" s="567"/>
      <c r="G15" s="38"/>
    </row>
    <row r="16" spans="1:9" ht="18.75" customHeight="1">
      <c r="A16" s="554" t="s">
        <v>251</v>
      </c>
      <c r="B16" s="555"/>
      <c r="C16" s="555"/>
      <c r="D16" s="555"/>
      <c r="E16" s="556"/>
    </row>
    <row r="17" spans="1:5" ht="18.75" customHeight="1">
      <c r="A17" s="557"/>
      <c r="B17" s="558"/>
      <c r="C17" s="558"/>
      <c r="D17" s="558"/>
      <c r="E17" s="559"/>
    </row>
    <row r="18" spans="1:5" ht="18.75" customHeight="1">
      <c r="A18" s="557"/>
      <c r="B18" s="558"/>
      <c r="C18" s="558"/>
      <c r="D18" s="558"/>
      <c r="E18" s="559"/>
    </row>
    <row r="19" spans="1:5" ht="18.75" customHeight="1">
      <c r="A19" s="557"/>
      <c r="B19" s="558"/>
      <c r="C19" s="558"/>
      <c r="D19" s="558"/>
      <c r="E19" s="559"/>
    </row>
    <row r="20" spans="1:5" ht="18.75" customHeight="1">
      <c r="A20" s="560"/>
      <c r="B20" s="561"/>
      <c r="C20" s="561"/>
      <c r="D20" s="561"/>
      <c r="E20" s="562"/>
    </row>
    <row r="21" spans="1:5" ht="18.75" customHeight="1">
      <c r="A21" s="39"/>
      <c r="B21" s="39"/>
      <c r="C21" s="39"/>
      <c r="D21" s="39"/>
      <c r="E21" s="39"/>
    </row>
    <row r="35" spans="1:5" ht="86.25" customHeight="1"/>
    <row r="38" spans="1:5">
      <c r="A38" s="42"/>
      <c r="B38" s="43"/>
      <c r="C38" s="43"/>
      <c r="D38" s="44"/>
      <c r="E38" s="43"/>
    </row>
  </sheetData>
  <mergeCells count="6">
    <mergeCell ref="A16:E20"/>
    <mergeCell ref="A2:A11"/>
    <mergeCell ref="B2:B6"/>
    <mergeCell ref="B7:B11"/>
    <mergeCell ref="A13:A14"/>
    <mergeCell ref="A15:E15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B1:K64"/>
  <sheetViews>
    <sheetView workbookViewId="0">
      <selection activeCell="AP26" sqref="AP26"/>
    </sheetView>
  </sheetViews>
  <sheetFormatPr defaultRowHeight="16.5"/>
  <cols>
    <col min="1" max="1" width="6.875" customWidth="1"/>
    <col min="2" max="2" width="11.25" customWidth="1"/>
    <col min="3" max="3" width="9.25" customWidth="1"/>
    <col min="4" max="7" width="9.25" style="13" customWidth="1"/>
    <col min="8" max="8" width="12.5" style="13" customWidth="1"/>
  </cols>
  <sheetData>
    <row r="1" spans="2:11" ht="60" customHeight="1">
      <c r="B1" s="45" t="s">
        <v>252</v>
      </c>
      <c r="C1" s="45"/>
      <c r="D1" s="46"/>
      <c r="E1" s="46"/>
      <c r="F1" s="46"/>
      <c r="G1" s="46"/>
      <c r="H1" s="46"/>
      <c r="I1" s="45"/>
    </row>
    <row r="2" spans="2:11" ht="18" customHeight="1">
      <c r="B2" s="571" t="s">
        <v>253</v>
      </c>
      <c r="C2" s="47" t="s">
        <v>254</v>
      </c>
      <c r="D2" s="573" t="s">
        <v>255</v>
      </c>
      <c r="E2" s="573"/>
      <c r="F2" s="573" t="s">
        <v>256</v>
      </c>
      <c r="G2" s="573"/>
      <c r="H2" s="48" t="s">
        <v>257</v>
      </c>
      <c r="I2" s="45"/>
    </row>
    <row r="3" spans="2:11" ht="18" customHeight="1">
      <c r="B3" s="572"/>
      <c r="C3" s="49"/>
      <c r="D3" s="33" t="s">
        <v>258</v>
      </c>
      <c r="E3" s="33" t="s">
        <v>259</v>
      </c>
      <c r="F3" s="33" t="s">
        <v>260</v>
      </c>
      <c r="G3" s="33" t="s">
        <v>261</v>
      </c>
      <c r="H3" s="29"/>
      <c r="I3" s="45"/>
    </row>
    <row r="4" spans="2:11" ht="18" customHeight="1">
      <c r="B4" s="563" t="s">
        <v>229</v>
      </c>
      <c r="C4" s="34" t="s">
        <v>262</v>
      </c>
      <c r="D4" s="50">
        <v>0.01</v>
      </c>
      <c r="E4" s="50">
        <v>0.04</v>
      </c>
      <c r="F4" s="33" t="s">
        <v>263</v>
      </c>
      <c r="G4" s="51">
        <v>2E-3</v>
      </c>
      <c r="H4" s="29" t="s">
        <v>264</v>
      </c>
      <c r="I4" s="45"/>
    </row>
    <row r="5" spans="2:11" ht="33" customHeight="1">
      <c r="B5" s="563"/>
      <c r="C5" s="27" t="s">
        <v>265</v>
      </c>
      <c r="D5" s="52" t="s">
        <v>266</v>
      </c>
      <c r="E5" s="50">
        <v>0.04</v>
      </c>
      <c r="F5" s="33" t="s">
        <v>263</v>
      </c>
      <c r="G5" s="51">
        <v>2E-3</v>
      </c>
      <c r="H5" s="29" t="s">
        <v>267</v>
      </c>
      <c r="I5" s="45"/>
    </row>
    <row r="6" spans="2:11" ht="18.75" customHeight="1">
      <c r="B6" s="574"/>
      <c r="C6" s="36" t="s">
        <v>268</v>
      </c>
      <c r="D6" s="53">
        <v>0.03</v>
      </c>
      <c r="E6" s="53">
        <v>0.04</v>
      </c>
      <c r="F6" s="35" t="s">
        <v>269</v>
      </c>
      <c r="G6" s="54">
        <v>2E-3</v>
      </c>
      <c r="H6" s="55" t="s">
        <v>264</v>
      </c>
      <c r="I6" s="45"/>
    </row>
    <row r="7" spans="2:11" ht="11.25" customHeight="1">
      <c r="B7" s="45"/>
      <c r="C7" s="45"/>
      <c r="D7" s="46"/>
      <c r="E7" s="46"/>
      <c r="F7" s="46"/>
      <c r="G7" s="46"/>
      <c r="H7" s="46"/>
      <c r="I7" s="45"/>
    </row>
    <row r="8" spans="2:11" ht="17.25" customHeight="1">
      <c r="B8" s="575" t="s">
        <v>270</v>
      </c>
      <c r="C8" s="576" t="s">
        <v>271</v>
      </c>
      <c r="D8" s="576"/>
      <c r="E8" s="576"/>
      <c r="F8" s="576"/>
      <c r="G8" s="576"/>
      <c r="H8" s="577"/>
      <c r="I8" s="45"/>
    </row>
    <row r="9" spans="2:11" ht="17.25" customHeight="1">
      <c r="B9" s="563"/>
      <c r="C9" s="33" t="s">
        <v>272</v>
      </c>
      <c r="D9" s="578" t="s">
        <v>273</v>
      </c>
      <c r="E9" s="578"/>
      <c r="F9" s="578"/>
      <c r="G9" s="578"/>
      <c r="H9" s="579"/>
      <c r="I9" s="45"/>
      <c r="K9" s="56"/>
    </row>
    <row r="10" spans="2:11" ht="17.25" customHeight="1">
      <c r="B10" s="574"/>
      <c r="C10" s="35" t="s">
        <v>274</v>
      </c>
      <c r="D10" s="580" t="s">
        <v>275</v>
      </c>
      <c r="E10" s="580"/>
      <c r="F10" s="580"/>
      <c r="G10" s="580"/>
      <c r="H10" s="581"/>
      <c r="I10" s="45"/>
    </row>
    <row r="11" spans="2:11" ht="6.75" customHeight="1">
      <c r="B11" s="45"/>
      <c r="C11" s="45"/>
      <c r="D11" s="46"/>
      <c r="E11" s="46"/>
      <c r="F11" s="46"/>
      <c r="G11" s="46"/>
      <c r="H11" s="57"/>
      <c r="I11" s="45"/>
    </row>
    <row r="12" spans="2:11" ht="21.75" customHeight="1">
      <c r="B12" s="45" t="s">
        <v>276</v>
      </c>
      <c r="C12" s="45"/>
      <c r="D12" s="45"/>
      <c r="E12" s="46"/>
      <c r="F12" s="45"/>
      <c r="G12" s="45"/>
      <c r="H12" s="45"/>
      <c r="I12" s="45"/>
    </row>
    <row r="13" spans="2:11">
      <c r="B13" s="568" t="s">
        <v>277</v>
      </c>
      <c r="C13" s="58" t="s">
        <v>278</v>
      </c>
      <c r="D13" s="59" t="s">
        <v>279</v>
      </c>
      <c r="E13" s="60" t="s">
        <v>278</v>
      </c>
      <c r="F13" s="61" t="s">
        <v>280</v>
      </c>
      <c r="G13" s="45"/>
      <c r="H13" s="45"/>
      <c r="I13" s="45"/>
    </row>
    <row r="14" spans="2:11">
      <c r="B14" s="569"/>
      <c r="C14" s="62">
        <v>60000</v>
      </c>
      <c r="D14" s="63">
        <v>1</v>
      </c>
      <c r="E14" s="64">
        <v>76000</v>
      </c>
      <c r="F14" s="29">
        <v>2.0699999999999998</v>
      </c>
      <c r="G14" s="45"/>
      <c r="H14" s="45"/>
      <c r="I14" s="45"/>
    </row>
    <row r="15" spans="2:11">
      <c r="B15" s="569"/>
      <c r="C15" s="62">
        <v>61000</v>
      </c>
      <c r="D15" s="63">
        <v>1.07</v>
      </c>
      <c r="E15" s="64">
        <v>77000</v>
      </c>
      <c r="F15" s="29">
        <v>2.13</v>
      </c>
      <c r="G15" s="45"/>
      <c r="H15" s="45"/>
      <c r="I15" s="45"/>
    </row>
    <row r="16" spans="2:11">
      <c r="B16" s="569"/>
      <c r="C16" s="62">
        <v>62000</v>
      </c>
      <c r="D16" s="63">
        <v>1.1299999999999999</v>
      </c>
      <c r="E16" s="64">
        <v>78000</v>
      </c>
      <c r="F16" s="29">
        <v>2.2000000000000002</v>
      </c>
      <c r="G16" s="45"/>
      <c r="H16" s="45"/>
      <c r="I16" s="45"/>
    </row>
    <row r="17" spans="2:9">
      <c r="B17" s="569"/>
      <c r="C17" s="62">
        <v>63000</v>
      </c>
      <c r="D17" s="63">
        <v>1.2</v>
      </c>
      <c r="E17" s="64">
        <v>79000</v>
      </c>
      <c r="F17" s="29">
        <v>2.27</v>
      </c>
      <c r="G17" s="45"/>
      <c r="H17" s="45"/>
      <c r="I17" s="45"/>
    </row>
    <row r="18" spans="2:9">
      <c r="B18" s="569"/>
      <c r="C18" s="62">
        <v>64000</v>
      </c>
      <c r="D18" s="63">
        <v>1.27</v>
      </c>
      <c r="E18" s="64">
        <v>80000</v>
      </c>
      <c r="F18" s="29">
        <v>2.33</v>
      </c>
      <c r="G18" s="45"/>
      <c r="H18" s="45"/>
      <c r="I18" s="45"/>
    </row>
    <row r="19" spans="2:9">
      <c r="B19" s="569"/>
      <c r="C19" s="62">
        <v>65000</v>
      </c>
      <c r="D19" s="63">
        <v>1.33</v>
      </c>
      <c r="E19" s="64">
        <v>81000</v>
      </c>
      <c r="F19" s="29">
        <v>2.4</v>
      </c>
      <c r="G19" s="45"/>
      <c r="H19" s="45"/>
      <c r="I19" s="45"/>
    </row>
    <row r="20" spans="2:9">
      <c r="B20" s="569"/>
      <c r="C20" s="62">
        <v>66000</v>
      </c>
      <c r="D20" s="63">
        <v>1.4</v>
      </c>
      <c r="E20" s="64">
        <v>82000</v>
      </c>
      <c r="F20" s="29">
        <v>2.4700000000000002</v>
      </c>
      <c r="G20" s="45"/>
      <c r="H20" s="45"/>
      <c r="I20" s="45"/>
    </row>
    <row r="21" spans="2:9">
      <c r="B21" s="569"/>
      <c r="C21" s="62">
        <v>67000</v>
      </c>
      <c r="D21" s="63">
        <v>1.47</v>
      </c>
      <c r="E21" s="64">
        <v>83000</v>
      </c>
      <c r="F21" s="29">
        <v>2.5299999999999998</v>
      </c>
      <c r="G21" s="45"/>
      <c r="H21" s="45"/>
      <c r="I21" s="45"/>
    </row>
    <row r="22" spans="2:9">
      <c r="B22" s="569"/>
      <c r="C22" s="62">
        <v>68000</v>
      </c>
      <c r="D22" s="63">
        <v>1.53</v>
      </c>
      <c r="E22" s="64">
        <v>84000</v>
      </c>
      <c r="F22" s="29">
        <v>2.6</v>
      </c>
      <c r="G22" s="45"/>
      <c r="H22" s="45"/>
      <c r="I22" s="45"/>
    </row>
    <row r="23" spans="2:9">
      <c r="B23" s="569"/>
      <c r="C23" s="62">
        <v>69000</v>
      </c>
      <c r="D23" s="63">
        <v>1.6</v>
      </c>
      <c r="E23" s="64">
        <v>85000</v>
      </c>
      <c r="F23" s="29">
        <v>2.67</v>
      </c>
      <c r="G23" s="45"/>
      <c r="H23" s="45"/>
      <c r="I23" s="45"/>
    </row>
    <row r="24" spans="2:9">
      <c r="B24" s="569"/>
      <c r="C24" s="62">
        <v>70000</v>
      </c>
      <c r="D24" s="63">
        <v>1.67</v>
      </c>
      <c r="E24" s="64">
        <v>86000</v>
      </c>
      <c r="F24" s="29">
        <v>2.73</v>
      </c>
      <c r="G24" s="45"/>
      <c r="H24" s="45"/>
      <c r="I24" s="45"/>
    </row>
    <row r="25" spans="2:9">
      <c r="B25" s="569"/>
      <c r="C25" s="62">
        <v>71000</v>
      </c>
      <c r="D25" s="63">
        <v>1.73</v>
      </c>
      <c r="E25" s="64">
        <v>87000</v>
      </c>
      <c r="F25" s="29">
        <v>2.8</v>
      </c>
      <c r="G25" s="45"/>
      <c r="H25" s="45"/>
      <c r="I25" s="45"/>
    </row>
    <row r="26" spans="2:9">
      <c r="B26" s="569"/>
      <c r="C26" s="62">
        <v>72000</v>
      </c>
      <c r="D26" s="63">
        <v>1.8</v>
      </c>
      <c r="E26" s="64">
        <v>88000</v>
      </c>
      <c r="F26" s="29">
        <v>2.87</v>
      </c>
      <c r="G26" s="45"/>
      <c r="H26" s="45"/>
      <c r="I26" s="45"/>
    </row>
    <row r="27" spans="2:9">
      <c r="B27" s="569"/>
      <c r="C27" s="62">
        <v>73000</v>
      </c>
      <c r="D27" s="63">
        <v>1.87</v>
      </c>
      <c r="E27" s="64">
        <v>89000</v>
      </c>
      <c r="F27" s="29">
        <v>2.93</v>
      </c>
      <c r="G27" s="45"/>
      <c r="H27" s="45"/>
      <c r="I27" s="45"/>
    </row>
    <row r="28" spans="2:9">
      <c r="B28" s="569"/>
      <c r="C28" s="62">
        <v>74000</v>
      </c>
      <c r="D28" s="63">
        <v>1.93</v>
      </c>
      <c r="E28" s="64">
        <v>90000</v>
      </c>
      <c r="F28" s="29">
        <v>3</v>
      </c>
      <c r="G28" s="45"/>
      <c r="H28" s="45"/>
      <c r="I28" s="45"/>
    </row>
    <row r="29" spans="2:9">
      <c r="B29" s="570"/>
      <c r="C29" s="65">
        <v>75000</v>
      </c>
      <c r="D29" s="66">
        <v>2</v>
      </c>
      <c r="E29" s="67"/>
      <c r="F29" s="68"/>
      <c r="G29" s="45"/>
      <c r="H29" s="45"/>
      <c r="I29" s="45"/>
    </row>
    <row r="30" spans="2:9" ht="6" customHeight="1">
      <c r="B30" s="45"/>
      <c r="C30" s="45"/>
      <c r="D30" s="69"/>
      <c r="E30" s="46"/>
      <c r="F30" s="69"/>
      <c r="G30" s="46"/>
      <c r="H30" s="46"/>
      <c r="I30" s="45"/>
    </row>
    <row r="31" spans="2:9">
      <c r="B31" s="45" t="s">
        <v>281</v>
      </c>
      <c r="C31" s="45"/>
      <c r="D31" s="69"/>
      <c r="E31" s="46"/>
      <c r="F31" s="69"/>
      <c r="G31" s="46"/>
      <c r="H31" s="46"/>
      <c r="I31" s="45"/>
    </row>
    <row r="32" spans="2:9">
      <c r="B32" s="70" t="s">
        <v>282</v>
      </c>
      <c r="C32" s="71" t="s">
        <v>255</v>
      </c>
      <c r="D32" s="72" t="s">
        <v>283</v>
      </c>
      <c r="E32" s="71" t="s">
        <v>284</v>
      </c>
      <c r="F32" s="73" t="s">
        <v>285</v>
      </c>
      <c r="G32" s="46"/>
      <c r="H32" s="46"/>
      <c r="I32" s="45"/>
    </row>
    <row r="33" spans="2:9">
      <c r="B33" s="74" t="s">
        <v>286</v>
      </c>
      <c r="C33" s="51">
        <v>0.04</v>
      </c>
      <c r="D33" s="51">
        <v>2E-3</v>
      </c>
      <c r="E33" s="51">
        <v>4.0000000000000001E-3</v>
      </c>
      <c r="F33" s="75">
        <f t="shared" ref="F33:F38" si="0">SUM(C33:E33)</f>
        <v>4.5999999999999999E-2</v>
      </c>
      <c r="G33" s="76"/>
      <c r="H33" s="76"/>
      <c r="I33" s="45"/>
    </row>
    <row r="34" spans="2:9">
      <c r="B34" s="74" t="s">
        <v>287</v>
      </c>
      <c r="C34" s="51">
        <v>0.03</v>
      </c>
      <c r="D34" s="51">
        <v>2E-3</v>
      </c>
      <c r="E34" s="51">
        <v>2E-3</v>
      </c>
      <c r="F34" s="75">
        <f t="shared" si="0"/>
        <v>3.4000000000000002E-2</v>
      </c>
      <c r="G34" s="76"/>
      <c r="H34" s="76"/>
      <c r="I34" s="45"/>
    </row>
    <row r="35" spans="2:9">
      <c r="B35" s="74" t="s">
        <v>288</v>
      </c>
      <c r="C35" s="51">
        <v>2.8000000000000001E-2</v>
      </c>
      <c r="D35" s="51">
        <v>2E-3</v>
      </c>
      <c r="E35" s="51">
        <v>1.6000000000000001E-3</v>
      </c>
      <c r="F35" s="75">
        <f t="shared" si="0"/>
        <v>3.1599999999999996E-2</v>
      </c>
      <c r="G35" s="76"/>
      <c r="H35" s="76"/>
      <c r="I35" s="45"/>
    </row>
    <row r="36" spans="2:9">
      <c r="B36" s="74" t="s">
        <v>289</v>
      </c>
      <c r="C36" s="51">
        <v>2.3E-2</v>
      </c>
      <c r="D36" s="51">
        <v>2E-3</v>
      </c>
      <c r="E36" s="51">
        <v>5.9999999999999995E-4</v>
      </c>
      <c r="F36" s="75">
        <f t="shared" si="0"/>
        <v>2.5600000000000001E-2</v>
      </c>
      <c r="G36" s="76"/>
      <c r="H36" s="76"/>
      <c r="I36" s="45"/>
    </row>
    <row r="37" spans="2:9">
      <c r="B37" s="74" t="s">
        <v>290</v>
      </c>
      <c r="C37" s="51">
        <v>2.8000000000000001E-2</v>
      </c>
      <c r="D37" s="51">
        <v>2E-3</v>
      </c>
      <c r="E37" s="51">
        <v>1.6000000000000001E-3</v>
      </c>
      <c r="F37" s="75">
        <f t="shared" si="0"/>
        <v>3.1599999999999996E-2</v>
      </c>
      <c r="G37" s="76"/>
      <c r="H37" s="76"/>
      <c r="I37" s="45"/>
    </row>
    <row r="38" spans="2:9">
      <c r="B38" s="77" t="s">
        <v>291</v>
      </c>
      <c r="C38" s="54">
        <v>3.5000000000000003E-2</v>
      </c>
      <c r="D38" s="54">
        <v>2E-3</v>
      </c>
      <c r="E38" s="54">
        <v>3.0000000000000001E-3</v>
      </c>
      <c r="F38" s="78">
        <f t="shared" si="0"/>
        <v>4.0000000000000008E-2</v>
      </c>
      <c r="G38" s="76"/>
      <c r="H38" s="76"/>
      <c r="I38" s="45"/>
    </row>
    <row r="39" spans="2:9">
      <c r="B39" s="45"/>
      <c r="C39" s="79"/>
      <c r="D39" s="76"/>
      <c r="E39" s="76"/>
      <c r="F39" s="76"/>
      <c r="G39" s="76"/>
      <c r="H39" s="76"/>
      <c r="I39" s="45"/>
    </row>
    <row r="40" spans="2:9">
      <c r="B40" s="45"/>
      <c r="C40" s="45"/>
      <c r="D40" s="69"/>
      <c r="E40" s="46"/>
      <c r="F40" s="46"/>
      <c r="G40" s="46"/>
      <c r="H40" s="46"/>
      <c r="I40" s="45"/>
    </row>
    <row r="41" spans="2:9">
      <c r="B41" s="45"/>
      <c r="C41" s="45"/>
      <c r="D41" s="46"/>
      <c r="E41" s="46"/>
      <c r="F41" s="46"/>
      <c r="G41" s="46"/>
      <c r="H41" s="46"/>
      <c r="I41" s="45"/>
    </row>
    <row r="42" spans="2:9">
      <c r="B42" s="45"/>
      <c r="C42" s="45"/>
      <c r="D42" s="46"/>
      <c r="E42" s="46"/>
      <c r="F42" s="46"/>
      <c r="G42" s="46"/>
      <c r="H42" s="46"/>
      <c r="I42" s="45"/>
    </row>
    <row r="49" spans="4:6">
      <c r="D49" s="80"/>
      <c r="F49" s="80"/>
    </row>
    <row r="50" spans="4:6">
      <c r="D50" s="80"/>
      <c r="F50" s="80"/>
    </row>
    <row r="51" spans="4:6">
      <c r="D51" s="80"/>
      <c r="F51" s="80"/>
    </row>
    <row r="52" spans="4:6">
      <c r="D52" s="80"/>
      <c r="F52" s="80"/>
    </row>
    <row r="53" spans="4:6">
      <c r="D53" s="80"/>
      <c r="F53" s="80"/>
    </row>
    <row r="54" spans="4:6">
      <c r="D54" s="80"/>
      <c r="F54" s="80"/>
    </row>
    <row r="55" spans="4:6">
      <c r="D55" s="80"/>
      <c r="F55" s="80"/>
    </row>
    <row r="56" spans="4:6">
      <c r="D56" s="80"/>
      <c r="F56" s="80"/>
    </row>
    <row r="57" spans="4:6">
      <c r="D57" s="80"/>
      <c r="F57" s="80"/>
    </row>
    <row r="58" spans="4:6">
      <c r="D58" s="80"/>
      <c r="F58" s="80"/>
    </row>
    <row r="59" spans="4:6">
      <c r="D59" s="80"/>
      <c r="F59" s="80"/>
    </row>
    <row r="60" spans="4:6">
      <c r="D60" s="80"/>
      <c r="F60" s="80"/>
    </row>
    <row r="61" spans="4:6">
      <c r="D61" s="80"/>
      <c r="F61" s="80"/>
    </row>
    <row r="62" spans="4:6">
      <c r="D62" s="80"/>
      <c r="F62" s="80"/>
    </row>
    <row r="63" spans="4:6">
      <c r="D63" s="80"/>
      <c r="F63" s="80"/>
    </row>
    <row r="64" spans="4:6">
      <c r="D64" s="80"/>
    </row>
  </sheetData>
  <sheetProtection sheet="1" objects="1" scenarios="1"/>
  <mergeCells count="9">
    <mergeCell ref="B13:B29"/>
    <mergeCell ref="B2:B3"/>
    <mergeCell ref="D2:E2"/>
    <mergeCell ref="F2:G2"/>
    <mergeCell ref="B4:B6"/>
    <mergeCell ref="B8:B10"/>
    <mergeCell ref="C8:H8"/>
    <mergeCell ref="D9:H9"/>
    <mergeCell ref="D10:H10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B1:J52"/>
  <sheetViews>
    <sheetView topLeftCell="A19" workbookViewId="0">
      <selection activeCell="AP26" sqref="AP26"/>
    </sheetView>
  </sheetViews>
  <sheetFormatPr defaultRowHeight="16.5"/>
  <cols>
    <col min="1" max="2" width="8.625" customWidth="1"/>
    <col min="3" max="6" width="8.625" style="13" customWidth="1"/>
    <col min="7" max="14" width="8.625" customWidth="1"/>
    <col min="16" max="21" width="8.625" customWidth="1"/>
  </cols>
  <sheetData>
    <row r="1" spans="3:10" ht="18.75" customHeight="1">
      <c r="C1"/>
      <c r="D1"/>
      <c r="E1"/>
      <c r="F1"/>
    </row>
    <row r="2" spans="3:10" ht="20.25" customHeight="1">
      <c r="C2" s="81" t="s">
        <v>292</v>
      </c>
      <c r="D2" s="81" t="s">
        <v>293</v>
      </c>
      <c r="E2" s="81" t="s">
        <v>294</v>
      </c>
      <c r="F2" s="82"/>
      <c r="G2" s="82"/>
      <c r="H2" s="82"/>
      <c r="I2" s="82"/>
      <c r="J2" s="82"/>
    </row>
    <row r="3" spans="3:10" ht="29.25" customHeight="1"/>
    <row r="10" spans="3:10">
      <c r="F10" s="83"/>
    </row>
    <row r="29" spans="2:2">
      <c r="B29" t="s">
        <v>295</v>
      </c>
    </row>
    <row r="33" spans="2:7">
      <c r="B33" s="582" t="s">
        <v>296</v>
      </c>
      <c r="C33" s="583"/>
      <c r="D33" s="583"/>
      <c r="E33" s="583"/>
      <c r="F33" s="583"/>
      <c r="G33" s="584"/>
    </row>
    <row r="34" spans="2:7" ht="22.5" customHeight="1">
      <c r="B34" s="84" t="s">
        <v>297</v>
      </c>
      <c r="C34" s="85" t="s">
        <v>298</v>
      </c>
      <c r="D34" s="85" t="s">
        <v>299</v>
      </c>
      <c r="E34" s="85" t="s">
        <v>300</v>
      </c>
      <c r="F34" s="85" t="s">
        <v>301</v>
      </c>
      <c r="G34" s="85" t="s">
        <v>302</v>
      </c>
    </row>
    <row r="35" spans="2:7">
      <c r="B35" s="25"/>
      <c r="C35" s="25"/>
      <c r="D35" s="25"/>
      <c r="E35" s="25"/>
      <c r="F35" s="25"/>
      <c r="G35" s="25"/>
    </row>
    <row r="36" spans="2:7">
      <c r="B36" s="582" t="s">
        <v>303</v>
      </c>
      <c r="C36" s="583"/>
      <c r="D36" s="583"/>
      <c r="E36" s="583"/>
      <c r="F36" s="583"/>
      <c r="G36" s="584"/>
    </row>
    <row r="37" spans="2:7" ht="22.5" customHeight="1">
      <c r="B37" s="85" t="s">
        <v>4</v>
      </c>
      <c r="C37" s="84" t="s">
        <v>298</v>
      </c>
      <c r="D37" s="85" t="s">
        <v>299</v>
      </c>
      <c r="E37" s="85" t="s">
        <v>300</v>
      </c>
      <c r="F37" s="85" t="s">
        <v>301</v>
      </c>
      <c r="G37" s="85" t="s">
        <v>302</v>
      </c>
    </row>
    <row r="38" spans="2:7">
      <c r="B38" s="25"/>
      <c r="C38" s="25"/>
      <c r="D38" s="25"/>
      <c r="E38" s="25"/>
      <c r="F38" s="25"/>
      <c r="G38" s="25"/>
    </row>
    <row r="39" spans="2:7">
      <c r="B39" s="582" t="s">
        <v>296</v>
      </c>
      <c r="C39" s="583"/>
      <c r="D39" s="583"/>
      <c r="E39" s="583"/>
      <c r="F39" s="583"/>
      <c r="G39" s="584"/>
    </row>
    <row r="40" spans="2:7" ht="22.5" customHeight="1">
      <c r="B40" s="85" t="s">
        <v>297</v>
      </c>
      <c r="C40" s="85" t="s">
        <v>298</v>
      </c>
      <c r="D40" s="84" t="s">
        <v>299</v>
      </c>
      <c r="E40" s="85" t="s">
        <v>300</v>
      </c>
      <c r="F40" s="85" t="s">
        <v>301</v>
      </c>
      <c r="G40" s="85" t="s">
        <v>302</v>
      </c>
    </row>
    <row r="41" spans="2:7">
      <c r="B41" s="25"/>
      <c r="C41" s="25"/>
      <c r="D41" s="25"/>
      <c r="E41" s="25"/>
      <c r="F41" s="25"/>
      <c r="G41" s="25"/>
    </row>
    <row r="42" spans="2:7">
      <c r="B42" s="582" t="s">
        <v>296</v>
      </c>
      <c r="C42" s="583"/>
      <c r="D42" s="583"/>
      <c r="E42" s="583"/>
      <c r="F42" s="583"/>
      <c r="G42" s="584"/>
    </row>
    <row r="43" spans="2:7" ht="22.5" customHeight="1">
      <c r="B43" s="85" t="s">
        <v>297</v>
      </c>
      <c r="C43" s="85" t="s">
        <v>298</v>
      </c>
      <c r="D43" s="85" t="s">
        <v>304</v>
      </c>
      <c r="E43" s="84" t="s">
        <v>300</v>
      </c>
      <c r="F43" s="85" t="s">
        <v>301</v>
      </c>
      <c r="G43" s="85" t="s">
        <v>302</v>
      </c>
    </row>
    <row r="44" spans="2:7">
      <c r="B44" s="25"/>
      <c r="C44" s="25"/>
      <c r="D44" s="25"/>
      <c r="E44" s="25"/>
      <c r="F44" s="25"/>
      <c r="G44" s="25"/>
    </row>
    <row r="45" spans="2:7">
      <c r="B45" s="582" t="s">
        <v>296</v>
      </c>
      <c r="C45" s="583"/>
      <c r="D45" s="583"/>
      <c r="E45" s="583"/>
      <c r="F45" s="583"/>
      <c r="G45" s="584"/>
    </row>
    <row r="46" spans="2:7" ht="22.5" customHeight="1">
      <c r="B46" s="85" t="s">
        <v>297</v>
      </c>
      <c r="C46" s="85" t="s">
        <v>305</v>
      </c>
      <c r="D46" s="85" t="s">
        <v>299</v>
      </c>
      <c r="E46" s="85" t="s">
        <v>300</v>
      </c>
      <c r="F46" s="84" t="s">
        <v>301</v>
      </c>
      <c r="G46" s="85" t="s">
        <v>302</v>
      </c>
    </row>
    <row r="47" spans="2:7">
      <c r="B47" s="25"/>
      <c r="C47" s="25"/>
      <c r="D47" s="25"/>
      <c r="E47" s="25"/>
      <c r="F47" s="25"/>
      <c r="G47" s="25"/>
    </row>
    <row r="48" spans="2:7">
      <c r="B48" s="582" t="s">
        <v>296</v>
      </c>
      <c r="C48" s="583"/>
      <c r="D48" s="583"/>
      <c r="E48" s="583"/>
      <c r="F48" s="583"/>
      <c r="G48" s="584"/>
    </row>
    <row r="49" spans="2:7" ht="22.5" customHeight="1">
      <c r="B49" s="85" t="s">
        <v>297</v>
      </c>
      <c r="C49" s="85" t="s">
        <v>298</v>
      </c>
      <c r="D49" s="85" t="s">
        <v>299</v>
      </c>
      <c r="E49" s="85" t="s">
        <v>300</v>
      </c>
      <c r="F49" s="85" t="s">
        <v>301</v>
      </c>
      <c r="G49" s="84" t="s">
        <v>302</v>
      </c>
    </row>
    <row r="51" spans="2:7">
      <c r="B51" s="582" t="s">
        <v>296</v>
      </c>
      <c r="C51" s="583"/>
      <c r="D51" s="583"/>
      <c r="E51" s="583"/>
      <c r="F51" s="583"/>
      <c r="G51" s="584"/>
    </row>
    <row r="52" spans="2:7" ht="22.5" customHeight="1">
      <c r="B52" s="85" t="s">
        <v>4</v>
      </c>
      <c r="C52" s="85" t="s">
        <v>8</v>
      </c>
      <c r="D52" s="85" t="s">
        <v>12</v>
      </c>
      <c r="E52" s="85" t="s">
        <v>3</v>
      </c>
      <c r="F52" s="85" t="s">
        <v>301</v>
      </c>
      <c r="G52" s="119" t="s">
        <v>302</v>
      </c>
    </row>
  </sheetData>
  <mergeCells count="7">
    <mergeCell ref="B51:G51"/>
    <mergeCell ref="B48:G48"/>
    <mergeCell ref="B33:G33"/>
    <mergeCell ref="B36:G36"/>
    <mergeCell ref="B39:G39"/>
    <mergeCell ref="B42:G42"/>
    <mergeCell ref="B45:G45"/>
  </mergeCells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D13"/>
  <sheetViews>
    <sheetView workbookViewId="0">
      <selection activeCell="AP26" sqref="AP26"/>
    </sheetView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306</v>
      </c>
      <c r="B1" s="11" t="s">
        <v>307</v>
      </c>
      <c r="C1" s="11" t="s">
        <v>308</v>
      </c>
    </row>
    <row r="2" spans="1:4">
      <c r="A2">
        <v>1</v>
      </c>
      <c r="B2" s="86" t="s">
        <v>309</v>
      </c>
      <c r="C2" s="87" t="s">
        <v>310</v>
      </c>
    </row>
    <row r="3" spans="1:4">
      <c r="A3">
        <v>2</v>
      </c>
      <c r="B3" t="s">
        <v>311</v>
      </c>
      <c r="C3" s="87" t="s">
        <v>312</v>
      </c>
    </row>
    <row r="4" spans="1:4">
      <c r="A4">
        <v>3</v>
      </c>
      <c r="B4" t="s">
        <v>313</v>
      </c>
      <c r="C4" s="87" t="s">
        <v>314</v>
      </c>
      <c r="D4" t="s">
        <v>315</v>
      </c>
    </row>
    <row r="5" spans="1:4">
      <c r="A5">
        <v>4</v>
      </c>
      <c r="B5" t="s">
        <v>316</v>
      </c>
      <c r="C5" s="87" t="s">
        <v>317</v>
      </c>
      <c r="D5" t="s">
        <v>318</v>
      </c>
    </row>
    <row r="6" spans="1:4">
      <c r="A6">
        <v>5</v>
      </c>
      <c r="B6" t="s">
        <v>319</v>
      </c>
      <c r="C6" s="87" t="s">
        <v>320</v>
      </c>
      <c r="D6" t="s">
        <v>321</v>
      </c>
    </row>
    <row r="7" spans="1:4">
      <c r="A7">
        <v>6</v>
      </c>
      <c r="B7" t="s">
        <v>322</v>
      </c>
      <c r="C7" t="s">
        <v>323</v>
      </c>
      <c r="D7" t="s">
        <v>324</v>
      </c>
    </row>
    <row r="8" spans="1:4" ht="66">
      <c r="A8">
        <v>7</v>
      </c>
      <c r="B8" t="s">
        <v>325</v>
      </c>
      <c r="C8" t="s">
        <v>326</v>
      </c>
      <c r="D8" s="88" t="s">
        <v>327</v>
      </c>
    </row>
    <row r="9" spans="1:4">
      <c r="A9">
        <v>8</v>
      </c>
      <c r="B9" t="s">
        <v>328</v>
      </c>
    </row>
    <row r="10" spans="1:4">
      <c r="A10">
        <v>9</v>
      </c>
      <c r="B10" t="s">
        <v>439</v>
      </c>
      <c r="C10" s="87" t="s">
        <v>440</v>
      </c>
    </row>
    <row r="11" spans="1:4">
      <c r="A11">
        <v>10</v>
      </c>
      <c r="B11" t="s">
        <v>441</v>
      </c>
      <c r="C11" t="s">
        <v>442</v>
      </c>
    </row>
    <row r="12" spans="1:4">
      <c r="A12">
        <v>11</v>
      </c>
      <c r="B12" t="s">
        <v>443</v>
      </c>
      <c r="C12" s="87" t="s">
        <v>444</v>
      </c>
    </row>
    <row r="13" spans="1:4">
      <c r="A13">
        <v>12</v>
      </c>
      <c r="B13" t="s">
        <v>445</v>
      </c>
      <c r="C13" s="87" t="s">
        <v>446</v>
      </c>
    </row>
  </sheetData>
  <sheetProtection sheet="1" objects="1" scenarios="1"/>
  <phoneticPr fontId="3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B1:F34"/>
  <sheetViews>
    <sheetView workbookViewId="0">
      <selection activeCell="AP26" sqref="AP26"/>
    </sheetView>
  </sheetViews>
  <sheetFormatPr defaultRowHeight="16.5"/>
  <cols>
    <col min="2" max="2" width="13" customWidth="1"/>
    <col min="3" max="3" width="14.625" customWidth="1"/>
  </cols>
  <sheetData>
    <row r="1" spans="2:6">
      <c r="B1" s="89"/>
      <c r="C1" s="89" t="s">
        <v>534</v>
      </c>
      <c r="D1" s="89" t="s">
        <v>329</v>
      </c>
      <c r="E1" s="89" t="s">
        <v>330</v>
      </c>
    </row>
    <row r="2" spans="2:6">
      <c r="B2" s="13"/>
      <c r="C2" s="13" t="s">
        <v>331</v>
      </c>
      <c r="D2" s="13" t="s">
        <v>329</v>
      </c>
      <c r="E2" s="13" t="s">
        <v>330</v>
      </c>
      <c r="F2" s="13"/>
    </row>
    <row r="3" spans="2:6">
      <c r="B3" s="13"/>
      <c r="C3" s="13" t="s">
        <v>332</v>
      </c>
      <c r="D3" s="13" t="s">
        <v>333</v>
      </c>
      <c r="E3" s="13" t="s">
        <v>334</v>
      </c>
      <c r="F3" s="13"/>
    </row>
    <row r="4" spans="2:6">
      <c r="B4" s="13"/>
      <c r="C4" s="13" t="s">
        <v>335</v>
      </c>
      <c r="D4" s="13" t="s">
        <v>336</v>
      </c>
      <c r="E4" s="13" t="s">
        <v>337</v>
      </c>
      <c r="F4" s="13"/>
    </row>
    <row r="5" spans="2:6">
      <c r="B5" s="13"/>
      <c r="C5" s="13" t="s">
        <v>338</v>
      </c>
      <c r="D5" s="13" t="s">
        <v>339</v>
      </c>
      <c r="E5" s="13" t="s">
        <v>340</v>
      </c>
      <c r="F5" s="13"/>
    </row>
    <row r="6" spans="2:6">
      <c r="B6" s="13"/>
      <c r="C6" s="13" t="s">
        <v>526</v>
      </c>
      <c r="D6" s="13" t="s">
        <v>341</v>
      </c>
      <c r="E6" s="13" t="s">
        <v>342</v>
      </c>
      <c r="F6" s="13"/>
    </row>
    <row r="7" spans="2:6">
      <c r="B7" s="13"/>
      <c r="C7" s="13" t="s">
        <v>527</v>
      </c>
      <c r="D7" s="13" t="s">
        <v>343</v>
      </c>
      <c r="E7" s="13" t="s">
        <v>344</v>
      </c>
      <c r="F7" s="13"/>
    </row>
    <row r="8" spans="2:6">
      <c r="B8" s="13"/>
      <c r="C8" s="13" t="s">
        <v>528</v>
      </c>
      <c r="D8" s="13" t="s">
        <v>345</v>
      </c>
      <c r="E8" s="13" t="s">
        <v>346</v>
      </c>
      <c r="F8" s="13"/>
    </row>
    <row r="9" spans="2:6">
      <c r="B9" s="13"/>
      <c r="C9" s="13" t="s">
        <v>529</v>
      </c>
      <c r="D9" s="13" t="s">
        <v>347</v>
      </c>
      <c r="E9" s="13" t="s">
        <v>348</v>
      </c>
      <c r="F9" s="13"/>
    </row>
    <row r="10" spans="2:6">
      <c r="B10" s="13"/>
      <c r="C10" s="13" t="s">
        <v>530</v>
      </c>
      <c r="D10" s="13" t="s">
        <v>349</v>
      </c>
      <c r="E10" s="13" t="s">
        <v>350</v>
      </c>
      <c r="F10" s="13"/>
    </row>
    <row r="11" spans="2:6">
      <c r="B11" s="13"/>
      <c r="C11" s="13" t="s">
        <v>531</v>
      </c>
      <c r="D11" s="13" t="s">
        <v>351</v>
      </c>
      <c r="E11" s="13" t="s">
        <v>352</v>
      </c>
      <c r="F11" s="13"/>
    </row>
    <row r="12" spans="2:6">
      <c r="B12" s="13"/>
      <c r="C12" s="13" t="s">
        <v>532</v>
      </c>
      <c r="D12" s="13" t="s">
        <v>10</v>
      </c>
      <c r="E12" s="13" t="s">
        <v>353</v>
      </c>
      <c r="F12" s="13"/>
    </row>
    <row r="13" spans="2:6">
      <c r="B13" s="13"/>
      <c r="C13" s="13" t="s">
        <v>533</v>
      </c>
      <c r="D13" s="13" t="s">
        <v>6</v>
      </c>
      <c r="E13" s="13" t="s">
        <v>354</v>
      </c>
      <c r="F13" s="13"/>
    </row>
    <row r="14" spans="2:6">
      <c r="B14" s="13"/>
      <c r="C14" s="13" t="s">
        <v>535</v>
      </c>
      <c r="D14" s="13" t="s">
        <v>355</v>
      </c>
      <c r="E14" s="13" t="s">
        <v>356</v>
      </c>
      <c r="F14" s="13"/>
    </row>
    <row r="15" spans="2:6">
      <c r="B15" s="13"/>
      <c r="C15" s="13"/>
      <c r="D15" s="13" t="s">
        <v>357</v>
      </c>
      <c r="E15" s="13" t="s">
        <v>358</v>
      </c>
      <c r="F15" s="13"/>
    </row>
    <row r="16" spans="2:6">
      <c r="B16" s="13"/>
      <c r="C16" s="13"/>
      <c r="D16" s="13"/>
      <c r="E16" s="13" t="s">
        <v>359</v>
      </c>
      <c r="F16" s="13"/>
    </row>
    <row r="17" spans="2:6">
      <c r="B17" s="13"/>
      <c r="C17" s="13"/>
      <c r="D17" s="13"/>
      <c r="E17" s="13" t="s">
        <v>360</v>
      </c>
      <c r="F17" s="13"/>
    </row>
    <row r="18" spans="2:6">
      <c r="B18" s="13"/>
      <c r="C18" s="13"/>
      <c r="D18" s="13"/>
      <c r="E18" s="13" t="s">
        <v>361</v>
      </c>
      <c r="F18" s="13"/>
    </row>
    <row r="19" spans="2:6">
      <c r="B19" s="13"/>
      <c r="C19" s="13"/>
      <c r="D19" s="13"/>
      <c r="E19" s="13" t="s">
        <v>362</v>
      </c>
      <c r="F19" s="13"/>
    </row>
    <row r="20" spans="2:6">
      <c r="B20" s="13"/>
      <c r="C20" s="13"/>
      <c r="D20" s="13"/>
      <c r="E20" s="13" t="s">
        <v>363</v>
      </c>
      <c r="F20" s="13"/>
    </row>
    <row r="21" spans="2:6">
      <c r="B21" s="13"/>
      <c r="C21" s="13"/>
      <c r="D21" s="13"/>
      <c r="E21" s="13" t="s">
        <v>364</v>
      </c>
      <c r="F21" s="13"/>
    </row>
    <row r="22" spans="2:6">
      <c r="B22" s="13"/>
      <c r="C22" s="13"/>
      <c r="D22" s="13"/>
      <c r="E22" s="13" t="s">
        <v>365</v>
      </c>
      <c r="F22" s="13"/>
    </row>
    <row r="23" spans="2:6">
      <c r="B23" s="13"/>
      <c r="C23" s="13"/>
      <c r="D23" s="13"/>
      <c r="E23" s="13" t="s">
        <v>366</v>
      </c>
      <c r="F23" s="13"/>
    </row>
    <row r="24" spans="2:6">
      <c r="B24" s="13"/>
      <c r="C24" s="13"/>
      <c r="D24" s="13"/>
      <c r="E24" s="13" t="s">
        <v>367</v>
      </c>
      <c r="F24" s="13"/>
    </row>
    <row r="25" spans="2:6">
      <c r="B25" s="13"/>
      <c r="C25" s="13"/>
      <c r="D25" s="13"/>
      <c r="E25" s="13" t="s">
        <v>368</v>
      </c>
      <c r="F25" s="13"/>
    </row>
    <row r="26" spans="2:6">
      <c r="B26" s="13"/>
      <c r="C26" s="13"/>
      <c r="D26" s="13"/>
      <c r="E26" s="13" t="s">
        <v>369</v>
      </c>
      <c r="F26" s="13"/>
    </row>
    <row r="27" spans="2:6">
      <c r="B27" s="13"/>
      <c r="C27" s="13"/>
      <c r="D27" s="13"/>
      <c r="E27" s="13" t="s">
        <v>370</v>
      </c>
      <c r="F27" s="13"/>
    </row>
    <row r="28" spans="2:6">
      <c r="B28" s="13"/>
      <c r="C28" s="13"/>
      <c r="D28" s="13"/>
      <c r="E28" s="13" t="s">
        <v>371</v>
      </c>
      <c r="F28" s="13"/>
    </row>
    <row r="29" spans="2:6">
      <c r="B29" s="13"/>
      <c r="C29" s="13"/>
      <c r="D29" s="13"/>
      <c r="E29" s="13" t="s">
        <v>11</v>
      </c>
      <c r="F29" s="13"/>
    </row>
    <row r="30" spans="2:6">
      <c r="B30" s="13"/>
      <c r="C30" s="13"/>
      <c r="D30" s="13"/>
      <c r="E30" s="13" t="s">
        <v>372</v>
      </c>
      <c r="F30" s="13"/>
    </row>
    <row r="31" spans="2:6">
      <c r="B31" s="13"/>
      <c r="C31" s="13"/>
      <c r="D31" s="13"/>
      <c r="E31" s="13" t="s">
        <v>373</v>
      </c>
      <c r="F31" s="13"/>
    </row>
    <row r="32" spans="2:6">
      <c r="B32" s="13"/>
      <c r="C32" s="13"/>
      <c r="D32" s="13"/>
      <c r="E32" s="13" t="s">
        <v>7</v>
      </c>
      <c r="F32" s="13"/>
    </row>
    <row r="33" spans="2:6">
      <c r="B33" s="13"/>
      <c r="C33" s="13"/>
      <c r="D33" s="13"/>
      <c r="E33" s="13" t="s">
        <v>14</v>
      </c>
      <c r="F33" s="13"/>
    </row>
    <row r="34" spans="2:6">
      <c r="B34" s="13"/>
      <c r="C34" s="13"/>
      <c r="D34" s="13"/>
      <c r="E34" s="13" t="s">
        <v>357</v>
      </c>
      <c r="F34" s="1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31"/>
  <sheetViews>
    <sheetView showGridLines="0" showRuler="0" view="pageLayout" zoomScaleNormal="100" workbookViewId="0"/>
  </sheetViews>
  <sheetFormatPr defaultColWidth="2.25" defaultRowHeight="16.5"/>
  <sheetData>
    <row r="2" spans="1:36" ht="22.5" customHeight="1" thickBot="1"/>
    <row r="3" spans="1:36" ht="38.25" customHeight="1" thickTop="1">
      <c r="A3" s="90"/>
      <c r="B3" s="369" t="s">
        <v>374</v>
      </c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  <c r="R3" s="369"/>
      <c r="S3" s="369"/>
      <c r="T3" s="369"/>
      <c r="U3" s="369"/>
      <c r="V3" s="369"/>
      <c r="W3" s="369"/>
      <c r="X3" s="369"/>
      <c r="Y3" s="369"/>
      <c r="Z3" s="369"/>
      <c r="AA3" s="369"/>
      <c r="AB3" s="369"/>
      <c r="AC3" s="369"/>
      <c r="AD3" s="369"/>
      <c r="AE3" s="369"/>
      <c r="AF3" s="369"/>
      <c r="AG3" s="369"/>
      <c r="AH3" s="369"/>
      <c r="AI3" s="369"/>
      <c r="AJ3" s="91"/>
    </row>
    <row r="4" spans="1:36" ht="25.5" customHeight="1">
      <c r="A4" s="92"/>
      <c r="B4" s="370" t="str">
        <f>계약서!AE45</f>
        <v>이름 또는 법인명 기재</v>
      </c>
      <c r="C4" s="370"/>
      <c r="D4" s="370"/>
      <c r="E4" s="370"/>
      <c r="F4" s="370"/>
      <c r="G4" s="370"/>
      <c r="H4" s="370"/>
      <c r="I4" s="370"/>
      <c r="J4" s="370"/>
      <c r="K4" s="370"/>
      <c r="L4" s="370"/>
      <c r="M4" s="370"/>
      <c r="N4" s="370"/>
      <c r="O4" s="370"/>
      <c r="P4" s="370"/>
      <c r="Q4" s="370"/>
      <c r="R4" s="370"/>
      <c r="S4" s="370"/>
      <c r="T4" s="370"/>
      <c r="U4" s="370"/>
      <c r="V4" s="370"/>
      <c r="W4" s="370"/>
      <c r="X4" s="370"/>
      <c r="Y4" s="370"/>
      <c r="Z4" s="370"/>
      <c r="AA4" s="370"/>
      <c r="AB4" s="370"/>
      <c r="AC4" s="370"/>
      <c r="AD4" s="370"/>
      <c r="AE4" s="370"/>
      <c r="AF4" s="370"/>
      <c r="AG4" s="362" t="s">
        <v>375</v>
      </c>
      <c r="AH4" s="362"/>
      <c r="AI4" s="362"/>
      <c r="AJ4" s="93"/>
    </row>
    <row r="5" spans="1:36" ht="30" customHeight="1">
      <c r="A5" s="92"/>
      <c r="B5" s="363" t="str">
        <f>"一金"&amp;NUMBERSTRING(B6,1)&amp;"원정"</f>
        <v>一金영원정</v>
      </c>
      <c r="C5" s="363"/>
      <c r="D5" s="363"/>
      <c r="E5" s="363"/>
      <c r="F5" s="363"/>
      <c r="G5" s="363"/>
      <c r="H5" s="363"/>
      <c r="I5" s="363"/>
      <c r="J5" s="363"/>
      <c r="K5" s="363"/>
      <c r="L5" s="363"/>
      <c r="M5" s="363"/>
      <c r="N5" s="363"/>
      <c r="O5" s="363"/>
      <c r="P5" s="363"/>
      <c r="Q5" s="363"/>
      <c r="R5" s="363"/>
      <c r="S5" s="363"/>
      <c r="T5" s="363"/>
      <c r="U5" s="363"/>
      <c r="V5" s="363"/>
      <c r="W5" s="363"/>
      <c r="X5" s="363"/>
      <c r="Y5" s="363"/>
      <c r="Z5" s="363"/>
      <c r="AA5" s="363"/>
      <c r="AB5" s="363"/>
      <c r="AC5" s="363"/>
      <c r="AD5" s="363"/>
      <c r="AE5" s="363"/>
      <c r="AF5" s="363"/>
      <c r="AG5" s="363"/>
      <c r="AH5" s="363"/>
      <c r="AI5" s="363"/>
      <c r="AJ5" s="94"/>
    </row>
    <row r="6" spans="1:36" ht="30" customHeight="1">
      <c r="A6" s="95"/>
      <c r="B6" s="371">
        <f>계약서!E18</f>
        <v>0</v>
      </c>
      <c r="C6" s="371"/>
      <c r="D6" s="371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1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1"/>
      <c r="AF6" s="371"/>
      <c r="AG6" s="371"/>
      <c r="AH6" s="371"/>
      <c r="AI6" s="371"/>
      <c r="AJ6" s="94"/>
    </row>
    <row r="7" spans="1:36">
      <c r="A7" s="92"/>
      <c r="B7" s="355" t="s">
        <v>376</v>
      </c>
      <c r="C7" s="355"/>
      <c r="D7" s="355"/>
      <c r="E7" s="355"/>
      <c r="F7" s="355"/>
      <c r="G7" s="355"/>
      <c r="H7" s="355"/>
      <c r="I7" s="355"/>
      <c r="J7" s="355"/>
      <c r="K7" s="355"/>
      <c r="L7" s="355"/>
      <c r="M7" s="355"/>
      <c r="N7" s="355"/>
      <c r="O7" s="355"/>
      <c r="P7" s="355"/>
      <c r="Q7" s="355"/>
      <c r="R7" s="355"/>
      <c r="S7" s="355"/>
      <c r="T7" s="355"/>
      <c r="U7" s="355"/>
      <c r="V7" s="355"/>
      <c r="W7" s="355"/>
      <c r="X7" s="355"/>
      <c r="Y7" s="355"/>
      <c r="Z7" s="355"/>
      <c r="AA7" s="355"/>
      <c r="AB7" s="355"/>
      <c r="AC7" s="355"/>
      <c r="AD7" s="355"/>
      <c r="AE7" s="355"/>
      <c r="AF7" s="355"/>
      <c r="AG7" s="355"/>
      <c r="AH7" s="355"/>
      <c r="AI7" s="355"/>
      <c r="AJ7" s="93"/>
    </row>
    <row r="8" spans="1:36" ht="37.5" customHeight="1">
      <c r="A8" s="92"/>
      <c r="B8" s="365" t="str">
        <f>계약서!E6&amp;" "&amp;계약서!AG6&amp;IF(계약서!AG6="","","동")&amp;" "&amp;계약서!AL6&amp;IF(계약서!AL6="","","호")</f>
        <v xml:space="preserve">  </v>
      </c>
      <c r="C8" s="365"/>
      <c r="D8" s="365"/>
      <c r="E8" s="365"/>
      <c r="F8" s="365"/>
      <c r="G8" s="365"/>
      <c r="H8" s="365"/>
      <c r="I8" s="365"/>
      <c r="J8" s="365"/>
      <c r="K8" s="365"/>
      <c r="L8" s="365"/>
      <c r="M8" s="365"/>
      <c r="N8" s="365"/>
      <c r="O8" s="365"/>
      <c r="P8" s="365"/>
      <c r="Q8" s="365"/>
      <c r="R8" s="365"/>
      <c r="S8" s="365"/>
      <c r="T8" s="365"/>
      <c r="U8" s="365"/>
      <c r="V8" s="365"/>
      <c r="W8" s="365"/>
      <c r="X8" s="365"/>
      <c r="Y8" s="365"/>
      <c r="Z8" s="365"/>
      <c r="AA8" s="365"/>
      <c r="AB8" s="365"/>
      <c r="AC8" s="365"/>
      <c r="AD8" s="365"/>
      <c r="AE8" s="365"/>
      <c r="AF8" s="365"/>
      <c r="AG8" s="365"/>
      <c r="AH8" s="365"/>
      <c r="AI8" s="365"/>
      <c r="AJ8" s="93"/>
    </row>
    <row r="9" spans="1:36" ht="9.75" customHeight="1">
      <c r="A9" s="92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3"/>
    </row>
    <row r="10" spans="1:36" ht="37.5" customHeight="1">
      <c r="A10" s="92"/>
      <c r="B10" s="366" t="s">
        <v>506</v>
      </c>
      <c r="C10" s="366"/>
      <c r="D10" s="366"/>
      <c r="E10" s="366"/>
      <c r="F10" s="366"/>
      <c r="G10" s="366"/>
      <c r="H10" s="366"/>
      <c r="I10" s="366"/>
      <c r="J10" s="366"/>
      <c r="K10" s="366"/>
      <c r="L10" s="366"/>
      <c r="M10" s="366"/>
      <c r="N10" s="366"/>
      <c r="O10" s="366"/>
      <c r="P10" s="366"/>
      <c r="Q10" s="366"/>
      <c r="R10" s="366"/>
      <c r="S10" s="366"/>
      <c r="T10" s="366"/>
      <c r="U10" s="366"/>
      <c r="V10" s="366"/>
      <c r="W10" s="366"/>
      <c r="X10" s="366"/>
      <c r="Y10" s="366"/>
      <c r="Z10" s="366"/>
      <c r="AA10" s="366"/>
      <c r="AB10" s="366"/>
      <c r="AC10" s="366"/>
      <c r="AD10" s="366"/>
      <c r="AE10" s="366"/>
      <c r="AF10" s="366"/>
      <c r="AG10" s="366"/>
      <c r="AH10" s="366"/>
      <c r="AI10" s="366"/>
      <c r="AJ10" s="93"/>
    </row>
    <row r="11" spans="1:36" ht="7.5" customHeight="1">
      <c r="A11" s="92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3"/>
    </row>
    <row r="12" spans="1:36">
      <c r="A12" s="92"/>
      <c r="B12" s="351" t="s">
        <v>377</v>
      </c>
      <c r="C12" s="351"/>
      <c r="D12" s="351"/>
      <c r="E12" s="351"/>
      <c r="F12" s="351"/>
      <c r="G12" s="2"/>
      <c r="H12" s="367">
        <f ca="1">TODAY()</f>
        <v>44473</v>
      </c>
      <c r="I12" s="367"/>
      <c r="J12" s="367"/>
      <c r="K12" s="367"/>
      <c r="L12" s="367"/>
      <c r="M12" s="367"/>
      <c r="N12" s="367"/>
      <c r="O12" s="367"/>
      <c r="P12" s="367"/>
      <c r="Q12" s="367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3"/>
    </row>
    <row r="13" spans="1:36" ht="33.75" customHeight="1">
      <c r="A13" s="92"/>
      <c r="B13" s="346" t="s">
        <v>378</v>
      </c>
      <c r="C13" s="346"/>
      <c r="D13" s="346"/>
      <c r="E13" s="346"/>
      <c r="F13" s="346"/>
      <c r="G13" s="98"/>
      <c r="H13" s="368">
        <f>계약서!K40</f>
        <v>0</v>
      </c>
      <c r="I13" s="368"/>
      <c r="J13" s="368"/>
      <c r="K13" s="368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  <c r="AJ13" s="93"/>
    </row>
    <row r="14" spans="1:36" ht="18" customHeight="1">
      <c r="A14" s="92"/>
      <c r="B14" s="346" t="s">
        <v>379</v>
      </c>
      <c r="C14" s="346"/>
      <c r="D14" s="346"/>
      <c r="E14" s="346"/>
      <c r="F14" s="346"/>
      <c r="G14" s="98"/>
      <c r="H14" s="356" t="str">
        <f>계약서!AE41</f>
        <v>이름 또는 법인명 기재</v>
      </c>
      <c r="I14" s="356"/>
      <c r="J14" s="356"/>
      <c r="K14" s="356"/>
      <c r="L14" s="356"/>
      <c r="M14" s="356"/>
      <c r="N14" s="356"/>
      <c r="O14" s="356"/>
      <c r="P14" s="356"/>
      <c r="Q14" s="356"/>
      <c r="R14" s="356"/>
      <c r="S14" s="356"/>
      <c r="T14" s="356"/>
      <c r="U14" s="356"/>
      <c r="V14" s="356"/>
      <c r="W14" s="356"/>
      <c r="X14" s="356"/>
      <c r="Y14" s="356"/>
      <c r="Z14" s="356"/>
      <c r="AA14" s="356"/>
      <c r="AB14" s="356"/>
      <c r="AC14" s="356"/>
      <c r="AD14" s="356"/>
      <c r="AE14" s="356"/>
      <c r="AF14" s="356"/>
      <c r="AG14" s="348" t="s">
        <v>380</v>
      </c>
      <c r="AH14" s="348"/>
      <c r="AI14" s="98"/>
      <c r="AJ14" s="93"/>
    </row>
    <row r="15" spans="1:36" ht="18" customHeight="1" thickBot="1">
      <c r="A15" s="99"/>
      <c r="B15" s="357"/>
      <c r="C15" s="357"/>
      <c r="D15" s="357"/>
      <c r="E15" s="357"/>
      <c r="F15" s="357"/>
      <c r="G15" s="100"/>
      <c r="H15" s="358"/>
      <c r="I15" s="358"/>
      <c r="J15" s="358"/>
      <c r="K15" s="358"/>
      <c r="L15" s="358"/>
      <c r="M15" s="358"/>
      <c r="N15" s="358"/>
      <c r="O15" s="358"/>
      <c r="P15" s="358"/>
      <c r="Q15" s="358"/>
      <c r="R15" s="358"/>
      <c r="S15" s="358"/>
      <c r="T15" s="358"/>
      <c r="U15" s="358"/>
      <c r="V15" s="358"/>
      <c r="W15" s="358"/>
      <c r="X15" s="358"/>
      <c r="Y15" s="358"/>
      <c r="Z15" s="358"/>
      <c r="AA15" s="358"/>
      <c r="AB15" s="358"/>
      <c r="AC15" s="358"/>
      <c r="AD15" s="358"/>
      <c r="AE15" s="358"/>
      <c r="AF15" s="358"/>
      <c r="AG15" s="359"/>
      <c r="AH15" s="359"/>
      <c r="AI15" s="101"/>
      <c r="AJ15" s="102"/>
    </row>
    <row r="16" spans="1:36" ht="17.25" thickTop="1">
      <c r="A16" s="103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</row>
    <row r="17" spans="1:36" ht="17.25" thickBot="1">
      <c r="A17" s="104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</row>
    <row r="18" spans="1:36" ht="38.25" customHeight="1" thickTop="1">
      <c r="A18" s="90"/>
      <c r="B18" s="360" t="str">
        <f>B3</f>
        <v>영   수   증</v>
      </c>
      <c r="C18" s="360"/>
      <c r="D18" s="360"/>
      <c r="E18" s="360"/>
      <c r="F18" s="360"/>
      <c r="G18" s="360"/>
      <c r="H18" s="360"/>
      <c r="I18" s="360"/>
      <c r="J18" s="360"/>
      <c r="K18" s="360"/>
      <c r="L18" s="360"/>
      <c r="M18" s="360"/>
      <c r="N18" s="360"/>
      <c r="O18" s="360"/>
      <c r="P18" s="360"/>
      <c r="Q18" s="360"/>
      <c r="R18" s="360"/>
      <c r="S18" s="360"/>
      <c r="T18" s="360"/>
      <c r="U18" s="360"/>
      <c r="V18" s="360"/>
      <c r="W18" s="360"/>
      <c r="X18" s="360"/>
      <c r="Y18" s="360"/>
      <c r="Z18" s="360"/>
      <c r="AA18" s="360"/>
      <c r="AB18" s="360"/>
      <c r="AC18" s="360"/>
      <c r="AD18" s="360"/>
      <c r="AE18" s="360"/>
      <c r="AF18" s="360"/>
      <c r="AG18" s="360"/>
      <c r="AH18" s="360"/>
      <c r="AI18" s="360"/>
      <c r="AJ18" s="91"/>
    </row>
    <row r="19" spans="1:36" ht="25.5" customHeight="1">
      <c r="A19" s="92"/>
      <c r="B19" s="361" t="str">
        <f>B4</f>
        <v>이름 또는 법인명 기재</v>
      </c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361"/>
      <c r="Z19" s="361"/>
      <c r="AA19" s="361"/>
      <c r="AB19" s="361"/>
      <c r="AC19" s="361"/>
      <c r="AD19" s="361"/>
      <c r="AE19" s="361"/>
      <c r="AF19" s="361"/>
      <c r="AG19" s="362" t="s">
        <v>381</v>
      </c>
      <c r="AH19" s="362"/>
      <c r="AI19" s="362"/>
      <c r="AJ19" s="93"/>
    </row>
    <row r="20" spans="1:36" ht="30" customHeight="1">
      <c r="A20" s="92"/>
      <c r="B20" s="363" t="str">
        <f>B5</f>
        <v>一金영원정</v>
      </c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363"/>
      <c r="O20" s="363"/>
      <c r="P20" s="363"/>
      <c r="Q20" s="363"/>
      <c r="R20" s="363"/>
      <c r="S20" s="363"/>
      <c r="T20" s="363"/>
      <c r="U20" s="363"/>
      <c r="V20" s="363"/>
      <c r="W20" s="363"/>
      <c r="X20" s="363"/>
      <c r="Y20" s="363"/>
      <c r="Z20" s="363"/>
      <c r="AA20" s="363"/>
      <c r="AB20" s="363"/>
      <c r="AC20" s="363"/>
      <c r="AD20" s="363"/>
      <c r="AE20" s="363"/>
      <c r="AF20" s="363"/>
      <c r="AG20" s="363"/>
      <c r="AH20" s="363"/>
      <c r="AI20" s="363"/>
      <c r="AJ20" s="94"/>
    </row>
    <row r="21" spans="1:36" ht="30" customHeight="1">
      <c r="A21" s="95"/>
      <c r="B21" s="364">
        <f>B6</f>
        <v>0</v>
      </c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364"/>
      <c r="AB21" s="364"/>
      <c r="AC21" s="364"/>
      <c r="AD21" s="364"/>
      <c r="AE21" s="364"/>
      <c r="AF21" s="364"/>
      <c r="AG21" s="364"/>
      <c r="AH21" s="364"/>
      <c r="AI21" s="364"/>
      <c r="AJ21" s="94"/>
    </row>
    <row r="22" spans="1:36">
      <c r="A22" s="92"/>
      <c r="B22" s="355" t="s">
        <v>382</v>
      </c>
      <c r="C22" s="355"/>
      <c r="D22" s="355"/>
      <c r="E22" s="355"/>
      <c r="F22" s="355"/>
      <c r="G22" s="355"/>
      <c r="H22" s="355"/>
      <c r="I22" s="355"/>
      <c r="J22" s="355"/>
      <c r="K22" s="355"/>
      <c r="L22" s="355"/>
      <c r="M22" s="355"/>
      <c r="N22" s="355"/>
      <c r="O22" s="355"/>
      <c r="P22" s="355"/>
      <c r="Q22" s="355"/>
      <c r="R22" s="355"/>
      <c r="S22" s="355"/>
      <c r="T22" s="355"/>
      <c r="U22" s="355"/>
      <c r="V22" s="355"/>
      <c r="W22" s="355"/>
      <c r="X22" s="355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  <c r="AI22" s="355"/>
      <c r="AJ22" s="93"/>
    </row>
    <row r="23" spans="1:36" ht="37.5" customHeight="1">
      <c r="A23" s="92"/>
      <c r="B23" s="349" t="str">
        <f>B8</f>
        <v xml:space="preserve">  </v>
      </c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49"/>
      <c r="N23" s="349"/>
      <c r="O23" s="349"/>
      <c r="P23" s="349"/>
      <c r="Q23" s="349"/>
      <c r="R23" s="349"/>
      <c r="S23" s="349"/>
      <c r="T23" s="349"/>
      <c r="U23" s="349"/>
      <c r="V23" s="349"/>
      <c r="W23" s="349"/>
      <c r="X23" s="349"/>
      <c r="Y23" s="349"/>
      <c r="Z23" s="349"/>
      <c r="AA23" s="349"/>
      <c r="AB23" s="349"/>
      <c r="AC23" s="349"/>
      <c r="AD23" s="349"/>
      <c r="AE23" s="349"/>
      <c r="AF23" s="349"/>
      <c r="AG23" s="349"/>
      <c r="AH23" s="349"/>
      <c r="AI23" s="349"/>
      <c r="AJ23" s="93"/>
    </row>
    <row r="24" spans="1:36" ht="9.75" customHeight="1">
      <c r="A24" s="92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3"/>
    </row>
    <row r="25" spans="1:36" ht="37.5" customHeight="1">
      <c r="A25" s="92"/>
      <c r="B25" s="350" t="str">
        <f>B10</f>
        <v>위 부동산에 대한 권리 계약금으로 정히 영수하고 본 영수증을 발행 합니다.</v>
      </c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50"/>
      <c r="Z25" s="350"/>
      <c r="AA25" s="350"/>
      <c r="AB25" s="350"/>
      <c r="AC25" s="350"/>
      <c r="AD25" s="350"/>
      <c r="AE25" s="350"/>
      <c r="AF25" s="350"/>
      <c r="AG25" s="350"/>
      <c r="AH25" s="350"/>
      <c r="AI25" s="350"/>
      <c r="AJ25" s="93"/>
    </row>
    <row r="26" spans="1:36" ht="7.5" customHeight="1">
      <c r="A26" s="92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3"/>
    </row>
    <row r="27" spans="1:36" ht="16.5" customHeight="1">
      <c r="A27" s="92"/>
      <c r="B27" s="351" t="s">
        <v>383</v>
      </c>
      <c r="C27" s="351"/>
      <c r="D27" s="351"/>
      <c r="E27" s="351"/>
      <c r="F27" s="351"/>
      <c r="G27" s="2"/>
      <c r="H27" s="352">
        <f ca="1">H12</f>
        <v>44473</v>
      </c>
      <c r="I27" s="353"/>
      <c r="J27" s="353"/>
      <c r="K27" s="353"/>
      <c r="L27" s="353"/>
      <c r="M27" s="353"/>
      <c r="N27" s="353"/>
      <c r="O27" s="353"/>
      <c r="P27" s="353"/>
      <c r="Q27" s="353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3"/>
    </row>
    <row r="28" spans="1:36" ht="33.75" customHeight="1">
      <c r="A28" s="92"/>
      <c r="B28" s="346" t="s">
        <v>384</v>
      </c>
      <c r="C28" s="346"/>
      <c r="D28" s="346"/>
      <c r="E28" s="346"/>
      <c r="F28" s="346"/>
      <c r="G28" s="98"/>
      <c r="H28" s="354">
        <f>H13</f>
        <v>0</v>
      </c>
      <c r="I28" s="354"/>
      <c r="J28" s="354"/>
      <c r="K28" s="354"/>
      <c r="L28" s="354"/>
      <c r="M28" s="354"/>
      <c r="N28" s="354"/>
      <c r="O28" s="354"/>
      <c r="P28" s="354"/>
      <c r="Q28" s="354"/>
      <c r="R28" s="354"/>
      <c r="S28" s="354"/>
      <c r="T28" s="354"/>
      <c r="U28" s="354"/>
      <c r="V28" s="354"/>
      <c r="W28" s="354"/>
      <c r="X28" s="354"/>
      <c r="Y28" s="354"/>
      <c r="Z28" s="354"/>
      <c r="AA28" s="354"/>
      <c r="AB28" s="354"/>
      <c r="AC28" s="354"/>
      <c r="AD28" s="354"/>
      <c r="AE28" s="354"/>
      <c r="AF28" s="354"/>
      <c r="AG28" s="354"/>
      <c r="AH28" s="354"/>
      <c r="AI28" s="354"/>
      <c r="AJ28" s="93"/>
    </row>
    <row r="29" spans="1:36" ht="18" customHeight="1">
      <c r="A29" s="92"/>
      <c r="B29" s="346" t="s">
        <v>385</v>
      </c>
      <c r="C29" s="346"/>
      <c r="D29" s="346"/>
      <c r="E29" s="346"/>
      <c r="F29" s="346"/>
      <c r="G29" s="98"/>
      <c r="H29" s="347" t="str">
        <f>H14</f>
        <v>이름 또는 법인명 기재</v>
      </c>
      <c r="I29" s="347"/>
      <c r="J29" s="347"/>
      <c r="K29" s="347"/>
      <c r="L29" s="347"/>
      <c r="M29" s="347"/>
      <c r="N29" s="347"/>
      <c r="O29" s="347"/>
      <c r="P29" s="347"/>
      <c r="Q29" s="347"/>
      <c r="R29" s="347"/>
      <c r="S29" s="347"/>
      <c r="T29" s="347"/>
      <c r="U29" s="347"/>
      <c r="V29" s="347"/>
      <c r="W29" s="347"/>
      <c r="X29" s="347"/>
      <c r="Y29" s="347"/>
      <c r="Z29" s="347"/>
      <c r="AA29" s="347"/>
      <c r="AB29" s="347"/>
      <c r="AC29" s="347"/>
      <c r="AD29" s="347"/>
      <c r="AE29" s="347"/>
      <c r="AF29" s="347"/>
      <c r="AG29" s="348" t="s">
        <v>380</v>
      </c>
      <c r="AH29" s="348"/>
      <c r="AI29" s="98"/>
      <c r="AJ29" s="93"/>
    </row>
    <row r="30" spans="1:36" ht="18" customHeight="1" thickBot="1">
      <c r="A30" s="99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2"/>
    </row>
    <row r="31" spans="1:36" ht="17.25" thickTop="1"/>
  </sheetData>
  <mergeCells count="33">
    <mergeCell ref="B7:AI7"/>
    <mergeCell ref="B3:AI3"/>
    <mergeCell ref="B4:AF4"/>
    <mergeCell ref="AG4:AI4"/>
    <mergeCell ref="B5:AI5"/>
    <mergeCell ref="B6:AI6"/>
    <mergeCell ref="B8:AI8"/>
    <mergeCell ref="B10:AI10"/>
    <mergeCell ref="B12:F12"/>
    <mergeCell ref="H12:Q12"/>
    <mergeCell ref="B13:F13"/>
    <mergeCell ref="H13:AI13"/>
    <mergeCell ref="B22:AI22"/>
    <mergeCell ref="B14:F14"/>
    <mergeCell ref="H14:AF14"/>
    <mergeCell ref="AG14:AH14"/>
    <mergeCell ref="B15:F15"/>
    <mergeCell ref="H15:AF15"/>
    <mergeCell ref="AG15:AH15"/>
    <mergeCell ref="B18:AI18"/>
    <mergeCell ref="B19:AF19"/>
    <mergeCell ref="AG19:AI19"/>
    <mergeCell ref="B20:AI20"/>
    <mergeCell ref="B21:AI21"/>
    <mergeCell ref="B29:F29"/>
    <mergeCell ref="H29:AF29"/>
    <mergeCell ref="AG29:AH29"/>
    <mergeCell ref="B23:AI23"/>
    <mergeCell ref="B25:AI25"/>
    <mergeCell ref="B27:F27"/>
    <mergeCell ref="H27:Q27"/>
    <mergeCell ref="B28:F28"/>
    <mergeCell ref="H28:AI28"/>
  </mergeCells>
  <phoneticPr fontId="3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"/>
  <sheetViews>
    <sheetView showGridLines="0" showRuler="0" view="pageLayout" zoomScaleNormal="100" workbookViewId="0"/>
  </sheetViews>
  <sheetFormatPr defaultColWidth="2.25" defaultRowHeight="16.5"/>
  <sheetData>
    <row r="1" spans="1:36" ht="16.5" customHeight="1"/>
    <row r="2" spans="1:36" ht="22.5" customHeight="1" thickBot="1"/>
    <row r="3" spans="1:36" ht="38.25" customHeight="1" thickTop="1">
      <c r="A3" s="90"/>
      <c r="B3" s="369" t="s">
        <v>374</v>
      </c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  <c r="R3" s="369"/>
      <c r="S3" s="369"/>
      <c r="T3" s="369"/>
      <c r="U3" s="369"/>
      <c r="V3" s="369"/>
      <c r="W3" s="369"/>
      <c r="X3" s="369"/>
      <c r="Y3" s="369"/>
      <c r="Z3" s="369"/>
      <c r="AA3" s="369"/>
      <c r="AB3" s="369"/>
      <c r="AC3" s="369"/>
      <c r="AD3" s="369"/>
      <c r="AE3" s="369"/>
      <c r="AF3" s="369"/>
      <c r="AG3" s="369"/>
      <c r="AH3" s="369"/>
      <c r="AI3" s="369"/>
      <c r="AJ3" s="91"/>
    </row>
    <row r="4" spans="1:36" ht="25.5" customHeight="1">
      <c r="A4" s="92"/>
      <c r="B4" s="370" t="str">
        <f>계약서!AE45</f>
        <v>이름 또는 법인명 기재</v>
      </c>
      <c r="C4" s="370"/>
      <c r="D4" s="370"/>
      <c r="E4" s="370"/>
      <c r="F4" s="370"/>
      <c r="G4" s="370"/>
      <c r="H4" s="370"/>
      <c r="I4" s="370"/>
      <c r="J4" s="370"/>
      <c r="K4" s="370"/>
      <c r="L4" s="370"/>
      <c r="M4" s="370"/>
      <c r="N4" s="370"/>
      <c r="O4" s="370"/>
      <c r="P4" s="370"/>
      <c r="Q4" s="370"/>
      <c r="R4" s="370"/>
      <c r="S4" s="370"/>
      <c r="T4" s="370"/>
      <c r="U4" s="370"/>
      <c r="V4" s="370"/>
      <c r="W4" s="370"/>
      <c r="X4" s="370"/>
      <c r="Y4" s="370"/>
      <c r="Z4" s="370"/>
      <c r="AA4" s="370"/>
      <c r="AB4" s="370"/>
      <c r="AC4" s="370"/>
      <c r="AD4" s="370"/>
      <c r="AE4" s="370"/>
      <c r="AF4" s="370"/>
      <c r="AG4" s="362" t="s">
        <v>375</v>
      </c>
      <c r="AH4" s="362"/>
      <c r="AI4" s="362"/>
      <c r="AJ4" s="93"/>
    </row>
    <row r="5" spans="1:36" ht="30" customHeight="1">
      <c r="A5" s="92"/>
      <c r="B5" s="363" t="str">
        <f>"一金"&amp;NUMBERSTRING(B6,1)&amp;"원정"</f>
        <v>一金영원정</v>
      </c>
      <c r="C5" s="363"/>
      <c r="D5" s="363"/>
      <c r="E5" s="363"/>
      <c r="F5" s="363"/>
      <c r="G5" s="363"/>
      <c r="H5" s="363"/>
      <c r="I5" s="363"/>
      <c r="J5" s="363"/>
      <c r="K5" s="363"/>
      <c r="L5" s="363"/>
      <c r="M5" s="363"/>
      <c r="N5" s="363"/>
      <c r="O5" s="363"/>
      <c r="P5" s="363"/>
      <c r="Q5" s="363"/>
      <c r="R5" s="363"/>
      <c r="S5" s="363"/>
      <c r="T5" s="363"/>
      <c r="U5" s="363"/>
      <c r="V5" s="363"/>
      <c r="W5" s="363"/>
      <c r="X5" s="363"/>
      <c r="Y5" s="363"/>
      <c r="Z5" s="363"/>
      <c r="AA5" s="363"/>
      <c r="AB5" s="363"/>
      <c r="AC5" s="363"/>
      <c r="AD5" s="363"/>
      <c r="AE5" s="363"/>
      <c r="AF5" s="363"/>
      <c r="AG5" s="363"/>
      <c r="AH5" s="363"/>
      <c r="AI5" s="363"/>
      <c r="AJ5" s="94"/>
    </row>
    <row r="6" spans="1:36" ht="30" customHeight="1">
      <c r="A6" s="95"/>
      <c r="B6" s="371">
        <f>계약서!E19</f>
        <v>0</v>
      </c>
      <c r="C6" s="371"/>
      <c r="D6" s="371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1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1"/>
      <c r="AF6" s="371"/>
      <c r="AG6" s="371"/>
      <c r="AH6" s="371"/>
      <c r="AI6" s="371"/>
      <c r="AJ6" s="94"/>
    </row>
    <row r="7" spans="1:36">
      <c r="A7" s="92"/>
      <c r="B7" s="355" t="s">
        <v>376</v>
      </c>
      <c r="C7" s="355"/>
      <c r="D7" s="355"/>
      <c r="E7" s="355"/>
      <c r="F7" s="355"/>
      <c r="G7" s="355"/>
      <c r="H7" s="355"/>
      <c r="I7" s="355"/>
      <c r="J7" s="355"/>
      <c r="K7" s="355"/>
      <c r="L7" s="355"/>
      <c r="M7" s="355"/>
      <c r="N7" s="355"/>
      <c r="O7" s="355"/>
      <c r="P7" s="355"/>
      <c r="Q7" s="355"/>
      <c r="R7" s="355"/>
      <c r="S7" s="355"/>
      <c r="T7" s="355"/>
      <c r="U7" s="355"/>
      <c r="V7" s="355"/>
      <c r="W7" s="355"/>
      <c r="X7" s="355"/>
      <c r="Y7" s="355"/>
      <c r="Z7" s="355"/>
      <c r="AA7" s="355"/>
      <c r="AB7" s="355"/>
      <c r="AC7" s="355"/>
      <c r="AD7" s="355"/>
      <c r="AE7" s="355"/>
      <c r="AF7" s="355"/>
      <c r="AG7" s="355"/>
      <c r="AH7" s="355"/>
      <c r="AI7" s="355"/>
      <c r="AJ7" s="93"/>
    </row>
    <row r="8" spans="1:36" ht="37.5" customHeight="1">
      <c r="A8" s="92"/>
      <c r="B8" s="365" t="str">
        <f>계약서!E6&amp;" "&amp;계약서!AG6&amp;IF(계약서!AG6="","","동")&amp;" "&amp;계약서!AL6&amp;IF(계약서!AL6="","","호")</f>
        <v xml:space="preserve">  </v>
      </c>
      <c r="C8" s="365"/>
      <c r="D8" s="365"/>
      <c r="E8" s="365"/>
      <c r="F8" s="365"/>
      <c r="G8" s="365"/>
      <c r="H8" s="365"/>
      <c r="I8" s="365"/>
      <c r="J8" s="365"/>
      <c r="K8" s="365"/>
      <c r="L8" s="365"/>
      <c r="M8" s="365"/>
      <c r="N8" s="365"/>
      <c r="O8" s="365"/>
      <c r="P8" s="365"/>
      <c r="Q8" s="365"/>
      <c r="R8" s="365"/>
      <c r="S8" s="365"/>
      <c r="T8" s="365"/>
      <c r="U8" s="365"/>
      <c r="V8" s="365"/>
      <c r="W8" s="365"/>
      <c r="X8" s="365"/>
      <c r="Y8" s="365"/>
      <c r="Z8" s="365"/>
      <c r="AA8" s="365"/>
      <c r="AB8" s="365"/>
      <c r="AC8" s="365"/>
      <c r="AD8" s="365"/>
      <c r="AE8" s="365"/>
      <c r="AF8" s="365"/>
      <c r="AG8" s="365"/>
      <c r="AH8" s="365"/>
      <c r="AI8" s="365"/>
      <c r="AJ8" s="93"/>
    </row>
    <row r="9" spans="1:36" ht="9.75" customHeight="1">
      <c r="A9" s="92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3"/>
    </row>
    <row r="10" spans="1:36" ht="37.5" customHeight="1">
      <c r="A10" s="92"/>
      <c r="B10" s="366" t="s">
        <v>504</v>
      </c>
      <c r="C10" s="366"/>
      <c r="D10" s="366"/>
      <c r="E10" s="366"/>
      <c r="F10" s="366"/>
      <c r="G10" s="366"/>
      <c r="H10" s="366"/>
      <c r="I10" s="366"/>
      <c r="J10" s="366"/>
      <c r="K10" s="366"/>
      <c r="L10" s="366"/>
      <c r="M10" s="366"/>
      <c r="N10" s="366"/>
      <c r="O10" s="366"/>
      <c r="P10" s="366"/>
      <c r="Q10" s="366"/>
      <c r="R10" s="366"/>
      <c r="S10" s="366"/>
      <c r="T10" s="366"/>
      <c r="U10" s="366"/>
      <c r="V10" s="366"/>
      <c r="W10" s="366"/>
      <c r="X10" s="366"/>
      <c r="Y10" s="366"/>
      <c r="Z10" s="366"/>
      <c r="AA10" s="366"/>
      <c r="AB10" s="366"/>
      <c r="AC10" s="366"/>
      <c r="AD10" s="366"/>
      <c r="AE10" s="366"/>
      <c r="AF10" s="366"/>
      <c r="AG10" s="366"/>
      <c r="AH10" s="366"/>
      <c r="AI10" s="366"/>
      <c r="AJ10" s="93"/>
    </row>
    <row r="11" spans="1:36" ht="7.5" customHeight="1">
      <c r="A11" s="92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3"/>
    </row>
    <row r="12" spans="1:36" ht="16.5" customHeight="1">
      <c r="A12" s="92"/>
      <c r="B12" s="351" t="s">
        <v>377</v>
      </c>
      <c r="C12" s="351"/>
      <c r="D12" s="351"/>
      <c r="E12" s="351"/>
      <c r="F12" s="351"/>
      <c r="G12" s="2"/>
      <c r="H12" s="367">
        <f ca="1">TODAY()</f>
        <v>44473</v>
      </c>
      <c r="I12" s="367"/>
      <c r="J12" s="367"/>
      <c r="K12" s="367"/>
      <c r="L12" s="367"/>
      <c r="M12" s="367"/>
      <c r="N12" s="367"/>
      <c r="O12" s="367"/>
      <c r="P12" s="367"/>
      <c r="Q12" s="367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3"/>
    </row>
    <row r="13" spans="1:36" ht="33.75" customHeight="1">
      <c r="A13" s="92"/>
      <c r="B13" s="346" t="s">
        <v>378</v>
      </c>
      <c r="C13" s="346"/>
      <c r="D13" s="346"/>
      <c r="E13" s="346"/>
      <c r="F13" s="346"/>
      <c r="G13" s="98"/>
      <c r="H13" s="368">
        <f>계약서!K40</f>
        <v>0</v>
      </c>
      <c r="I13" s="368"/>
      <c r="J13" s="368"/>
      <c r="K13" s="368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  <c r="AJ13" s="93"/>
    </row>
    <row r="14" spans="1:36" ht="18" customHeight="1">
      <c r="A14" s="92"/>
      <c r="B14" s="346" t="s">
        <v>379</v>
      </c>
      <c r="C14" s="346"/>
      <c r="D14" s="346"/>
      <c r="E14" s="346"/>
      <c r="F14" s="346"/>
      <c r="G14" s="98"/>
      <c r="H14" s="356" t="str">
        <f>계약서!AE41</f>
        <v>이름 또는 법인명 기재</v>
      </c>
      <c r="I14" s="356"/>
      <c r="J14" s="356"/>
      <c r="K14" s="356"/>
      <c r="L14" s="356"/>
      <c r="M14" s="356"/>
      <c r="N14" s="356"/>
      <c r="O14" s="356"/>
      <c r="P14" s="356"/>
      <c r="Q14" s="356"/>
      <c r="R14" s="356"/>
      <c r="S14" s="356"/>
      <c r="T14" s="356"/>
      <c r="U14" s="356"/>
      <c r="V14" s="356"/>
      <c r="W14" s="356"/>
      <c r="X14" s="356"/>
      <c r="Y14" s="356"/>
      <c r="Z14" s="356"/>
      <c r="AA14" s="356"/>
      <c r="AB14" s="356"/>
      <c r="AC14" s="356"/>
      <c r="AD14" s="356"/>
      <c r="AE14" s="356"/>
      <c r="AF14" s="356"/>
      <c r="AG14" s="348" t="s">
        <v>380</v>
      </c>
      <c r="AH14" s="348"/>
      <c r="AI14" s="98"/>
      <c r="AJ14" s="93"/>
    </row>
    <row r="15" spans="1:36" ht="18" customHeight="1" thickBot="1">
      <c r="A15" s="99"/>
      <c r="B15" s="357"/>
      <c r="C15" s="357"/>
      <c r="D15" s="357"/>
      <c r="E15" s="357"/>
      <c r="F15" s="357"/>
      <c r="G15" s="100"/>
      <c r="H15" s="358"/>
      <c r="I15" s="358"/>
      <c r="J15" s="358"/>
      <c r="K15" s="358"/>
      <c r="L15" s="358"/>
      <c r="M15" s="358"/>
      <c r="N15" s="358"/>
      <c r="O15" s="358"/>
      <c r="P15" s="358"/>
      <c r="Q15" s="358"/>
      <c r="R15" s="358"/>
      <c r="S15" s="358"/>
      <c r="T15" s="358"/>
      <c r="U15" s="358"/>
      <c r="V15" s="358"/>
      <c r="W15" s="358"/>
      <c r="X15" s="358"/>
      <c r="Y15" s="358"/>
      <c r="Z15" s="358"/>
      <c r="AA15" s="358"/>
      <c r="AB15" s="358"/>
      <c r="AC15" s="358"/>
      <c r="AD15" s="358"/>
      <c r="AE15" s="358"/>
      <c r="AF15" s="358"/>
      <c r="AG15" s="359"/>
      <c r="AH15" s="359"/>
      <c r="AI15" s="101"/>
      <c r="AJ15" s="102"/>
    </row>
    <row r="16" spans="1:36" ht="17.25" thickTop="1">
      <c r="A16" s="103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</row>
    <row r="17" spans="1:36" ht="17.25" thickBot="1">
      <c r="A17" s="104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</row>
    <row r="18" spans="1:36" ht="38.25" customHeight="1" thickTop="1">
      <c r="A18" s="90"/>
      <c r="B18" s="360" t="str">
        <f>B3</f>
        <v>영   수   증</v>
      </c>
      <c r="C18" s="360"/>
      <c r="D18" s="360"/>
      <c r="E18" s="360"/>
      <c r="F18" s="360"/>
      <c r="G18" s="360"/>
      <c r="H18" s="360"/>
      <c r="I18" s="360"/>
      <c r="J18" s="360"/>
      <c r="K18" s="360"/>
      <c r="L18" s="360"/>
      <c r="M18" s="360"/>
      <c r="N18" s="360"/>
      <c r="O18" s="360"/>
      <c r="P18" s="360"/>
      <c r="Q18" s="360"/>
      <c r="R18" s="360"/>
      <c r="S18" s="360"/>
      <c r="T18" s="360"/>
      <c r="U18" s="360"/>
      <c r="V18" s="360"/>
      <c r="W18" s="360"/>
      <c r="X18" s="360"/>
      <c r="Y18" s="360"/>
      <c r="Z18" s="360"/>
      <c r="AA18" s="360"/>
      <c r="AB18" s="360"/>
      <c r="AC18" s="360"/>
      <c r="AD18" s="360"/>
      <c r="AE18" s="360"/>
      <c r="AF18" s="360"/>
      <c r="AG18" s="360"/>
      <c r="AH18" s="360"/>
      <c r="AI18" s="360"/>
      <c r="AJ18" s="91"/>
    </row>
    <row r="19" spans="1:36" ht="25.5" customHeight="1">
      <c r="A19" s="92"/>
      <c r="B19" s="370" t="str">
        <f>B4</f>
        <v>이름 또는 법인명 기재</v>
      </c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370"/>
      <c r="AB19" s="370"/>
      <c r="AC19" s="370"/>
      <c r="AD19" s="370"/>
      <c r="AE19" s="370"/>
      <c r="AF19" s="370"/>
      <c r="AG19" s="362" t="s">
        <v>387</v>
      </c>
      <c r="AH19" s="362"/>
      <c r="AI19" s="362"/>
      <c r="AJ19" s="93"/>
    </row>
    <row r="20" spans="1:36" ht="30" customHeight="1">
      <c r="A20" s="92"/>
      <c r="B20" s="363" t="str">
        <f>B5</f>
        <v>一金영원정</v>
      </c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363"/>
      <c r="O20" s="363"/>
      <c r="P20" s="363"/>
      <c r="Q20" s="363"/>
      <c r="R20" s="363"/>
      <c r="S20" s="363"/>
      <c r="T20" s="363"/>
      <c r="U20" s="363"/>
      <c r="V20" s="363"/>
      <c r="W20" s="363"/>
      <c r="X20" s="363"/>
      <c r="Y20" s="363"/>
      <c r="Z20" s="363"/>
      <c r="AA20" s="363"/>
      <c r="AB20" s="363"/>
      <c r="AC20" s="363"/>
      <c r="AD20" s="363"/>
      <c r="AE20" s="363"/>
      <c r="AF20" s="363"/>
      <c r="AG20" s="363"/>
      <c r="AH20" s="363"/>
      <c r="AI20" s="363"/>
      <c r="AJ20" s="94"/>
    </row>
    <row r="21" spans="1:36" ht="30" customHeight="1">
      <c r="A21" s="95"/>
      <c r="B21" s="364">
        <f>B6</f>
        <v>0</v>
      </c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364"/>
      <c r="AB21" s="364"/>
      <c r="AC21" s="364"/>
      <c r="AD21" s="364"/>
      <c r="AE21" s="364"/>
      <c r="AF21" s="364"/>
      <c r="AG21" s="364"/>
      <c r="AH21" s="364"/>
      <c r="AI21" s="364"/>
      <c r="AJ21" s="94"/>
    </row>
    <row r="22" spans="1:36">
      <c r="A22" s="92"/>
      <c r="B22" s="355" t="s">
        <v>382</v>
      </c>
      <c r="C22" s="355"/>
      <c r="D22" s="355"/>
      <c r="E22" s="355"/>
      <c r="F22" s="355"/>
      <c r="G22" s="355"/>
      <c r="H22" s="355"/>
      <c r="I22" s="355"/>
      <c r="J22" s="355"/>
      <c r="K22" s="355"/>
      <c r="L22" s="355"/>
      <c r="M22" s="355"/>
      <c r="N22" s="355"/>
      <c r="O22" s="355"/>
      <c r="P22" s="355"/>
      <c r="Q22" s="355"/>
      <c r="R22" s="355"/>
      <c r="S22" s="355"/>
      <c r="T22" s="355"/>
      <c r="U22" s="355"/>
      <c r="V22" s="355"/>
      <c r="W22" s="355"/>
      <c r="X22" s="355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  <c r="AI22" s="355"/>
      <c r="AJ22" s="93"/>
    </row>
    <row r="23" spans="1:36" ht="37.5" customHeight="1">
      <c r="A23" s="92"/>
      <c r="B23" s="349" t="str">
        <f>B8</f>
        <v xml:space="preserve">  </v>
      </c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49"/>
      <c r="N23" s="349"/>
      <c r="O23" s="349"/>
      <c r="P23" s="349"/>
      <c r="Q23" s="349"/>
      <c r="R23" s="349"/>
      <c r="S23" s="349"/>
      <c r="T23" s="349"/>
      <c r="U23" s="349"/>
      <c r="V23" s="349"/>
      <c r="W23" s="349"/>
      <c r="X23" s="349"/>
      <c r="Y23" s="349"/>
      <c r="Z23" s="349"/>
      <c r="AA23" s="349"/>
      <c r="AB23" s="349"/>
      <c r="AC23" s="349"/>
      <c r="AD23" s="349"/>
      <c r="AE23" s="349"/>
      <c r="AF23" s="349"/>
      <c r="AG23" s="349"/>
      <c r="AH23" s="349"/>
      <c r="AI23" s="349"/>
      <c r="AJ23" s="93"/>
    </row>
    <row r="24" spans="1:36" ht="9.75" customHeight="1">
      <c r="A24" s="92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3"/>
    </row>
    <row r="25" spans="1:36" ht="37.5" customHeight="1">
      <c r="A25" s="92"/>
      <c r="B25" s="350" t="str">
        <f>B10</f>
        <v>위 부동산에 대한 권리 중도금으로 정히 영수하고 본 영수증을 발행 합니다.</v>
      </c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50"/>
      <c r="Z25" s="350"/>
      <c r="AA25" s="350"/>
      <c r="AB25" s="350"/>
      <c r="AC25" s="350"/>
      <c r="AD25" s="350"/>
      <c r="AE25" s="350"/>
      <c r="AF25" s="350"/>
      <c r="AG25" s="350"/>
      <c r="AH25" s="350"/>
      <c r="AI25" s="350"/>
      <c r="AJ25" s="93"/>
    </row>
    <row r="26" spans="1:36" ht="7.5" customHeight="1">
      <c r="A26" s="92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3"/>
    </row>
    <row r="27" spans="1:36" ht="16.5" customHeight="1">
      <c r="A27" s="92"/>
      <c r="B27" s="351" t="s">
        <v>386</v>
      </c>
      <c r="C27" s="351"/>
      <c r="D27" s="351"/>
      <c r="E27" s="351"/>
      <c r="F27" s="351"/>
      <c r="G27" s="2"/>
      <c r="H27" s="352">
        <f ca="1">H12</f>
        <v>44473</v>
      </c>
      <c r="I27" s="352"/>
      <c r="J27" s="352"/>
      <c r="K27" s="352"/>
      <c r="L27" s="352"/>
      <c r="M27" s="352"/>
      <c r="N27" s="352"/>
      <c r="O27" s="352"/>
      <c r="P27" s="352"/>
      <c r="Q27" s="352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3"/>
    </row>
    <row r="28" spans="1:36" ht="33.75" customHeight="1">
      <c r="A28" s="92"/>
      <c r="B28" s="346" t="s">
        <v>388</v>
      </c>
      <c r="C28" s="346"/>
      <c r="D28" s="346"/>
      <c r="E28" s="346"/>
      <c r="F28" s="346"/>
      <c r="G28" s="98"/>
      <c r="H28" s="354">
        <f>H13</f>
        <v>0</v>
      </c>
      <c r="I28" s="354"/>
      <c r="J28" s="354"/>
      <c r="K28" s="354"/>
      <c r="L28" s="354"/>
      <c r="M28" s="354"/>
      <c r="N28" s="354"/>
      <c r="O28" s="354"/>
      <c r="P28" s="354"/>
      <c r="Q28" s="354"/>
      <c r="R28" s="354"/>
      <c r="S28" s="354"/>
      <c r="T28" s="354"/>
      <c r="U28" s="354"/>
      <c r="V28" s="354"/>
      <c r="W28" s="354"/>
      <c r="X28" s="354"/>
      <c r="Y28" s="354"/>
      <c r="Z28" s="354"/>
      <c r="AA28" s="354"/>
      <c r="AB28" s="354"/>
      <c r="AC28" s="354"/>
      <c r="AD28" s="354"/>
      <c r="AE28" s="354"/>
      <c r="AF28" s="354"/>
      <c r="AG28" s="354"/>
      <c r="AH28" s="354"/>
      <c r="AI28" s="354"/>
      <c r="AJ28" s="93"/>
    </row>
    <row r="29" spans="1:36" ht="18" customHeight="1">
      <c r="A29" s="92"/>
      <c r="B29" s="346" t="s">
        <v>389</v>
      </c>
      <c r="C29" s="346"/>
      <c r="D29" s="346"/>
      <c r="E29" s="346"/>
      <c r="F29" s="346"/>
      <c r="G29" s="98"/>
      <c r="H29" s="347" t="str">
        <f>H14</f>
        <v>이름 또는 법인명 기재</v>
      </c>
      <c r="I29" s="347"/>
      <c r="J29" s="347"/>
      <c r="K29" s="347"/>
      <c r="L29" s="347"/>
      <c r="M29" s="347"/>
      <c r="N29" s="347"/>
      <c r="O29" s="347"/>
      <c r="P29" s="347"/>
      <c r="Q29" s="347"/>
      <c r="R29" s="347"/>
      <c r="S29" s="347"/>
      <c r="T29" s="347"/>
      <c r="U29" s="347"/>
      <c r="V29" s="347"/>
      <c r="W29" s="347"/>
      <c r="X29" s="347"/>
      <c r="Y29" s="347"/>
      <c r="Z29" s="347"/>
      <c r="AA29" s="347"/>
      <c r="AB29" s="347"/>
      <c r="AC29" s="347"/>
      <c r="AD29" s="347"/>
      <c r="AE29" s="347"/>
      <c r="AF29" s="347"/>
      <c r="AG29" s="348" t="s">
        <v>34</v>
      </c>
      <c r="AH29" s="348"/>
      <c r="AI29" s="98"/>
      <c r="AJ29" s="93"/>
    </row>
    <row r="30" spans="1:36" ht="18" customHeight="1" thickBot="1">
      <c r="A30" s="99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2"/>
    </row>
    <row r="31" spans="1:36" ht="17.25" thickTop="1"/>
  </sheetData>
  <mergeCells count="33">
    <mergeCell ref="B7:AI7"/>
    <mergeCell ref="B3:AI3"/>
    <mergeCell ref="B4:AF4"/>
    <mergeCell ref="AG4:AI4"/>
    <mergeCell ref="B5:AI5"/>
    <mergeCell ref="B6:AI6"/>
    <mergeCell ref="B8:AI8"/>
    <mergeCell ref="B10:AI10"/>
    <mergeCell ref="B12:F12"/>
    <mergeCell ref="H12:Q12"/>
    <mergeCell ref="B13:F13"/>
    <mergeCell ref="H13:AI13"/>
    <mergeCell ref="B22:AI22"/>
    <mergeCell ref="B14:F14"/>
    <mergeCell ref="H14:AF14"/>
    <mergeCell ref="AG14:AH14"/>
    <mergeCell ref="B15:F15"/>
    <mergeCell ref="H15:AF15"/>
    <mergeCell ref="AG15:AH15"/>
    <mergeCell ref="B18:AI18"/>
    <mergeCell ref="B19:AF19"/>
    <mergeCell ref="AG19:AI19"/>
    <mergeCell ref="B20:AI20"/>
    <mergeCell ref="B21:AI21"/>
    <mergeCell ref="B29:F29"/>
    <mergeCell ref="H29:AF29"/>
    <mergeCell ref="AG29:AH29"/>
    <mergeCell ref="B23:AI23"/>
    <mergeCell ref="B25:AI25"/>
    <mergeCell ref="B27:F27"/>
    <mergeCell ref="H27:Q27"/>
    <mergeCell ref="B28:F28"/>
    <mergeCell ref="H28:AI28"/>
  </mergeCells>
  <phoneticPr fontId="3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31"/>
  <sheetViews>
    <sheetView showGridLines="0" showRuler="0" view="pageLayout" zoomScaleNormal="100" workbookViewId="0"/>
  </sheetViews>
  <sheetFormatPr defaultColWidth="2.25" defaultRowHeight="16.5"/>
  <sheetData>
    <row r="2" spans="1:36" ht="22.5" customHeight="1" thickBot="1"/>
    <row r="3" spans="1:36" ht="38.25" customHeight="1" thickTop="1">
      <c r="A3" s="90"/>
      <c r="B3" s="369" t="s">
        <v>374</v>
      </c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  <c r="R3" s="369"/>
      <c r="S3" s="369"/>
      <c r="T3" s="369"/>
      <c r="U3" s="369"/>
      <c r="V3" s="369"/>
      <c r="W3" s="369"/>
      <c r="X3" s="369"/>
      <c r="Y3" s="369"/>
      <c r="Z3" s="369"/>
      <c r="AA3" s="369"/>
      <c r="AB3" s="369"/>
      <c r="AC3" s="369"/>
      <c r="AD3" s="369"/>
      <c r="AE3" s="369"/>
      <c r="AF3" s="369"/>
      <c r="AG3" s="369"/>
      <c r="AH3" s="369"/>
      <c r="AI3" s="369"/>
      <c r="AJ3" s="91"/>
    </row>
    <row r="4" spans="1:36" ht="25.5" customHeight="1">
      <c r="A4" s="92"/>
      <c r="B4" s="370" t="str">
        <f>계약서!AE45</f>
        <v>이름 또는 법인명 기재</v>
      </c>
      <c r="C4" s="370"/>
      <c r="D4" s="370"/>
      <c r="E4" s="370"/>
      <c r="F4" s="370"/>
      <c r="G4" s="370"/>
      <c r="H4" s="370"/>
      <c r="I4" s="370"/>
      <c r="J4" s="370"/>
      <c r="K4" s="370"/>
      <c r="L4" s="370"/>
      <c r="M4" s="370"/>
      <c r="N4" s="370"/>
      <c r="O4" s="370"/>
      <c r="P4" s="370"/>
      <c r="Q4" s="370"/>
      <c r="R4" s="370"/>
      <c r="S4" s="370"/>
      <c r="T4" s="370"/>
      <c r="U4" s="370"/>
      <c r="V4" s="370"/>
      <c r="W4" s="370"/>
      <c r="X4" s="370"/>
      <c r="Y4" s="370"/>
      <c r="Z4" s="370"/>
      <c r="AA4" s="370"/>
      <c r="AB4" s="370"/>
      <c r="AC4" s="370"/>
      <c r="AD4" s="370"/>
      <c r="AE4" s="370"/>
      <c r="AF4" s="370"/>
      <c r="AG4" s="362" t="s">
        <v>375</v>
      </c>
      <c r="AH4" s="362"/>
      <c r="AI4" s="362"/>
      <c r="AJ4" s="93"/>
    </row>
    <row r="5" spans="1:36" ht="30" customHeight="1">
      <c r="A5" s="92"/>
      <c r="B5" s="363" t="str">
        <f>"一金"&amp;NUMBERSTRING(B6,1)&amp;"원정"</f>
        <v>一金영원정</v>
      </c>
      <c r="C5" s="363"/>
      <c r="D5" s="363"/>
      <c r="E5" s="363"/>
      <c r="F5" s="363"/>
      <c r="G5" s="363"/>
      <c r="H5" s="363"/>
      <c r="I5" s="363"/>
      <c r="J5" s="363"/>
      <c r="K5" s="363"/>
      <c r="L5" s="363"/>
      <c r="M5" s="363"/>
      <c r="N5" s="363"/>
      <c r="O5" s="363"/>
      <c r="P5" s="363"/>
      <c r="Q5" s="363"/>
      <c r="R5" s="363"/>
      <c r="S5" s="363"/>
      <c r="T5" s="363"/>
      <c r="U5" s="363"/>
      <c r="V5" s="363"/>
      <c r="W5" s="363"/>
      <c r="X5" s="363"/>
      <c r="Y5" s="363"/>
      <c r="Z5" s="363"/>
      <c r="AA5" s="363"/>
      <c r="AB5" s="363"/>
      <c r="AC5" s="363"/>
      <c r="AD5" s="363"/>
      <c r="AE5" s="363"/>
      <c r="AF5" s="363"/>
      <c r="AG5" s="363"/>
      <c r="AH5" s="363"/>
      <c r="AI5" s="363"/>
      <c r="AJ5" s="94"/>
    </row>
    <row r="6" spans="1:36" ht="30" customHeight="1">
      <c r="A6" s="95"/>
      <c r="B6" s="371">
        <f>계약서!E20</f>
        <v>0</v>
      </c>
      <c r="C6" s="371"/>
      <c r="D6" s="371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1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1"/>
      <c r="AF6" s="371"/>
      <c r="AG6" s="371"/>
      <c r="AH6" s="371"/>
      <c r="AI6" s="371"/>
      <c r="AJ6" s="94"/>
    </row>
    <row r="7" spans="1:36">
      <c r="A7" s="92"/>
      <c r="B7" s="355" t="s">
        <v>376</v>
      </c>
      <c r="C7" s="355"/>
      <c r="D7" s="355"/>
      <c r="E7" s="355"/>
      <c r="F7" s="355"/>
      <c r="G7" s="355"/>
      <c r="H7" s="355"/>
      <c r="I7" s="355"/>
      <c r="J7" s="355"/>
      <c r="K7" s="355"/>
      <c r="L7" s="355"/>
      <c r="M7" s="355"/>
      <c r="N7" s="355"/>
      <c r="O7" s="355"/>
      <c r="P7" s="355"/>
      <c r="Q7" s="355"/>
      <c r="R7" s="355"/>
      <c r="S7" s="355"/>
      <c r="T7" s="355"/>
      <c r="U7" s="355"/>
      <c r="V7" s="355"/>
      <c r="W7" s="355"/>
      <c r="X7" s="355"/>
      <c r="Y7" s="355"/>
      <c r="Z7" s="355"/>
      <c r="AA7" s="355"/>
      <c r="AB7" s="355"/>
      <c r="AC7" s="355"/>
      <c r="AD7" s="355"/>
      <c r="AE7" s="355"/>
      <c r="AF7" s="355"/>
      <c r="AG7" s="355"/>
      <c r="AH7" s="355"/>
      <c r="AI7" s="355"/>
      <c r="AJ7" s="93"/>
    </row>
    <row r="8" spans="1:36" ht="37.5" customHeight="1">
      <c r="A8" s="92"/>
      <c r="B8" s="365" t="str">
        <f>계약서!E6&amp;" "&amp;계약서!AG6&amp;IF(계약서!AG6="","","동")&amp;" "&amp;계약서!AL6&amp;IF(계약서!AL6="","","호")</f>
        <v xml:space="preserve">  </v>
      </c>
      <c r="C8" s="365"/>
      <c r="D8" s="365"/>
      <c r="E8" s="365"/>
      <c r="F8" s="365"/>
      <c r="G8" s="365"/>
      <c r="H8" s="365"/>
      <c r="I8" s="365"/>
      <c r="J8" s="365"/>
      <c r="K8" s="365"/>
      <c r="L8" s="365"/>
      <c r="M8" s="365"/>
      <c r="N8" s="365"/>
      <c r="O8" s="365"/>
      <c r="P8" s="365"/>
      <c r="Q8" s="365"/>
      <c r="R8" s="365"/>
      <c r="S8" s="365"/>
      <c r="T8" s="365"/>
      <c r="U8" s="365"/>
      <c r="V8" s="365"/>
      <c r="W8" s="365"/>
      <c r="X8" s="365"/>
      <c r="Y8" s="365"/>
      <c r="Z8" s="365"/>
      <c r="AA8" s="365"/>
      <c r="AB8" s="365"/>
      <c r="AC8" s="365"/>
      <c r="AD8" s="365"/>
      <c r="AE8" s="365"/>
      <c r="AF8" s="365"/>
      <c r="AG8" s="365"/>
      <c r="AH8" s="365"/>
      <c r="AI8" s="365"/>
      <c r="AJ8" s="93"/>
    </row>
    <row r="9" spans="1:36" ht="9.75" customHeight="1">
      <c r="A9" s="92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3"/>
    </row>
    <row r="10" spans="1:36" ht="37.5" customHeight="1">
      <c r="A10" s="92"/>
      <c r="B10" s="366" t="s">
        <v>505</v>
      </c>
      <c r="C10" s="366"/>
      <c r="D10" s="366"/>
      <c r="E10" s="366"/>
      <c r="F10" s="366"/>
      <c r="G10" s="366"/>
      <c r="H10" s="366"/>
      <c r="I10" s="366"/>
      <c r="J10" s="366"/>
      <c r="K10" s="366"/>
      <c r="L10" s="366"/>
      <c r="M10" s="366"/>
      <c r="N10" s="366"/>
      <c r="O10" s="366"/>
      <c r="P10" s="366"/>
      <c r="Q10" s="366"/>
      <c r="R10" s="366"/>
      <c r="S10" s="366"/>
      <c r="T10" s="366"/>
      <c r="U10" s="366"/>
      <c r="V10" s="366"/>
      <c r="W10" s="366"/>
      <c r="X10" s="366"/>
      <c r="Y10" s="366"/>
      <c r="Z10" s="366"/>
      <c r="AA10" s="366"/>
      <c r="AB10" s="366"/>
      <c r="AC10" s="366"/>
      <c r="AD10" s="366"/>
      <c r="AE10" s="366"/>
      <c r="AF10" s="366"/>
      <c r="AG10" s="366"/>
      <c r="AH10" s="366"/>
      <c r="AI10" s="366"/>
      <c r="AJ10" s="93"/>
    </row>
    <row r="11" spans="1:36" ht="7.5" customHeight="1">
      <c r="A11" s="92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3"/>
    </row>
    <row r="12" spans="1:36" ht="16.5" customHeight="1">
      <c r="A12" s="92"/>
      <c r="B12" s="351" t="s">
        <v>377</v>
      </c>
      <c r="C12" s="351"/>
      <c r="D12" s="351"/>
      <c r="E12" s="351"/>
      <c r="F12" s="351"/>
      <c r="G12" s="2"/>
      <c r="H12" s="367">
        <f ca="1">TODAY()</f>
        <v>44473</v>
      </c>
      <c r="I12" s="367"/>
      <c r="J12" s="367"/>
      <c r="K12" s="367"/>
      <c r="L12" s="367"/>
      <c r="M12" s="367"/>
      <c r="N12" s="367"/>
      <c r="O12" s="367"/>
      <c r="P12" s="367"/>
      <c r="Q12" s="367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3"/>
    </row>
    <row r="13" spans="1:36" ht="33.75" customHeight="1">
      <c r="A13" s="92"/>
      <c r="B13" s="346" t="s">
        <v>378</v>
      </c>
      <c r="C13" s="346"/>
      <c r="D13" s="346"/>
      <c r="E13" s="346"/>
      <c r="F13" s="346"/>
      <c r="G13" s="98"/>
      <c r="H13" s="368">
        <f>계약서!K40</f>
        <v>0</v>
      </c>
      <c r="I13" s="368"/>
      <c r="J13" s="368"/>
      <c r="K13" s="368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  <c r="AJ13" s="93"/>
    </row>
    <row r="14" spans="1:36" ht="18" customHeight="1">
      <c r="A14" s="92"/>
      <c r="B14" s="346" t="s">
        <v>379</v>
      </c>
      <c r="C14" s="346"/>
      <c r="D14" s="346"/>
      <c r="E14" s="346"/>
      <c r="F14" s="346"/>
      <c r="G14" s="98"/>
      <c r="H14" s="356" t="str">
        <f>계약서!AE41</f>
        <v>이름 또는 법인명 기재</v>
      </c>
      <c r="I14" s="356"/>
      <c r="J14" s="356"/>
      <c r="K14" s="356"/>
      <c r="L14" s="356"/>
      <c r="M14" s="356"/>
      <c r="N14" s="356"/>
      <c r="O14" s="356"/>
      <c r="P14" s="356"/>
      <c r="Q14" s="356"/>
      <c r="R14" s="356"/>
      <c r="S14" s="356"/>
      <c r="T14" s="356"/>
      <c r="U14" s="356"/>
      <c r="V14" s="356"/>
      <c r="W14" s="356"/>
      <c r="X14" s="356"/>
      <c r="Y14" s="356"/>
      <c r="Z14" s="356"/>
      <c r="AA14" s="356"/>
      <c r="AB14" s="356"/>
      <c r="AC14" s="356"/>
      <c r="AD14" s="356"/>
      <c r="AE14" s="356"/>
      <c r="AF14" s="356"/>
      <c r="AG14" s="348" t="s">
        <v>380</v>
      </c>
      <c r="AH14" s="348"/>
      <c r="AI14" s="98"/>
      <c r="AJ14" s="93"/>
    </row>
    <row r="15" spans="1:36" ht="18" customHeight="1" thickBot="1">
      <c r="A15" s="99"/>
      <c r="B15" s="357"/>
      <c r="C15" s="357"/>
      <c r="D15" s="357"/>
      <c r="E15" s="357"/>
      <c r="F15" s="357"/>
      <c r="G15" s="100"/>
      <c r="H15" s="358"/>
      <c r="I15" s="358"/>
      <c r="J15" s="358"/>
      <c r="K15" s="358"/>
      <c r="L15" s="358"/>
      <c r="M15" s="358"/>
      <c r="N15" s="358"/>
      <c r="O15" s="358"/>
      <c r="P15" s="358"/>
      <c r="Q15" s="358"/>
      <c r="R15" s="358"/>
      <c r="S15" s="358"/>
      <c r="T15" s="358"/>
      <c r="U15" s="358"/>
      <c r="V15" s="358"/>
      <c r="W15" s="358"/>
      <c r="X15" s="358"/>
      <c r="Y15" s="358"/>
      <c r="Z15" s="358"/>
      <c r="AA15" s="358"/>
      <c r="AB15" s="358"/>
      <c r="AC15" s="358"/>
      <c r="AD15" s="358"/>
      <c r="AE15" s="358"/>
      <c r="AF15" s="358"/>
      <c r="AG15" s="359"/>
      <c r="AH15" s="359"/>
      <c r="AI15" s="101"/>
      <c r="AJ15" s="102"/>
    </row>
    <row r="16" spans="1:36" ht="17.25" thickTop="1">
      <c r="A16" s="103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</row>
    <row r="17" spans="1:36" ht="17.25" thickBot="1">
      <c r="A17" s="104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</row>
    <row r="18" spans="1:36" ht="38.25" customHeight="1" thickTop="1">
      <c r="A18" s="90"/>
      <c r="B18" s="360" t="str">
        <f>B3</f>
        <v>영   수   증</v>
      </c>
      <c r="C18" s="360"/>
      <c r="D18" s="360"/>
      <c r="E18" s="360"/>
      <c r="F18" s="360"/>
      <c r="G18" s="360"/>
      <c r="H18" s="360"/>
      <c r="I18" s="360"/>
      <c r="J18" s="360"/>
      <c r="K18" s="360"/>
      <c r="L18" s="360"/>
      <c r="M18" s="360"/>
      <c r="N18" s="360"/>
      <c r="O18" s="360"/>
      <c r="P18" s="360"/>
      <c r="Q18" s="360"/>
      <c r="R18" s="360"/>
      <c r="S18" s="360"/>
      <c r="T18" s="360"/>
      <c r="U18" s="360"/>
      <c r="V18" s="360"/>
      <c r="W18" s="360"/>
      <c r="X18" s="360"/>
      <c r="Y18" s="360"/>
      <c r="Z18" s="360"/>
      <c r="AA18" s="360"/>
      <c r="AB18" s="360"/>
      <c r="AC18" s="360"/>
      <c r="AD18" s="360"/>
      <c r="AE18" s="360"/>
      <c r="AF18" s="360"/>
      <c r="AG18" s="360"/>
      <c r="AH18" s="360"/>
      <c r="AI18" s="360"/>
      <c r="AJ18" s="91"/>
    </row>
    <row r="19" spans="1:36" ht="25.5" customHeight="1">
      <c r="A19" s="92"/>
      <c r="B19" s="361" t="str">
        <f>B4</f>
        <v>이름 또는 법인명 기재</v>
      </c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361"/>
      <c r="Z19" s="361"/>
      <c r="AA19" s="361"/>
      <c r="AB19" s="361"/>
      <c r="AC19" s="361"/>
      <c r="AD19" s="361"/>
      <c r="AE19" s="361"/>
      <c r="AF19" s="361"/>
      <c r="AG19" s="362" t="s">
        <v>390</v>
      </c>
      <c r="AH19" s="362"/>
      <c r="AI19" s="362"/>
      <c r="AJ19" s="93"/>
    </row>
    <row r="20" spans="1:36" ht="30" customHeight="1">
      <c r="A20" s="92"/>
      <c r="B20" s="363" t="str">
        <f>B5</f>
        <v>一金영원정</v>
      </c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363"/>
      <c r="O20" s="363"/>
      <c r="P20" s="363"/>
      <c r="Q20" s="363"/>
      <c r="R20" s="363"/>
      <c r="S20" s="363"/>
      <c r="T20" s="363"/>
      <c r="U20" s="363"/>
      <c r="V20" s="363"/>
      <c r="W20" s="363"/>
      <c r="X20" s="363"/>
      <c r="Y20" s="363"/>
      <c r="Z20" s="363"/>
      <c r="AA20" s="363"/>
      <c r="AB20" s="363"/>
      <c r="AC20" s="363"/>
      <c r="AD20" s="363"/>
      <c r="AE20" s="363"/>
      <c r="AF20" s="363"/>
      <c r="AG20" s="363"/>
      <c r="AH20" s="363"/>
      <c r="AI20" s="363"/>
      <c r="AJ20" s="94"/>
    </row>
    <row r="21" spans="1:36" ht="30" customHeight="1">
      <c r="A21" s="95"/>
      <c r="B21" s="364">
        <f>B6</f>
        <v>0</v>
      </c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364"/>
      <c r="AB21" s="364"/>
      <c r="AC21" s="364"/>
      <c r="AD21" s="364"/>
      <c r="AE21" s="364"/>
      <c r="AF21" s="364"/>
      <c r="AG21" s="364"/>
      <c r="AH21" s="364"/>
      <c r="AI21" s="364"/>
      <c r="AJ21" s="94"/>
    </row>
    <row r="22" spans="1:36">
      <c r="A22" s="92"/>
      <c r="B22" s="355" t="s">
        <v>382</v>
      </c>
      <c r="C22" s="355"/>
      <c r="D22" s="355"/>
      <c r="E22" s="355"/>
      <c r="F22" s="355"/>
      <c r="G22" s="355"/>
      <c r="H22" s="355"/>
      <c r="I22" s="355"/>
      <c r="J22" s="355"/>
      <c r="K22" s="355"/>
      <c r="L22" s="355"/>
      <c r="M22" s="355"/>
      <c r="N22" s="355"/>
      <c r="O22" s="355"/>
      <c r="P22" s="355"/>
      <c r="Q22" s="355"/>
      <c r="R22" s="355"/>
      <c r="S22" s="355"/>
      <c r="T22" s="355"/>
      <c r="U22" s="355"/>
      <c r="V22" s="355"/>
      <c r="W22" s="355"/>
      <c r="X22" s="355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  <c r="AI22" s="355"/>
      <c r="AJ22" s="93"/>
    </row>
    <row r="23" spans="1:36" ht="37.5" customHeight="1">
      <c r="A23" s="92"/>
      <c r="B23" s="349" t="str">
        <f>B8</f>
        <v xml:space="preserve">  </v>
      </c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49"/>
      <c r="N23" s="349"/>
      <c r="O23" s="349"/>
      <c r="P23" s="349"/>
      <c r="Q23" s="349"/>
      <c r="R23" s="349"/>
      <c r="S23" s="349"/>
      <c r="T23" s="349"/>
      <c r="U23" s="349"/>
      <c r="V23" s="349"/>
      <c r="W23" s="349"/>
      <c r="X23" s="349"/>
      <c r="Y23" s="349"/>
      <c r="Z23" s="349"/>
      <c r="AA23" s="349"/>
      <c r="AB23" s="349"/>
      <c r="AC23" s="349"/>
      <c r="AD23" s="349"/>
      <c r="AE23" s="349"/>
      <c r="AF23" s="349"/>
      <c r="AG23" s="349"/>
      <c r="AH23" s="349"/>
      <c r="AI23" s="349"/>
      <c r="AJ23" s="93"/>
    </row>
    <row r="24" spans="1:36" ht="9.75" customHeight="1">
      <c r="A24" s="92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3"/>
    </row>
    <row r="25" spans="1:36" ht="37.5" customHeight="1">
      <c r="A25" s="92"/>
      <c r="B25" s="350" t="str">
        <f>B10</f>
        <v>위 부동산에 대한 권리 잔금으로 정히 영수하고 본 영수증을 발행 합니다.</v>
      </c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50"/>
      <c r="Z25" s="350"/>
      <c r="AA25" s="350"/>
      <c r="AB25" s="350"/>
      <c r="AC25" s="350"/>
      <c r="AD25" s="350"/>
      <c r="AE25" s="350"/>
      <c r="AF25" s="350"/>
      <c r="AG25" s="350"/>
      <c r="AH25" s="350"/>
      <c r="AI25" s="350"/>
      <c r="AJ25" s="93"/>
    </row>
    <row r="26" spans="1:36" ht="7.5" customHeight="1">
      <c r="A26" s="92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3"/>
    </row>
    <row r="27" spans="1:36" ht="16.5" customHeight="1">
      <c r="A27" s="92"/>
      <c r="B27" s="351" t="s">
        <v>392</v>
      </c>
      <c r="C27" s="351"/>
      <c r="D27" s="351"/>
      <c r="E27" s="351"/>
      <c r="F27" s="351"/>
      <c r="G27" s="2"/>
      <c r="H27" s="352">
        <f ca="1">H12</f>
        <v>44473</v>
      </c>
      <c r="I27" s="353"/>
      <c r="J27" s="353"/>
      <c r="K27" s="353"/>
      <c r="L27" s="353"/>
      <c r="M27" s="353"/>
      <c r="N27" s="353"/>
      <c r="O27" s="353"/>
      <c r="P27" s="353"/>
      <c r="Q27" s="353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3"/>
    </row>
    <row r="28" spans="1:36" ht="33.75" customHeight="1">
      <c r="A28" s="92"/>
      <c r="B28" s="346" t="s">
        <v>393</v>
      </c>
      <c r="C28" s="346"/>
      <c r="D28" s="346"/>
      <c r="E28" s="346"/>
      <c r="F28" s="346"/>
      <c r="G28" s="98"/>
      <c r="H28" s="354">
        <f>H13</f>
        <v>0</v>
      </c>
      <c r="I28" s="354"/>
      <c r="J28" s="354"/>
      <c r="K28" s="354"/>
      <c r="L28" s="354"/>
      <c r="M28" s="354"/>
      <c r="N28" s="354"/>
      <c r="O28" s="354"/>
      <c r="P28" s="354"/>
      <c r="Q28" s="354"/>
      <c r="R28" s="354"/>
      <c r="S28" s="354"/>
      <c r="T28" s="354"/>
      <c r="U28" s="354"/>
      <c r="V28" s="354"/>
      <c r="W28" s="354"/>
      <c r="X28" s="354"/>
      <c r="Y28" s="354"/>
      <c r="Z28" s="354"/>
      <c r="AA28" s="354"/>
      <c r="AB28" s="354"/>
      <c r="AC28" s="354"/>
      <c r="AD28" s="354"/>
      <c r="AE28" s="354"/>
      <c r="AF28" s="354"/>
      <c r="AG28" s="354"/>
      <c r="AH28" s="354"/>
      <c r="AI28" s="354"/>
      <c r="AJ28" s="93"/>
    </row>
    <row r="29" spans="1:36" ht="18" customHeight="1">
      <c r="A29" s="92"/>
      <c r="B29" s="346" t="s">
        <v>394</v>
      </c>
      <c r="C29" s="346"/>
      <c r="D29" s="346"/>
      <c r="E29" s="346"/>
      <c r="F29" s="346"/>
      <c r="G29" s="98"/>
      <c r="H29" s="347" t="str">
        <f>H14</f>
        <v>이름 또는 법인명 기재</v>
      </c>
      <c r="I29" s="347"/>
      <c r="J29" s="347"/>
      <c r="K29" s="347"/>
      <c r="L29" s="347"/>
      <c r="M29" s="347"/>
      <c r="N29" s="347"/>
      <c r="O29" s="347"/>
      <c r="P29" s="347"/>
      <c r="Q29" s="347"/>
      <c r="R29" s="347"/>
      <c r="S29" s="347"/>
      <c r="T29" s="347"/>
      <c r="U29" s="347"/>
      <c r="V29" s="347"/>
      <c r="W29" s="347"/>
      <c r="X29" s="347"/>
      <c r="Y29" s="347"/>
      <c r="Z29" s="347"/>
      <c r="AA29" s="347"/>
      <c r="AB29" s="347"/>
      <c r="AC29" s="347"/>
      <c r="AD29" s="347"/>
      <c r="AE29" s="347"/>
      <c r="AF29" s="347"/>
      <c r="AG29" s="348" t="s">
        <v>391</v>
      </c>
      <c r="AH29" s="348"/>
      <c r="AI29" s="98"/>
      <c r="AJ29" s="93"/>
    </row>
    <row r="30" spans="1:36" ht="18" customHeight="1" thickBot="1">
      <c r="A30" s="99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2"/>
    </row>
    <row r="31" spans="1:36" ht="17.25" thickTop="1"/>
  </sheetData>
  <mergeCells count="33">
    <mergeCell ref="B7:AI7"/>
    <mergeCell ref="B3:AI3"/>
    <mergeCell ref="B4:AF4"/>
    <mergeCell ref="AG4:AI4"/>
    <mergeCell ref="B5:AI5"/>
    <mergeCell ref="B6:AI6"/>
    <mergeCell ref="B8:AI8"/>
    <mergeCell ref="B10:AI10"/>
    <mergeCell ref="B12:F12"/>
    <mergeCell ref="H12:Q12"/>
    <mergeCell ref="B13:F13"/>
    <mergeCell ref="H13:AI13"/>
    <mergeCell ref="B22:AI22"/>
    <mergeCell ref="B14:F14"/>
    <mergeCell ref="H14:AF14"/>
    <mergeCell ref="AG14:AH14"/>
    <mergeCell ref="B15:F15"/>
    <mergeCell ref="H15:AF15"/>
    <mergeCell ref="AG15:AH15"/>
    <mergeCell ref="B18:AI18"/>
    <mergeCell ref="B19:AF19"/>
    <mergeCell ref="AG19:AI19"/>
    <mergeCell ref="B20:AI20"/>
    <mergeCell ref="B21:AI21"/>
    <mergeCell ref="B29:F29"/>
    <mergeCell ref="H29:AF29"/>
    <mergeCell ref="AG29:AH29"/>
    <mergeCell ref="B23:AI23"/>
    <mergeCell ref="B25:AI25"/>
    <mergeCell ref="B27:F27"/>
    <mergeCell ref="H27:Q27"/>
    <mergeCell ref="B28:F28"/>
    <mergeCell ref="H28:AI28"/>
  </mergeCells>
  <phoneticPr fontId="3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31"/>
  <sheetViews>
    <sheetView showGridLines="0" showRuler="0" view="pageLayout" zoomScaleNormal="100" workbookViewId="0"/>
  </sheetViews>
  <sheetFormatPr defaultColWidth="2.25" defaultRowHeight="16.5"/>
  <sheetData>
    <row r="2" spans="1:36" ht="22.5" customHeight="1" thickBot="1"/>
    <row r="3" spans="1:36" ht="38.25" customHeight="1" thickTop="1">
      <c r="A3" s="90"/>
      <c r="B3" s="369" t="s">
        <v>374</v>
      </c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  <c r="R3" s="369"/>
      <c r="S3" s="369"/>
      <c r="T3" s="369"/>
      <c r="U3" s="369"/>
      <c r="V3" s="369"/>
      <c r="W3" s="369"/>
      <c r="X3" s="369"/>
      <c r="Y3" s="369"/>
      <c r="Z3" s="369"/>
      <c r="AA3" s="369"/>
      <c r="AB3" s="369"/>
      <c r="AC3" s="369"/>
      <c r="AD3" s="369"/>
      <c r="AE3" s="369"/>
      <c r="AF3" s="369"/>
      <c r="AG3" s="369"/>
      <c r="AH3" s="369"/>
      <c r="AI3" s="369"/>
      <c r="AJ3" s="91"/>
    </row>
    <row r="4" spans="1:36" ht="25.5" customHeight="1">
      <c r="A4" s="92"/>
      <c r="B4" s="370" t="str">
        <f>계약서!AE45</f>
        <v>이름 또는 법인명 기재</v>
      </c>
      <c r="C4" s="370"/>
      <c r="D4" s="370"/>
      <c r="E4" s="370"/>
      <c r="F4" s="370"/>
      <c r="G4" s="370"/>
      <c r="H4" s="370"/>
      <c r="I4" s="370"/>
      <c r="J4" s="370"/>
      <c r="K4" s="370"/>
      <c r="L4" s="370"/>
      <c r="M4" s="370"/>
      <c r="N4" s="370"/>
      <c r="O4" s="370"/>
      <c r="P4" s="370"/>
      <c r="Q4" s="370"/>
      <c r="R4" s="370"/>
      <c r="S4" s="370"/>
      <c r="T4" s="370"/>
      <c r="U4" s="370"/>
      <c r="V4" s="370"/>
      <c r="W4" s="370"/>
      <c r="X4" s="370"/>
      <c r="Y4" s="370"/>
      <c r="Z4" s="370"/>
      <c r="AA4" s="370"/>
      <c r="AB4" s="370"/>
      <c r="AC4" s="370"/>
      <c r="AD4" s="370"/>
      <c r="AE4" s="370"/>
      <c r="AF4" s="370"/>
      <c r="AG4" s="362" t="s">
        <v>375</v>
      </c>
      <c r="AH4" s="362"/>
      <c r="AI4" s="362"/>
      <c r="AJ4" s="93"/>
    </row>
    <row r="5" spans="1:36" ht="30" customHeight="1">
      <c r="A5" s="92"/>
      <c r="B5" s="363" t="str">
        <f>"一金"&amp;NUMBERSTRING(B6,1)&amp;"원정"</f>
        <v>一金영원정</v>
      </c>
      <c r="C5" s="363"/>
      <c r="D5" s="363"/>
      <c r="E5" s="363"/>
      <c r="F5" s="363"/>
      <c r="G5" s="363"/>
      <c r="H5" s="363"/>
      <c r="I5" s="363"/>
      <c r="J5" s="363"/>
      <c r="K5" s="363"/>
      <c r="L5" s="363"/>
      <c r="M5" s="363"/>
      <c r="N5" s="363"/>
      <c r="O5" s="363"/>
      <c r="P5" s="363"/>
      <c r="Q5" s="363"/>
      <c r="R5" s="363"/>
      <c r="S5" s="363"/>
      <c r="T5" s="363"/>
      <c r="U5" s="363"/>
      <c r="V5" s="363"/>
      <c r="W5" s="363"/>
      <c r="X5" s="363"/>
      <c r="Y5" s="363"/>
      <c r="Z5" s="363"/>
      <c r="AA5" s="363"/>
      <c r="AB5" s="363"/>
      <c r="AC5" s="363"/>
      <c r="AD5" s="363"/>
      <c r="AE5" s="363"/>
      <c r="AF5" s="363"/>
      <c r="AG5" s="363"/>
      <c r="AH5" s="363"/>
      <c r="AI5" s="363"/>
      <c r="AJ5" s="94"/>
    </row>
    <row r="6" spans="1:36" ht="30" customHeight="1">
      <c r="A6" s="95"/>
      <c r="B6" s="371">
        <f>계약서!E17</f>
        <v>0</v>
      </c>
      <c r="C6" s="371"/>
      <c r="D6" s="371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1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1"/>
      <c r="AF6" s="371"/>
      <c r="AG6" s="371"/>
      <c r="AH6" s="371"/>
      <c r="AI6" s="371"/>
      <c r="AJ6" s="94"/>
    </row>
    <row r="7" spans="1:36">
      <c r="A7" s="92"/>
      <c r="B7" s="355" t="s">
        <v>376</v>
      </c>
      <c r="C7" s="355"/>
      <c r="D7" s="355"/>
      <c r="E7" s="355"/>
      <c r="F7" s="355"/>
      <c r="G7" s="355"/>
      <c r="H7" s="355"/>
      <c r="I7" s="355"/>
      <c r="J7" s="355"/>
      <c r="K7" s="355"/>
      <c r="L7" s="355"/>
      <c r="M7" s="355"/>
      <c r="N7" s="355"/>
      <c r="O7" s="355"/>
      <c r="P7" s="355"/>
      <c r="Q7" s="355"/>
      <c r="R7" s="355"/>
      <c r="S7" s="355"/>
      <c r="T7" s="355"/>
      <c r="U7" s="355"/>
      <c r="V7" s="355"/>
      <c r="W7" s="355"/>
      <c r="X7" s="355"/>
      <c r="Y7" s="355"/>
      <c r="Z7" s="355"/>
      <c r="AA7" s="355"/>
      <c r="AB7" s="355"/>
      <c r="AC7" s="355"/>
      <c r="AD7" s="355"/>
      <c r="AE7" s="355"/>
      <c r="AF7" s="355"/>
      <c r="AG7" s="355"/>
      <c r="AH7" s="355"/>
      <c r="AI7" s="355"/>
      <c r="AJ7" s="93"/>
    </row>
    <row r="8" spans="1:36" ht="37.5" customHeight="1">
      <c r="A8" s="92"/>
      <c r="B8" s="365" t="str">
        <f>계약서!E6&amp;" "&amp;계약서!AG6&amp;IF(계약서!AG6="","","동")&amp;" "&amp;계약서!AL6&amp;IF(계약서!AL6="","","호")</f>
        <v xml:space="preserve">  </v>
      </c>
      <c r="C8" s="365"/>
      <c r="D8" s="365"/>
      <c r="E8" s="365"/>
      <c r="F8" s="365"/>
      <c r="G8" s="365"/>
      <c r="H8" s="365"/>
      <c r="I8" s="365"/>
      <c r="J8" s="365"/>
      <c r="K8" s="365"/>
      <c r="L8" s="365"/>
      <c r="M8" s="365"/>
      <c r="N8" s="365"/>
      <c r="O8" s="365"/>
      <c r="P8" s="365"/>
      <c r="Q8" s="365"/>
      <c r="R8" s="365"/>
      <c r="S8" s="365"/>
      <c r="T8" s="365"/>
      <c r="U8" s="365"/>
      <c r="V8" s="365"/>
      <c r="W8" s="365"/>
      <c r="X8" s="365"/>
      <c r="Y8" s="365"/>
      <c r="Z8" s="365"/>
      <c r="AA8" s="365"/>
      <c r="AB8" s="365"/>
      <c r="AC8" s="365"/>
      <c r="AD8" s="365"/>
      <c r="AE8" s="365"/>
      <c r="AF8" s="365"/>
      <c r="AG8" s="365"/>
      <c r="AH8" s="365"/>
      <c r="AI8" s="365"/>
      <c r="AJ8" s="93"/>
    </row>
    <row r="9" spans="1:36" ht="9.75" customHeight="1">
      <c r="A9" s="92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3"/>
    </row>
    <row r="10" spans="1:36" ht="37.5" customHeight="1">
      <c r="A10" s="92"/>
      <c r="B10" s="366" t="s">
        <v>523</v>
      </c>
      <c r="C10" s="366"/>
      <c r="D10" s="366"/>
      <c r="E10" s="366"/>
      <c r="F10" s="366"/>
      <c r="G10" s="366"/>
      <c r="H10" s="366"/>
      <c r="I10" s="366"/>
      <c r="J10" s="366"/>
      <c r="K10" s="366"/>
      <c r="L10" s="366"/>
      <c r="M10" s="366"/>
      <c r="N10" s="366"/>
      <c r="O10" s="366"/>
      <c r="P10" s="366"/>
      <c r="Q10" s="366"/>
      <c r="R10" s="366"/>
      <c r="S10" s="366"/>
      <c r="T10" s="366"/>
      <c r="U10" s="366"/>
      <c r="V10" s="366"/>
      <c r="W10" s="366"/>
      <c r="X10" s="366"/>
      <c r="Y10" s="366"/>
      <c r="Z10" s="366"/>
      <c r="AA10" s="366"/>
      <c r="AB10" s="366"/>
      <c r="AC10" s="366"/>
      <c r="AD10" s="366"/>
      <c r="AE10" s="366"/>
      <c r="AF10" s="366"/>
      <c r="AG10" s="366"/>
      <c r="AH10" s="366"/>
      <c r="AI10" s="366"/>
      <c r="AJ10" s="93"/>
    </row>
    <row r="11" spans="1:36" ht="7.5" customHeight="1">
      <c r="A11" s="92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3"/>
    </row>
    <row r="12" spans="1:36" ht="16.5" customHeight="1">
      <c r="A12" s="92"/>
      <c r="B12" s="351" t="s">
        <v>377</v>
      </c>
      <c r="C12" s="351"/>
      <c r="D12" s="351"/>
      <c r="E12" s="351"/>
      <c r="F12" s="351"/>
      <c r="G12" s="2"/>
      <c r="H12" s="367">
        <f ca="1">TODAY()</f>
        <v>44473</v>
      </c>
      <c r="I12" s="367"/>
      <c r="J12" s="367"/>
      <c r="K12" s="367"/>
      <c r="L12" s="367"/>
      <c r="M12" s="367"/>
      <c r="N12" s="367"/>
      <c r="O12" s="367"/>
      <c r="P12" s="367"/>
      <c r="Q12" s="367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3"/>
    </row>
    <row r="13" spans="1:36" ht="33.75" customHeight="1">
      <c r="A13" s="92"/>
      <c r="B13" s="346" t="s">
        <v>378</v>
      </c>
      <c r="C13" s="346"/>
      <c r="D13" s="346"/>
      <c r="E13" s="346"/>
      <c r="F13" s="346"/>
      <c r="G13" s="98"/>
      <c r="H13" s="368">
        <f>계약서!K40</f>
        <v>0</v>
      </c>
      <c r="I13" s="368"/>
      <c r="J13" s="368"/>
      <c r="K13" s="368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  <c r="AJ13" s="93"/>
    </row>
    <row r="14" spans="1:36" ht="18" customHeight="1">
      <c r="A14" s="92"/>
      <c r="B14" s="346" t="s">
        <v>379</v>
      </c>
      <c r="C14" s="346"/>
      <c r="D14" s="346"/>
      <c r="E14" s="346"/>
      <c r="F14" s="346"/>
      <c r="G14" s="98"/>
      <c r="H14" s="356" t="str">
        <f>계약서!AE41</f>
        <v>이름 또는 법인명 기재</v>
      </c>
      <c r="I14" s="356"/>
      <c r="J14" s="356"/>
      <c r="K14" s="356"/>
      <c r="L14" s="356"/>
      <c r="M14" s="356"/>
      <c r="N14" s="356"/>
      <c r="O14" s="356"/>
      <c r="P14" s="356"/>
      <c r="Q14" s="356"/>
      <c r="R14" s="356"/>
      <c r="S14" s="356"/>
      <c r="T14" s="356"/>
      <c r="U14" s="356"/>
      <c r="V14" s="356"/>
      <c r="W14" s="356"/>
      <c r="X14" s="356"/>
      <c r="Y14" s="356"/>
      <c r="Z14" s="356"/>
      <c r="AA14" s="356"/>
      <c r="AB14" s="356"/>
      <c r="AC14" s="356"/>
      <c r="AD14" s="356"/>
      <c r="AE14" s="356"/>
      <c r="AF14" s="356"/>
      <c r="AG14" s="348" t="s">
        <v>380</v>
      </c>
      <c r="AH14" s="348"/>
      <c r="AI14" s="98"/>
      <c r="AJ14" s="93"/>
    </row>
    <row r="15" spans="1:36" ht="18" customHeight="1" thickBot="1">
      <c r="A15" s="99"/>
      <c r="B15" s="357"/>
      <c r="C15" s="357"/>
      <c r="D15" s="357"/>
      <c r="E15" s="357"/>
      <c r="F15" s="357"/>
      <c r="G15" s="100"/>
      <c r="H15" s="358"/>
      <c r="I15" s="358"/>
      <c r="J15" s="358"/>
      <c r="K15" s="358"/>
      <c r="L15" s="358"/>
      <c r="M15" s="358"/>
      <c r="N15" s="358"/>
      <c r="O15" s="358"/>
      <c r="P15" s="358"/>
      <c r="Q15" s="358"/>
      <c r="R15" s="358"/>
      <c r="S15" s="358"/>
      <c r="T15" s="358"/>
      <c r="U15" s="358"/>
      <c r="V15" s="358"/>
      <c r="W15" s="358"/>
      <c r="X15" s="358"/>
      <c r="Y15" s="358"/>
      <c r="Z15" s="358"/>
      <c r="AA15" s="358"/>
      <c r="AB15" s="358"/>
      <c r="AC15" s="358"/>
      <c r="AD15" s="358"/>
      <c r="AE15" s="358"/>
      <c r="AF15" s="358"/>
      <c r="AG15" s="359"/>
      <c r="AH15" s="359"/>
      <c r="AI15" s="101"/>
      <c r="AJ15" s="102"/>
    </row>
    <row r="16" spans="1:36" ht="17.25" thickTop="1">
      <c r="A16" s="103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</row>
    <row r="17" spans="1:36" ht="17.25" thickBot="1">
      <c r="A17" s="104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</row>
    <row r="18" spans="1:36" ht="38.25" customHeight="1" thickTop="1">
      <c r="A18" s="90"/>
      <c r="B18" s="360" t="str">
        <f>B3</f>
        <v>영   수   증</v>
      </c>
      <c r="C18" s="360"/>
      <c r="D18" s="360"/>
      <c r="E18" s="360"/>
      <c r="F18" s="360"/>
      <c r="G18" s="360"/>
      <c r="H18" s="360"/>
      <c r="I18" s="360"/>
      <c r="J18" s="360"/>
      <c r="K18" s="360"/>
      <c r="L18" s="360"/>
      <c r="M18" s="360"/>
      <c r="N18" s="360"/>
      <c r="O18" s="360"/>
      <c r="P18" s="360"/>
      <c r="Q18" s="360"/>
      <c r="R18" s="360"/>
      <c r="S18" s="360"/>
      <c r="T18" s="360"/>
      <c r="U18" s="360"/>
      <c r="V18" s="360"/>
      <c r="W18" s="360"/>
      <c r="X18" s="360"/>
      <c r="Y18" s="360"/>
      <c r="Z18" s="360"/>
      <c r="AA18" s="360"/>
      <c r="AB18" s="360"/>
      <c r="AC18" s="360"/>
      <c r="AD18" s="360"/>
      <c r="AE18" s="360"/>
      <c r="AF18" s="360"/>
      <c r="AG18" s="360"/>
      <c r="AH18" s="360"/>
      <c r="AI18" s="360"/>
      <c r="AJ18" s="91"/>
    </row>
    <row r="19" spans="1:36" ht="25.5" customHeight="1">
      <c r="A19" s="92"/>
      <c r="B19" s="361" t="str">
        <f>B4</f>
        <v>이름 또는 법인명 기재</v>
      </c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361"/>
      <c r="Z19" s="361"/>
      <c r="AA19" s="361"/>
      <c r="AB19" s="361"/>
      <c r="AC19" s="361"/>
      <c r="AD19" s="361"/>
      <c r="AE19" s="361"/>
      <c r="AF19" s="361"/>
      <c r="AG19" s="362" t="s">
        <v>395</v>
      </c>
      <c r="AH19" s="362"/>
      <c r="AI19" s="362"/>
      <c r="AJ19" s="93"/>
    </row>
    <row r="20" spans="1:36" ht="30" customHeight="1">
      <c r="A20" s="92"/>
      <c r="B20" s="363" t="str">
        <f>B5</f>
        <v>一金영원정</v>
      </c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363"/>
      <c r="O20" s="363"/>
      <c r="P20" s="363"/>
      <c r="Q20" s="363"/>
      <c r="R20" s="363"/>
      <c r="S20" s="363"/>
      <c r="T20" s="363"/>
      <c r="U20" s="363"/>
      <c r="V20" s="363"/>
      <c r="W20" s="363"/>
      <c r="X20" s="363"/>
      <c r="Y20" s="363"/>
      <c r="Z20" s="363"/>
      <c r="AA20" s="363"/>
      <c r="AB20" s="363"/>
      <c r="AC20" s="363"/>
      <c r="AD20" s="363"/>
      <c r="AE20" s="363"/>
      <c r="AF20" s="363"/>
      <c r="AG20" s="363"/>
      <c r="AH20" s="363"/>
      <c r="AI20" s="363"/>
      <c r="AJ20" s="94"/>
    </row>
    <row r="21" spans="1:36" ht="30" customHeight="1">
      <c r="A21" s="95"/>
      <c r="B21" s="364">
        <f>B6</f>
        <v>0</v>
      </c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364"/>
      <c r="AB21" s="364"/>
      <c r="AC21" s="364"/>
      <c r="AD21" s="364"/>
      <c r="AE21" s="364"/>
      <c r="AF21" s="364"/>
      <c r="AG21" s="364"/>
      <c r="AH21" s="364"/>
      <c r="AI21" s="364"/>
      <c r="AJ21" s="94"/>
    </row>
    <row r="22" spans="1:36">
      <c r="A22" s="92"/>
      <c r="B22" s="355" t="s">
        <v>396</v>
      </c>
      <c r="C22" s="355"/>
      <c r="D22" s="355"/>
      <c r="E22" s="355"/>
      <c r="F22" s="355"/>
      <c r="G22" s="355"/>
      <c r="H22" s="355"/>
      <c r="I22" s="355"/>
      <c r="J22" s="355"/>
      <c r="K22" s="355"/>
      <c r="L22" s="355"/>
      <c r="M22" s="355"/>
      <c r="N22" s="355"/>
      <c r="O22" s="355"/>
      <c r="P22" s="355"/>
      <c r="Q22" s="355"/>
      <c r="R22" s="355"/>
      <c r="S22" s="355"/>
      <c r="T22" s="355"/>
      <c r="U22" s="355"/>
      <c r="V22" s="355"/>
      <c r="W22" s="355"/>
      <c r="X22" s="355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  <c r="AI22" s="355"/>
      <c r="AJ22" s="93"/>
    </row>
    <row r="23" spans="1:36" ht="37.5" customHeight="1">
      <c r="A23" s="92"/>
      <c r="B23" s="349" t="str">
        <f>B8</f>
        <v xml:space="preserve">  </v>
      </c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49"/>
      <c r="N23" s="349"/>
      <c r="O23" s="349"/>
      <c r="P23" s="349"/>
      <c r="Q23" s="349"/>
      <c r="R23" s="349"/>
      <c r="S23" s="349"/>
      <c r="T23" s="349"/>
      <c r="U23" s="349"/>
      <c r="V23" s="349"/>
      <c r="W23" s="349"/>
      <c r="X23" s="349"/>
      <c r="Y23" s="349"/>
      <c r="Z23" s="349"/>
      <c r="AA23" s="349"/>
      <c r="AB23" s="349"/>
      <c r="AC23" s="349"/>
      <c r="AD23" s="349"/>
      <c r="AE23" s="349"/>
      <c r="AF23" s="349"/>
      <c r="AG23" s="349"/>
      <c r="AH23" s="349"/>
      <c r="AI23" s="349"/>
      <c r="AJ23" s="93"/>
    </row>
    <row r="24" spans="1:36" ht="9.75" customHeight="1">
      <c r="A24" s="92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3"/>
    </row>
    <row r="25" spans="1:36" ht="37.5" customHeight="1">
      <c r="A25" s="92"/>
      <c r="B25" s="350" t="str">
        <f>B10</f>
        <v>위 부동산에 대한 권리 매매대금으로 정히 영수하고 본 영수증을 발행 합니다.</v>
      </c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50"/>
      <c r="Z25" s="350"/>
      <c r="AA25" s="350"/>
      <c r="AB25" s="350"/>
      <c r="AC25" s="350"/>
      <c r="AD25" s="350"/>
      <c r="AE25" s="350"/>
      <c r="AF25" s="350"/>
      <c r="AG25" s="350"/>
      <c r="AH25" s="350"/>
      <c r="AI25" s="350"/>
      <c r="AJ25" s="93"/>
    </row>
    <row r="26" spans="1:36" ht="7.5" customHeight="1">
      <c r="A26" s="92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3"/>
    </row>
    <row r="27" spans="1:36" ht="16.5" customHeight="1">
      <c r="A27" s="92"/>
      <c r="B27" s="351" t="s">
        <v>397</v>
      </c>
      <c r="C27" s="351"/>
      <c r="D27" s="351"/>
      <c r="E27" s="351"/>
      <c r="F27" s="351"/>
      <c r="G27" s="2"/>
      <c r="H27" s="352">
        <f ca="1">H12</f>
        <v>44473</v>
      </c>
      <c r="I27" s="353"/>
      <c r="J27" s="353"/>
      <c r="K27" s="353"/>
      <c r="L27" s="353"/>
      <c r="M27" s="353"/>
      <c r="N27" s="353"/>
      <c r="O27" s="353"/>
      <c r="P27" s="353"/>
      <c r="Q27" s="353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3"/>
    </row>
    <row r="28" spans="1:36" ht="33.75" customHeight="1">
      <c r="A28" s="92"/>
      <c r="B28" s="346" t="s">
        <v>398</v>
      </c>
      <c r="C28" s="346"/>
      <c r="D28" s="346"/>
      <c r="E28" s="346"/>
      <c r="F28" s="346"/>
      <c r="G28" s="98"/>
      <c r="H28" s="354">
        <f>H13</f>
        <v>0</v>
      </c>
      <c r="I28" s="354"/>
      <c r="J28" s="354"/>
      <c r="K28" s="354"/>
      <c r="L28" s="354"/>
      <c r="M28" s="354"/>
      <c r="N28" s="354"/>
      <c r="O28" s="354"/>
      <c r="P28" s="354"/>
      <c r="Q28" s="354"/>
      <c r="R28" s="354"/>
      <c r="S28" s="354"/>
      <c r="T28" s="354"/>
      <c r="U28" s="354"/>
      <c r="V28" s="354"/>
      <c r="W28" s="354"/>
      <c r="X28" s="354"/>
      <c r="Y28" s="354"/>
      <c r="Z28" s="354"/>
      <c r="AA28" s="354"/>
      <c r="AB28" s="354"/>
      <c r="AC28" s="354"/>
      <c r="AD28" s="354"/>
      <c r="AE28" s="354"/>
      <c r="AF28" s="354"/>
      <c r="AG28" s="354"/>
      <c r="AH28" s="354"/>
      <c r="AI28" s="354"/>
      <c r="AJ28" s="93"/>
    </row>
    <row r="29" spans="1:36" ht="18" customHeight="1">
      <c r="A29" s="92"/>
      <c r="B29" s="346" t="s">
        <v>399</v>
      </c>
      <c r="C29" s="346"/>
      <c r="D29" s="346"/>
      <c r="E29" s="346"/>
      <c r="F29" s="346"/>
      <c r="G29" s="98"/>
      <c r="H29" s="347" t="str">
        <f>H14</f>
        <v>이름 또는 법인명 기재</v>
      </c>
      <c r="I29" s="347"/>
      <c r="J29" s="347"/>
      <c r="K29" s="347"/>
      <c r="L29" s="347"/>
      <c r="M29" s="347"/>
      <c r="N29" s="347"/>
      <c r="O29" s="347"/>
      <c r="P29" s="347"/>
      <c r="Q29" s="347"/>
      <c r="R29" s="347"/>
      <c r="S29" s="347"/>
      <c r="T29" s="347"/>
      <c r="U29" s="347"/>
      <c r="V29" s="347"/>
      <c r="W29" s="347"/>
      <c r="X29" s="347"/>
      <c r="Y29" s="347"/>
      <c r="Z29" s="347"/>
      <c r="AA29" s="347"/>
      <c r="AB29" s="347"/>
      <c r="AC29" s="347"/>
      <c r="AD29" s="347"/>
      <c r="AE29" s="347"/>
      <c r="AF29" s="347"/>
      <c r="AG29" s="348" t="s">
        <v>400</v>
      </c>
      <c r="AH29" s="348"/>
      <c r="AI29" s="98"/>
      <c r="AJ29" s="93"/>
    </row>
    <row r="30" spans="1:36" ht="18" customHeight="1" thickBot="1">
      <c r="A30" s="99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2"/>
    </row>
    <row r="31" spans="1:36" ht="17.25" thickTop="1"/>
  </sheetData>
  <mergeCells count="33">
    <mergeCell ref="B7:AI7"/>
    <mergeCell ref="B3:AI3"/>
    <mergeCell ref="B4:AF4"/>
    <mergeCell ref="AG4:AI4"/>
    <mergeCell ref="B5:AI5"/>
    <mergeCell ref="B6:AI6"/>
    <mergeCell ref="B8:AI8"/>
    <mergeCell ref="B10:AI10"/>
    <mergeCell ref="B12:F12"/>
    <mergeCell ref="H12:Q12"/>
    <mergeCell ref="B13:F13"/>
    <mergeCell ref="H13:AI13"/>
    <mergeCell ref="B22:AI22"/>
    <mergeCell ref="B14:F14"/>
    <mergeCell ref="H14:AF14"/>
    <mergeCell ref="AG14:AH14"/>
    <mergeCell ref="B15:F15"/>
    <mergeCell ref="H15:AF15"/>
    <mergeCell ref="AG15:AH15"/>
    <mergeCell ref="B18:AI18"/>
    <mergeCell ref="B19:AF19"/>
    <mergeCell ref="AG19:AI19"/>
    <mergeCell ref="B20:AI20"/>
    <mergeCell ref="B21:AI21"/>
    <mergeCell ref="B29:F29"/>
    <mergeCell ref="H29:AF29"/>
    <mergeCell ref="AG29:AH29"/>
    <mergeCell ref="B23:AI23"/>
    <mergeCell ref="B25:AI25"/>
    <mergeCell ref="B27:F27"/>
    <mergeCell ref="H27:Q27"/>
    <mergeCell ref="B28:F28"/>
    <mergeCell ref="H28:AI28"/>
  </mergeCells>
  <phoneticPr fontId="3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32"/>
  <sheetViews>
    <sheetView showGridLines="0" showRuler="0" view="pageLayout" zoomScaleNormal="100" workbookViewId="0">
      <selection activeCell="G24" sqref="G24:R24"/>
    </sheetView>
  </sheetViews>
  <sheetFormatPr defaultColWidth="2.25" defaultRowHeight="16.5"/>
  <cols>
    <col min="1" max="16384" width="2.25" style="105"/>
  </cols>
  <sheetData>
    <row r="2" spans="2:56" ht="22.5" customHeight="1"/>
    <row r="3" spans="2:56" ht="12" customHeight="1">
      <c r="Q3" s="106"/>
      <c r="R3" s="106"/>
      <c r="S3" s="106"/>
    </row>
    <row r="4" spans="2:56" s="45" customFormat="1" ht="30" customHeight="1">
      <c r="B4" s="461"/>
      <c r="C4" s="462"/>
      <c r="D4" s="462"/>
      <c r="E4" s="462"/>
      <c r="F4" s="473" t="s">
        <v>401</v>
      </c>
      <c r="G4" s="473"/>
      <c r="H4" s="473"/>
      <c r="I4" s="473"/>
      <c r="J4" s="473"/>
      <c r="K4" s="473"/>
      <c r="L4" s="473"/>
      <c r="M4" s="473"/>
      <c r="N4" s="473"/>
      <c r="O4" s="422" t="s">
        <v>402</v>
      </c>
      <c r="P4" s="422"/>
      <c r="Q4" s="422"/>
      <c r="R4" s="423"/>
      <c r="S4" s="107"/>
      <c r="T4" s="108"/>
      <c r="U4" s="461"/>
      <c r="V4" s="462"/>
      <c r="W4" s="462"/>
      <c r="X4" s="462"/>
      <c r="Y4" s="463" t="str">
        <f>F4</f>
        <v>영 수 증</v>
      </c>
      <c r="Z4" s="463"/>
      <c r="AA4" s="463"/>
      <c r="AB4" s="463"/>
      <c r="AC4" s="463"/>
      <c r="AD4" s="463"/>
      <c r="AE4" s="463"/>
      <c r="AF4" s="463"/>
      <c r="AG4" s="463"/>
      <c r="AH4" s="422" t="s">
        <v>518</v>
      </c>
      <c r="AI4" s="422"/>
      <c r="AJ4" s="422"/>
      <c r="AK4" s="423"/>
      <c r="AL4" s="107"/>
      <c r="AM4" s="109"/>
      <c r="AN4" s="461"/>
      <c r="AO4" s="462"/>
      <c r="AP4" s="462"/>
      <c r="AQ4" s="462"/>
      <c r="AR4" s="463" t="str">
        <f>F4</f>
        <v>영 수 증</v>
      </c>
      <c r="AS4" s="463"/>
      <c r="AT4" s="463"/>
      <c r="AU4" s="463"/>
      <c r="AV4" s="463"/>
      <c r="AW4" s="463"/>
      <c r="AX4" s="463"/>
      <c r="AY4" s="463"/>
      <c r="AZ4" s="463"/>
      <c r="BA4" s="422" t="s">
        <v>519</v>
      </c>
      <c r="BB4" s="422"/>
      <c r="BC4" s="422"/>
      <c r="BD4" s="423"/>
    </row>
    <row r="5" spans="2:56" s="45" customFormat="1" ht="16.5" customHeight="1">
      <c r="B5" s="464" t="s">
        <v>497</v>
      </c>
      <c r="C5" s="465"/>
      <c r="D5" s="465"/>
      <c r="E5" s="412" t="str">
        <f>계약서!AE41</f>
        <v>이름 또는 법인명 기재</v>
      </c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66"/>
      <c r="S5" s="107"/>
      <c r="T5" s="108"/>
      <c r="U5" s="474"/>
      <c r="V5" s="475"/>
      <c r="W5" s="475"/>
      <c r="X5" s="475"/>
      <c r="Y5" s="475"/>
      <c r="Z5" s="475"/>
      <c r="AA5" s="475"/>
      <c r="AB5" s="475"/>
      <c r="AC5" s="475"/>
      <c r="AD5" s="475"/>
      <c r="AE5" s="475"/>
      <c r="AF5" s="475"/>
      <c r="AG5" s="475"/>
      <c r="AH5" s="475"/>
      <c r="AI5" s="475"/>
      <c r="AJ5" s="475"/>
      <c r="AK5" s="476"/>
      <c r="AL5" s="107"/>
      <c r="AM5" s="109"/>
      <c r="AN5" s="474"/>
      <c r="AO5" s="475"/>
      <c r="AP5" s="475"/>
      <c r="AQ5" s="475"/>
      <c r="AR5" s="475"/>
      <c r="AS5" s="475"/>
      <c r="AT5" s="475"/>
      <c r="AU5" s="475"/>
      <c r="AV5" s="475"/>
      <c r="AW5" s="475"/>
      <c r="AX5" s="475"/>
      <c r="AY5" s="475"/>
      <c r="AZ5" s="475"/>
      <c r="BA5" s="475"/>
      <c r="BB5" s="475"/>
      <c r="BC5" s="475"/>
      <c r="BD5" s="476"/>
    </row>
    <row r="6" spans="2:56" s="45" customFormat="1" ht="16.5" customHeight="1">
      <c r="B6" s="467" t="s">
        <v>520</v>
      </c>
      <c r="C6" s="468"/>
      <c r="D6" s="468"/>
      <c r="E6" s="469" t="str">
        <f>계약서!AE45</f>
        <v>이름 또는 법인명 기재</v>
      </c>
      <c r="F6" s="469"/>
      <c r="G6" s="469"/>
      <c r="H6" s="469"/>
      <c r="I6" s="469"/>
      <c r="J6" s="469"/>
      <c r="K6" s="469"/>
      <c r="L6" s="469"/>
      <c r="M6" s="469"/>
      <c r="N6" s="469"/>
      <c r="O6" s="469"/>
      <c r="P6" s="469"/>
      <c r="Q6" s="469"/>
      <c r="R6" s="470"/>
      <c r="S6" s="107"/>
      <c r="T6" s="108"/>
      <c r="U6" s="471" t="str">
        <f>E5</f>
        <v>이름 또는 법인명 기재</v>
      </c>
      <c r="V6" s="472"/>
      <c r="W6" s="472"/>
      <c r="X6" s="472"/>
      <c r="Y6" s="472"/>
      <c r="Z6" s="472"/>
      <c r="AA6" s="472"/>
      <c r="AB6" s="472"/>
      <c r="AC6" s="472"/>
      <c r="AD6" s="472"/>
      <c r="AE6" s="472"/>
      <c r="AF6" s="472"/>
      <c r="AG6" s="472"/>
      <c r="AH6" s="472"/>
      <c r="AI6" s="472"/>
      <c r="AJ6" s="403" t="s">
        <v>403</v>
      </c>
      <c r="AK6" s="404"/>
      <c r="AL6" s="107"/>
      <c r="AM6" s="109"/>
      <c r="AN6" s="471" t="str">
        <f>E6</f>
        <v>이름 또는 법인명 기재</v>
      </c>
      <c r="AO6" s="472"/>
      <c r="AP6" s="472"/>
      <c r="AQ6" s="472"/>
      <c r="AR6" s="472"/>
      <c r="AS6" s="472"/>
      <c r="AT6" s="472"/>
      <c r="AU6" s="472"/>
      <c r="AV6" s="472"/>
      <c r="AW6" s="472"/>
      <c r="AX6" s="472"/>
      <c r="AY6" s="472"/>
      <c r="AZ6" s="472"/>
      <c r="BA6" s="472"/>
      <c r="BB6" s="472"/>
      <c r="BC6" s="403" t="s">
        <v>387</v>
      </c>
      <c r="BD6" s="404"/>
    </row>
    <row r="7" spans="2:56" s="45" customFormat="1" ht="30" customHeight="1">
      <c r="B7" s="442" t="s">
        <v>404</v>
      </c>
      <c r="C7" s="445" t="s">
        <v>405</v>
      </c>
      <c r="D7" s="445"/>
      <c r="E7" s="445"/>
      <c r="F7" s="445"/>
      <c r="G7" s="446" t="str">
        <f>[1]중개사무소정보!$C$7</f>
        <v>206-70-34358</v>
      </c>
      <c r="H7" s="447"/>
      <c r="I7" s="447"/>
      <c r="J7" s="447"/>
      <c r="K7" s="447"/>
      <c r="L7" s="447"/>
      <c r="M7" s="447"/>
      <c r="N7" s="447"/>
      <c r="O7" s="447"/>
      <c r="P7" s="447"/>
      <c r="Q7" s="447"/>
      <c r="R7" s="448"/>
      <c r="S7" s="110"/>
      <c r="T7" s="108"/>
      <c r="U7" s="442" t="s">
        <v>406</v>
      </c>
      <c r="V7" s="445" t="s">
        <v>407</v>
      </c>
      <c r="W7" s="445"/>
      <c r="X7" s="445"/>
      <c r="Y7" s="445"/>
      <c r="Z7" s="449" t="str">
        <f t="shared" ref="Z7:Z12" si="0">G7</f>
        <v>206-70-34358</v>
      </c>
      <c r="AA7" s="450"/>
      <c r="AB7" s="450"/>
      <c r="AC7" s="450"/>
      <c r="AD7" s="450"/>
      <c r="AE7" s="450"/>
      <c r="AF7" s="450"/>
      <c r="AG7" s="450"/>
      <c r="AH7" s="450"/>
      <c r="AI7" s="450"/>
      <c r="AJ7" s="450"/>
      <c r="AK7" s="451"/>
      <c r="AL7" s="110"/>
      <c r="AM7" s="109"/>
      <c r="AN7" s="442" t="s">
        <v>406</v>
      </c>
      <c r="AO7" s="445" t="s">
        <v>408</v>
      </c>
      <c r="AP7" s="445"/>
      <c r="AQ7" s="445"/>
      <c r="AR7" s="445"/>
      <c r="AS7" s="449" t="str">
        <f t="shared" ref="AS7:AS12" si="1">G7</f>
        <v>206-70-34358</v>
      </c>
      <c r="AT7" s="450"/>
      <c r="AU7" s="450"/>
      <c r="AV7" s="450"/>
      <c r="AW7" s="450"/>
      <c r="AX7" s="450"/>
      <c r="AY7" s="450"/>
      <c r="AZ7" s="450"/>
      <c r="BA7" s="450"/>
      <c r="BB7" s="450"/>
      <c r="BC7" s="450"/>
      <c r="BD7" s="451"/>
    </row>
    <row r="8" spans="2:56" s="45" customFormat="1" ht="30" customHeight="1">
      <c r="B8" s="443"/>
      <c r="C8" s="436" t="s">
        <v>409</v>
      </c>
      <c r="D8" s="436"/>
      <c r="E8" s="436"/>
      <c r="F8" s="436"/>
      <c r="G8" s="437" t="str">
        <f>계약서!K49</f>
        <v>원주랜드공인중개사사무소</v>
      </c>
      <c r="H8" s="438"/>
      <c r="I8" s="438"/>
      <c r="J8" s="438"/>
      <c r="K8" s="438"/>
      <c r="L8" s="438"/>
      <c r="M8" s="438"/>
      <c r="N8" s="438"/>
      <c r="O8" s="438"/>
      <c r="P8" s="438"/>
      <c r="Q8" s="438"/>
      <c r="R8" s="439"/>
      <c r="S8" s="111"/>
      <c r="T8" s="108"/>
      <c r="U8" s="443"/>
      <c r="V8" s="436" t="s">
        <v>409</v>
      </c>
      <c r="W8" s="436"/>
      <c r="X8" s="436"/>
      <c r="Y8" s="436"/>
      <c r="Z8" s="437" t="str">
        <f t="shared" si="0"/>
        <v>원주랜드공인중개사사무소</v>
      </c>
      <c r="AA8" s="438"/>
      <c r="AB8" s="438"/>
      <c r="AC8" s="438"/>
      <c r="AD8" s="438"/>
      <c r="AE8" s="438"/>
      <c r="AF8" s="438"/>
      <c r="AG8" s="438"/>
      <c r="AH8" s="438"/>
      <c r="AI8" s="438"/>
      <c r="AJ8" s="438"/>
      <c r="AK8" s="439"/>
      <c r="AL8" s="111"/>
      <c r="AM8" s="109"/>
      <c r="AN8" s="443"/>
      <c r="AO8" s="436" t="s">
        <v>409</v>
      </c>
      <c r="AP8" s="436"/>
      <c r="AQ8" s="436"/>
      <c r="AR8" s="436"/>
      <c r="AS8" s="437" t="str">
        <f t="shared" si="1"/>
        <v>원주랜드공인중개사사무소</v>
      </c>
      <c r="AT8" s="438"/>
      <c r="AU8" s="438"/>
      <c r="AV8" s="438"/>
      <c r="AW8" s="438"/>
      <c r="AX8" s="438"/>
      <c r="AY8" s="438"/>
      <c r="AZ8" s="438"/>
      <c r="BA8" s="438"/>
      <c r="BB8" s="438"/>
      <c r="BC8" s="438"/>
      <c r="BD8" s="439"/>
    </row>
    <row r="9" spans="2:56" s="45" customFormat="1" ht="16.5" customHeight="1">
      <c r="B9" s="443"/>
      <c r="C9" s="436" t="s">
        <v>410</v>
      </c>
      <c r="D9" s="436"/>
      <c r="E9" s="436"/>
      <c r="F9" s="436"/>
      <c r="G9" s="440" t="str">
        <f>계약서!AE49</f>
        <v>이용훈</v>
      </c>
      <c r="H9" s="441"/>
      <c r="I9" s="441"/>
      <c r="J9" s="441"/>
      <c r="K9" s="441"/>
      <c r="L9" s="441"/>
      <c r="M9" s="441"/>
      <c r="N9" s="441"/>
      <c r="O9" s="441"/>
      <c r="P9" s="441"/>
      <c r="Q9" s="434" t="s">
        <v>34</v>
      </c>
      <c r="R9" s="435"/>
      <c r="S9" s="110"/>
      <c r="T9" s="108"/>
      <c r="U9" s="443"/>
      <c r="V9" s="436" t="s">
        <v>410</v>
      </c>
      <c r="W9" s="436"/>
      <c r="X9" s="436"/>
      <c r="Y9" s="436"/>
      <c r="Z9" s="440" t="str">
        <f t="shared" si="0"/>
        <v>이용훈</v>
      </c>
      <c r="AA9" s="441"/>
      <c r="AB9" s="441"/>
      <c r="AC9" s="441"/>
      <c r="AD9" s="441"/>
      <c r="AE9" s="441"/>
      <c r="AF9" s="441"/>
      <c r="AG9" s="441"/>
      <c r="AH9" s="441"/>
      <c r="AI9" s="441"/>
      <c r="AJ9" s="434" t="s">
        <v>34</v>
      </c>
      <c r="AK9" s="435"/>
      <c r="AL9" s="110"/>
      <c r="AM9" s="109"/>
      <c r="AN9" s="443"/>
      <c r="AO9" s="436" t="s">
        <v>410</v>
      </c>
      <c r="AP9" s="436"/>
      <c r="AQ9" s="436"/>
      <c r="AR9" s="436"/>
      <c r="AS9" s="440" t="str">
        <f t="shared" si="1"/>
        <v>이용훈</v>
      </c>
      <c r="AT9" s="441"/>
      <c r="AU9" s="441"/>
      <c r="AV9" s="441"/>
      <c r="AW9" s="441"/>
      <c r="AX9" s="441"/>
      <c r="AY9" s="441"/>
      <c r="AZ9" s="441"/>
      <c r="BA9" s="441"/>
      <c r="BB9" s="441"/>
      <c r="BC9" s="434" t="s">
        <v>34</v>
      </c>
      <c r="BD9" s="435"/>
    </row>
    <row r="10" spans="2:56" s="45" customFormat="1" ht="38.25" customHeight="1">
      <c r="B10" s="443"/>
      <c r="C10" s="436" t="s">
        <v>411</v>
      </c>
      <c r="D10" s="436"/>
      <c r="E10" s="436"/>
      <c r="F10" s="436"/>
      <c r="G10" s="437" t="str">
        <f>계약서!K48</f>
        <v>강원도 원주시 흥양로51번길 22-1, 상가동 104호(태장동, 태장주공아파트1단지)</v>
      </c>
      <c r="H10" s="438"/>
      <c r="I10" s="438"/>
      <c r="J10" s="438"/>
      <c r="K10" s="438"/>
      <c r="L10" s="438"/>
      <c r="M10" s="438"/>
      <c r="N10" s="438"/>
      <c r="O10" s="438"/>
      <c r="P10" s="438"/>
      <c r="Q10" s="438"/>
      <c r="R10" s="439"/>
      <c r="S10" s="111"/>
      <c r="T10" s="108"/>
      <c r="U10" s="443"/>
      <c r="V10" s="436" t="s">
        <v>411</v>
      </c>
      <c r="W10" s="436"/>
      <c r="X10" s="436"/>
      <c r="Y10" s="436"/>
      <c r="Z10" s="437" t="str">
        <f t="shared" si="0"/>
        <v>강원도 원주시 흥양로51번길 22-1, 상가동 104호(태장동, 태장주공아파트1단지)</v>
      </c>
      <c r="AA10" s="438"/>
      <c r="AB10" s="438"/>
      <c r="AC10" s="438"/>
      <c r="AD10" s="438"/>
      <c r="AE10" s="438"/>
      <c r="AF10" s="438"/>
      <c r="AG10" s="438"/>
      <c r="AH10" s="438"/>
      <c r="AI10" s="438"/>
      <c r="AJ10" s="438"/>
      <c r="AK10" s="439"/>
      <c r="AL10" s="111"/>
      <c r="AM10" s="109"/>
      <c r="AN10" s="443"/>
      <c r="AO10" s="436" t="s">
        <v>411</v>
      </c>
      <c r="AP10" s="436"/>
      <c r="AQ10" s="436"/>
      <c r="AR10" s="436"/>
      <c r="AS10" s="437" t="str">
        <f t="shared" si="1"/>
        <v>강원도 원주시 흥양로51번길 22-1, 상가동 104호(태장동, 태장주공아파트1단지)</v>
      </c>
      <c r="AT10" s="438"/>
      <c r="AU10" s="438"/>
      <c r="AV10" s="438"/>
      <c r="AW10" s="438"/>
      <c r="AX10" s="438"/>
      <c r="AY10" s="438"/>
      <c r="AZ10" s="438"/>
      <c r="BA10" s="438"/>
      <c r="BB10" s="438"/>
      <c r="BC10" s="438"/>
      <c r="BD10" s="439"/>
    </row>
    <row r="11" spans="2:56" s="45" customFormat="1" ht="16.5" customHeight="1">
      <c r="B11" s="443"/>
      <c r="C11" s="436" t="s">
        <v>412</v>
      </c>
      <c r="D11" s="436"/>
      <c r="E11" s="436"/>
      <c r="F11" s="436"/>
      <c r="G11" s="452" t="str">
        <f>[1]중개사무소정보!$C$8</f>
        <v>부동산업 및 임대업</v>
      </c>
      <c r="H11" s="453"/>
      <c r="I11" s="453"/>
      <c r="J11" s="453"/>
      <c r="K11" s="453"/>
      <c r="L11" s="453"/>
      <c r="M11" s="453"/>
      <c r="N11" s="453"/>
      <c r="O11" s="453"/>
      <c r="P11" s="453"/>
      <c r="Q11" s="453"/>
      <c r="R11" s="454"/>
      <c r="S11" s="110"/>
      <c r="T11" s="108"/>
      <c r="U11" s="443"/>
      <c r="V11" s="436" t="s">
        <v>413</v>
      </c>
      <c r="W11" s="436"/>
      <c r="X11" s="436"/>
      <c r="Y11" s="436"/>
      <c r="Z11" s="440" t="str">
        <f t="shared" si="0"/>
        <v>부동산업 및 임대업</v>
      </c>
      <c r="AA11" s="441"/>
      <c r="AB11" s="441"/>
      <c r="AC11" s="441"/>
      <c r="AD11" s="441"/>
      <c r="AE11" s="441"/>
      <c r="AF11" s="441"/>
      <c r="AG11" s="441"/>
      <c r="AH11" s="441"/>
      <c r="AI11" s="441"/>
      <c r="AJ11" s="441"/>
      <c r="AK11" s="455"/>
      <c r="AL11" s="110"/>
      <c r="AM11" s="109"/>
      <c r="AN11" s="443"/>
      <c r="AO11" s="436" t="s">
        <v>412</v>
      </c>
      <c r="AP11" s="436"/>
      <c r="AQ11" s="436"/>
      <c r="AR11" s="436"/>
      <c r="AS11" s="440" t="str">
        <f t="shared" si="1"/>
        <v>부동산업 및 임대업</v>
      </c>
      <c r="AT11" s="441"/>
      <c r="AU11" s="441"/>
      <c r="AV11" s="441"/>
      <c r="AW11" s="441"/>
      <c r="AX11" s="441"/>
      <c r="AY11" s="441"/>
      <c r="AZ11" s="441"/>
      <c r="BA11" s="441"/>
      <c r="BB11" s="441"/>
      <c r="BC11" s="441"/>
      <c r="BD11" s="455"/>
    </row>
    <row r="12" spans="2:56" s="45" customFormat="1" ht="16.5" customHeight="1">
      <c r="B12" s="444"/>
      <c r="C12" s="427" t="s">
        <v>414</v>
      </c>
      <c r="D12" s="427"/>
      <c r="E12" s="427"/>
      <c r="F12" s="427"/>
      <c r="G12" s="428" t="str">
        <f>[1]중개사무소정보!$C$9</f>
        <v>부동산 자문 및 중개업</v>
      </c>
      <c r="H12" s="429"/>
      <c r="I12" s="429"/>
      <c r="J12" s="429"/>
      <c r="K12" s="429"/>
      <c r="L12" s="429"/>
      <c r="M12" s="429"/>
      <c r="N12" s="429"/>
      <c r="O12" s="429"/>
      <c r="P12" s="429"/>
      <c r="Q12" s="429"/>
      <c r="R12" s="430"/>
      <c r="S12" s="110"/>
      <c r="T12" s="108"/>
      <c r="U12" s="444"/>
      <c r="V12" s="427" t="s">
        <v>414</v>
      </c>
      <c r="W12" s="427"/>
      <c r="X12" s="427"/>
      <c r="Y12" s="427"/>
      <c r="Z12" s="431" t="str">
        <f t="shared" si="0"/>
        <v>부동산 자문 및 중개업</v>
      </c>
      <c r="AA12" s="432"/>
      <c r="AB12" s="432"/>
      <c r="AC12" s="432"/>
      <c r="AD12" s="432"/>
      <c r="AE12" s="432"/>
      <c r="AF12" s="432"/>
      <c r="AG12" s="432"/>
      <c r="AH12" s="432"/>
      <c r="AI12" s="432"/>
      <c r="AJ12" s="432"/>
      <c r="AK12" s="433"/>
      <c r="AL12" s="110"/>
      <c r="AM12" s="109"/>
      <c r="AN12" s="444"/>
      <c r="AO12" s="427" t="s">
        <v>414</v>
      </c>
      <c r="AP12" s="427"/>
      <c r="AQ12" s="427"/>
      <c r="AR12" s="427"/>
      <c r="AS12" s="431" t="str">
        <f t="shared" si="1"/>
        <v>부동산 자문 및 중개업</v>
      </c>
      <c r="AT12" s="432"/>
      <c r="AU12" s="432"/>
      <c r="AV12" s="432"/>
      <c r="AW12" s="432"/>
      <c r="AX12" s="432"/>
      <c r="AY12" s="432"/>
      <c r="AZ12" s="432"/>
      <c r="BA12" s="432"/>
      <c r="BB12" s="432"/>
      <c r="BC12" s="432"/>
      <c r="BD12" s="433"/>
    </row>
    <row r="13" spans="2:56" s="45" customFormat="1" ht="16.5" customHeight="1">
      <c r="B13" s="424" t="s">
        <v>415</v>
      </c>
      <c r="C13" s="425"/>
      <c r="D13" s="425"/>
      <c r="E13" s="425"/>
      <c r="F13" s="425"/>
      <c r="G13" s="425"/>
      <c r="H13" s="425"/>
      <c r="I13" s="425" t="s">
        <v>416</v>
      </c>
      <c r="J13" s="425"/>
      <c r="K13" s="425"/>
      <c r="L13" s="425"/>
      <c r="M13" s="425"/>
      <c r="N13" s="425"/>
      <c r="O13" s="425"/>
      <c r="P13" s="425"/>
      <c r="Q13" s="425"/>
      <c r="R13" s="426"/>
      <c r="S13" s="107"/>
      <c r="T13" s="108"/>
      <c r="U13" s="424" t="s">
        <v>417</v>
      </c>
      <c r="V13" s="425"/>
      <c r="W13" s="425"/>
      <c r="X13" s="425"/>
      <c r="Y13" s="425"/>
      <c r="Z13" s="425"/>
      <c r="AA13" s="425"/>
      <c r="AB13" s="425" t="s">
        <v>418</v>
      </c>
      <c r="AC13" s="425"/>
      <c r="AD13" s="425"/>
      <c r="AE13" s="425"/>
      <c r="AF13" s="425"/>
      <c r="AG13" s="425"/>
      <c r="AH13" s="425"/>
      <c r="AI13" s="425"/>
      <c r="AJ13" s="425"/>
      <c r="AK13" s="426"/>
      <c r="AL13" s="107"/>
      <c r="AM13" s="109"/>
      <c r="AN13" s="424" t="s">
        <v>419</v>
      </c>
      <c r="AO13" s="425"/>
      <c r="AP13" s="425"/>
      <c r="AQ13" s="425"/>
      <c r="AR13" s="425"/>
      <c r="AS13" s="425"/>
      <c r="AT13" s="425"/>
      <c r="AU13" s="425" t="s">
        <v>420</v>
      </c>
      <c r="AV13" s="425"/>
      <c r="AW13" s="425"/>
      <c r="AX13" s="425"/>
      <c r="AY13" s="425"/>
      <c r="AZ13" s="425"/>
      <c r="BA13" s="425"/>
      <c r="BB13" s="425"/>
      <c r="BC13" s="425"/>
      <c r="BD13" s="426"/>
    </row>
    <row r="14" spans="2:56" s="45" customFormat="1" ht="21" customHeight="1">
      <c r="B14" s="415">
        <f ca="1">TODAY()</f>
        <v>44473</v>
      </c>
      <c r="C14" s="416"/>
      <c r="D14" s="416"/>
      <c r="E14" s="416"/>
      <c r="F14" s="416"/>
      <c r="G14" s="416"/>
      <c r="H14" s="416"/>
      <c r="I14" s="417">
        <f>G24</f>
        <v>0</v>
      </c>
      <c r="J14" s="417"/>
      <c r="K14" s="417"/>
      <c r="L14" s="417"/>
      <c r="M14" s="417"/>
      <c r="N14" s="417"/>
      <c r="O14" s="417"/>
      <c r="P14" s="417"/>
      <c r="Q14" s="417"/>
      <c r="R14" s="418"/>
      <c r="S14" s="112"/>
      <c r="T14" s="108"/>
      <c r="U14" s="415">
        <f ca="1">B14</f>
        <v>44473</v>
      </c>
      <c r="V14" s="416"/>
      <c r="W14" s="416"/>
      <c r="X14" s="416"/>
      <c r="Y14" s="416"/>
      <c r="Z14" s="416"/>
      <c r="AA14" s="416"/>
      <c r="AB14" s="417">
        <f>I14</f>
        <v>0</v>
      </c>
      <c r="AC14" s="417"/>
      <c r="AD14" s="417"/>
      <c r="AE14" s="417"/>
      <c r="AF14" s="417"/>
      <c r="AG14" s="417"/>
      <c r="AH14" s="417"/>
      <c r="AI14" s="417"/>
      <c r="AJ14" s="417"/>
      <c r="AK14" s="418"/>
      <c r="AL14" s="112"/>
      <c r="AM14" s="109"/>
      <c r="AN14" s="415">
        <f ca="1">B14</f>
        <v>44473</v>
      </c>
      <c r="AO14" s="416"/>
      <c r="AP14" s="416"/>
      <c r="AQ14" s="416"/>
      <c r="AR14" s="416"/>
      <c r="AS14" s="416"/>
      <c r="AT14" s="416"/>
      <c r="AU14" s="417">
        <f>I14</f>
        <v>0</v>
      </c>
      <c r="AV14" s="417"/>
      <c r="AW14" s="417"/>
      <c r="AX14" s="417"/>
      <c r="AY14" s="417"/>
      <c r="AZ14" s="417"/>
      <c r="BA14" s="417"/>
      <c r="BB14" s="417"/>
      <c r="BC14" s="417"/>
      <c r="BD14" s="418"/>
    </row>
    <row r="15" spans="2:56" s="45" customFormat="1" ht="11.25" customHeight="1">
      <c r="B15" s="421"/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2"/>
      <c r="N15" s="422"/>
      <c r="O15" s="422"/>
      <c r="P15" s="422"/>
      <c r="Q15" s="422"/>
      <c r="R15" s="423"/>
      <c r="S15" s="113"/>
      <c r="T15" s="108"/>
      <c r="U15" s="421"/>
      <c r="V15" s="422"/>
      <c r="W15" s="422"/>
      <c r="X15" s="422"/>
      <c r="Y15" s="422"/>
      <c r="Z15" s="422"/>
      <c r="AA15" s="422"/>
      <c r="AB15" s="422"/>
      <c r="AC15" s="422"/>
      <c r="AD15" s="422"/>
      <c r="AE15" s="422"/>
      <c r="AF15" s="422"/>
      <c r="AG15" s="422"/>
      <c r="AH15" s="422"/>
      <c r="AI15" s="422"/>
      <c r="AJ15" s="422"/>
      <c r="AK15" s="423"/>
      <c r="AL15" s="113"/>
      <c r="AM15" s="109"/>
      <c r="AN15" s="421"/>
      <c r="AO15" s="422"/>
      <c r="AP15" s="422"/>
      <c r="AQ15" s="422"/>
      <c r="AR15" s="422"/>
      <c r="AS15" s="422"/>
      <c r="AT15" s="422"/>
      <c r="AU15" s="422"/>
      <c r="AV15" s="422"/>
      <c r="AW15" s="422"/>
      <c r="AX15" s="422"/>
      <c r="AY15" s="422"/>
      <c r="AZ15" s="422"/>
      <c r="BA15" s="422"/>
      <c r="BB15" s="422"/>
      <c r="BC15" s="422"/>
      <c r="BD15" s="423"/>
    </row>
    <row r="16" spans="2:56" s="45" customFormat="1" ht="30" customHeight="1">
      <c r="B16" s="405" t="s">
        <v>524</v>
      </c>
      <c r="C16" s="406"/>
      <c r="D16" s="406"/>
      <c r="E16" s="406"/>
      <c r="F16" s="406"/>
      <c r="G16" s="406"/>
      <c r="H16" s="406"/>
      <c r="I16" s="406"/>
      <c r="J16" s="406"/>
      <c r="K16" s="406"/>
      <c r="L16" s="406"/>
      <c r="M16" s="406"/>
      <c r="N16" s="406"/>
      <c r="O16" s="406"/>
      <c r="P16" s="406"/>
      <c r="Q16" s="406"/>
      <c r="R16" s="407"/>
      <c r="S16" s="114"/>
      <c r="T16" s="108"/>
      <c r="U16" s="408" t="str">
        <f>B16</f>
        <v>위 금액을 아래 중개대상물에 대한 
용역수수료 및 실비로 정히 영수합니다.</v>
      </c>
      <c r="V16" s="409"/>
      <c r="W16" s="409"/>
      <c r="X16" s="409"/>
      <c r="Y16" s="409"/>
      <c r="Z16" s="409"/>
      <c r="AA16" s="409"/>
      <c r="AB16" s="409"/>
      <c r="AC16" s="409"/>
      <c r="AD16" s="409"/>
      <c r="AE16" s="409"/>
      <c r="AF16" s="409"/>
      <c r="AG16" s="409"/>
      <c r="AH16" s="409"/>
      <c r="AI16" s="409"/>
      <c r="AJ16" s="409"/>
      <c r="AK16" s="410"/>
      <c r="AL16" s="114"/>
      <c r="AM16" s="109"/>
      <c r="AN16" s="408" t="str">
        <f>B16</f>
        <v>위 금액을 아래 중개대상물에 대한 
용역수수료 및 실비로 정히 영수합니다.</v>
      </c>
      <c r="AO16" s="409"/>
      <c r="AP16" s="409"/>
      <c r="AQ16" s="409"/>
      <c r="AR16" s="409"/>
      <c r="AS16" s="409"/>
      <c r="AT16" s="409"/>
      <c r="AU16" s="409"/>
      <c r="AV16" s="409"/>
      <c r="AW16" s="409"/>
      <c r="AX16" s="409"/>
      <c r="AY16" s="409"/>
      <c r="AZ16" s="409"/>
      <c r="BA16" s="409"/>
      <c r="BB16" s="409"/>
      <c r="BC16" s="409"/>
      <c r="BD16" s="410"/>
    </row>
    <row r="17" spans="1:56" s="45" customFormat="1" ht="12" customHeight="1">
      <c r="B17" s="405"/>
      <c r="C17" s="406"/>
      <c r="D17" s="406"/>
      <c r="E17" s="406"/>
      <c r="F17" s="406"/>
      <c r="G17" s="406"/>
      <c r="H17" s="406"/>
      <c r="I17" s="406"/>
      <c r="J17" s="406"/>
      <c r="K17" s="406"/>
      <c r="L17" s="406"/>
      <c r="M17" s="406"/>
      <c r="N17" s="406"/>
      <c r="O17" s="406"/>
      <c r="P17" s="406"/>
      <c r="Q17" s="406"/>
      <c r="R17" s="407"/>
      <c r="S17" s="113"/>
      <c r="T17" s="108"/>
      <c r="U17" s="408"/>
      <c r="V17" s="409"/>
      <c r="W17" s="409"/>
      <c r="X17" s="409"/>
      <c r="Y17" s="409"/>
      <c r="Z17" s="409"/>
      <c r="AA17" s="409"/>
      <c r="AB17" s="409"/>
      <c r="AC17" s="409"/>
      <c r="AD17" s="409"/>
      <c r="AE17" s="409"/>
      <c r="AF17" s="409"/>
      <c r="AG17" s="409"/>
      <c r="AH17" s="409"/>
      <c r="AI17" s="409"/>
      <c r="AJ17" s="409"/>
      <c r="AK17" s="410"/>
      <c r="AL17" s="113"/>
      <c r="AM17" s="109"/>
      <c r="AN17" s="408"/>
      <c r="AO17" s="409"/>
      <c r="AP17" s="409"/>
      <c r="AQ17" s="409"/>
      <c r="AR17" s="409"/>
      <c r="AS17" s="409"/>
      <c r="AT17" s="409"/>
      <c r="AU17" s="409"/>
      <c r="AV17" s="409"/>
      <c r="AW17" s="409"/>
      <c r="AX17" s="409"/>
      <c r="AY17" s="409"/>
      <c r="AZ17" s="409"/>
      <c r="BA17" s="409"/>
      <c r="BB17" s="409"/>
      <c r="BC17" s="409"/>
      <c r="BD17" s="410"/>
    </row>
    <row r="18" spans="1:56" s="45" customFormat="1" ht="16.5" customHeight="1">
      <c r="B18" s="411" t="s">
        <v>421</v>
      </c>
      <c r="C18" s="412"/>
      <c r="D18" s="412"/>
      <c r="E18" s="412"/>
      <c r="F18" s="412"/>
      <c r="G18" s="419"/>
      <c r="H18" s="419"/>
      <c r="I18" s="419"/>
      <c r="J18" s="419"/>
      <c r="K18" s="419"/>
      <c r="L18" s="419"/>
      <c r="M18" s="419"/>
      <c r="N18" s="419"/>
      <c r="O18" s="419"/>
      <c r="P18" s="419"/>
      <c r="Q18" s="419"/>
      <c r="R18" s="420"/>
      <c r="S18" s="113"/>
      <c r="T18" s="108"/>
      <c r="U18" s="413" t="str">
        <f>B18</f>
        <v>중개대상물</v>
      </c>
      <c r="V18" s="414"/>
      <c r="W18" s="414"/>
      <c r="X18" s="414"/>
      <c r="Y18" s="414"/>
      <c r="Z18" s="419"/>
      <c r="AA18" s="419"/>
      <c r="AB18" s="419"/>
      <c r="AC18" s="419"/>
      <c r="AD18" s="419"/>
      <c r="AE18" s="419"/>
      <c r="AF18" s="419"/>
      <c r="AG18" s="419"/>
      <c r="AH18" s="419"/>
      <c r="AI18" s="419"/>
      <c r="AJ18" s="419"/>
      <c r="AK18" s="420"/>
      <c r="AL18" s="113"/>
      <c r="AM18" s="109"/>
      <c r="AN18" s="413" t="str">
        <f>B18</f>
        <v>중개대상물</v>
      </c>
      <c r="AO18" s="414"/>
      <c r="AP18" s="414"/>
      <c r="AQ18" s="414"/>
      <c r="AR18" s="414"/>
      <c r="AS18" s="419"/>
      <c r="AT18" s="419"/>
      <c r="AU18" s="419"/>
      <c r="AV18" s="419"/>
      <c r="AW18" s="419"/>
      <c r="AX18" s="419"/>
      <c r="AY18" s="419"/>
      <c r="AZ18" s="419"/>
      <c r="BA18" s="419"/>
      <c r="BB18" s="419"/>
      <c r="BC18" s="419"/>
      <c r="BD18" s="420"/>
    </row>
    <row r="19" spans="1:56" s="45" customFormat="1" ht="37.5" customHeight="1">
      <c r="B19" s="388" t="str">
        <f>계약서!E6&amp;" "&amp;계약서!AG6&amp;IF(계약서!AG6="","","동")&amp;" "&amp;계약서!AL6&amp;IF(계약서!AL6="","","호")</f>
        <v xml:space="preserve">  </v>
      </c>
      <c r="C19" s="389"/>
      <c r="D19" s="389"/>
      <c r="E19" s="389"/>
      <c r="F19" s="389"/>
      <c r="G19" s="389"/>
      <c r="H19" s="389"/>
      <c r="I19" s="389"/>
      <c r="J19" s="389"/>
      <c r="K19" s="389"/>
      <c r="L19" s="389"/>
      <c r="M19" s="389"/>
      <c r="N19" s="389"/>
      <c r="O19" s="389"/>
      <c r="P19" s="389"/>
      <c r="Q19" s="389"/>
      <c r="R19" s="390"/>
      <c r="S19" s="115"/>
      <c r="T19" s="108"/>
      <c r="U19" s="391" t="str">
        <f>B19</f>
        <v xml:space="preserve">  </v>
      </c>
      <c r="V19" s="392"/>
      <c r="W19" s="392"/>
      <c r="X19" s="392"/>
      <c r="Y19" s="392"/>
      <c r="Z19" s="392"/>
      <c r="AA19" s="392"/>
      <c r="AB19" s="392"/>
      <c r="AC19" s="392"/>
      <c r="AD19" s="392"/>
      <c r="AE19" s="392"/>
      <c r="AF19" s="392"/>
      <c r="AG19" s="392"/>
      <c r="AH19" s="392"/>
      <c r="AI19" s="392"/>
      <c r="AJ19" s="392"/>
      <c r="AK19" s="393"/>
      <c r="AL19" s="115"/>
      <c r="AM19" s="109"/>
      <c r="AN19" s="391" t="str">
        <f>B19</f>
        <v xml:space="preserve">  </v>
      </c>
      <c r="AO19" s="392"/>
      <c r="AP19" s="392"/>
      <c r="AQ19" s="392"/>
      <c r="AR19" s="392"/>
      <c r="AS19" s="392"/>
      <c r="AT19" s="392"/>
      <c r="AU19" s="392"/>
      <c r="AV19" s="392"/>
      <c r="AW19" s="392"/>
      <c r="AX19" s="392"/>
      <c r="AY19" s="392"/>
      <c r="AZ19" s="392"/>
      <c r="BA19" s="392"/>
      <c r="BB19" s="392"/>
      <c r="BC19" s="392"/>
      <c r="BD19" s="393"/>
    </row>
    <row r="20" spans="1:56" s="45" customFormat="1" ht="12" customHeight="1">
      <c r="B20" s="402"/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403"/>
      <c r="R20" s="404"/>
      <c r="S20" s="113"/>
      <c r="T20" s="108"/>
      <c r="U20" s="402"/>
      <c r="V20" s="403"/>
      <c r="W20" s="403"/>
      <c r="X20" s="403"/>
      <c r="Y20" s="403"/>
      <c r="Z20" s="403"/>
      <c r="AA20" s="403"/>
      <c r="AB20" s="403"/>
      <c r="AC20" s="403"/>
      <c r="AD20" s="403"/>
      <c r="AE20" s="403"/>
      <c r="AF20" s="403"/>
      <c r="AG20" s="403"/>
      <c r="AH20" s="403"/>
      <c r="AI20" s="403"/>
      <c r="AJ20" s="403"/>
      <c r="AK20" s="404"/>
      <c r="AL20" s="113"/>
      <c r="AM20" s="109"/>
      <c r="AN20" s="402"/>
      <c r="AO20" s="403"/>
      <c r="AP20" s="403"/>
      <c r="AQ20" s="403"/>
      <c r="AR20" s="403"/>
      <c r="AS20" s="403"/>
      <c r="AT20" s="403"/>
      <c r="AU20" s="403"/>
      <c r="AV20" s="403"/>
      <c r="AW20" s="403"/>
      <c r="AX20" s="403"/>
      <c r="AY20" s="403"/>
      <c r="AZ20" s="403"/>
      <c r="BA20" s="403"/>
      <c r="BB20" s="403"/>
      <c r="BC20" s="403"/>
      <c r="BD20" s="404"/>
    </row>
    <row r="21" spans="1:56" s="45" customFormat="1" ht="16.5" customHeight="1">
      <c r="B21" s="394" t="s">
        <v>422</v>
      </c>
      <c r="C21" s="395"/>
      <c r="D21" s="395"/>
      <c r="E21" s="395"/>
      <c r="F21" s="395"/>
      <c r="G21" s="396">
        <f>계약서!E17</f>
        <v>0</v>
      </c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8"/>
      <c r="S21" s="116"/>
      <c r="T21" s="108"/>
      <c r="U21" s="394" t="s">
        <v>423</v>
      </c>
      <c r="V21" s="395"/>
      <c r="W21" s="395"/>
      <c r="X21" s="395"/>
      <c r="Y21" s="395"/>
      <c r="Z21" s="399">
        <f>G21</f>
        <v>0</v>
      </c>
      <c r="AA21" s="400"/>
      <c r="AB21" s="400"/>
      <c r="AC21" s="400"/>
      <c r="AD21" s="400"/>
      <c r="AE21" s="400"/>
      <c r="AF21" s="400"/>
      <c r="AG21" s="400"/>
      <c r="AH21" s="400"/>
      <c r="AI21" s="400"/>
      <c r="AJ21" s="400"/>
      <c r="AK21" s="401"/>
      <c r="AL21" s="116"/>
      <c r="AM21" s="109"/>
      <c r="AN21" s="394" t="s">
        <v>424</v>
      </c>
      <c r="AO21" s="395"/>
      <c r="AP21" s="395"/>
      <c r="AQ21" s="395"/>
      <c r="AR21" s="395"/>
      <c r="AS21" s="399">
        <f>G21</f>
        <v>0</v>
      </c>
      <c r="AT21" s="400"/>
      <c r="AU21" s="400"/>
      <c r="AV21" s="400"/>
      <c r="AW21" s="400"/>
      <c r="AX21" s="400"/>
      <c r="AY21" s="400"/>
      <c r="AZ21" s="400"/>
      <c r="BA21" s="400"/>
      <c r="BB21" s="400"/>
      <c r="BC21" s="400"/>
      <c r="BD21" s="401"/>
    </row>
    <row r="22" spans="1:56" s="45" customFormat="1" ht="16.5" customHeight="1">
      <c r="B22" s="380" t="s">
        <v>425</v>
      </c>
      <c r="C22" s="381"/>
      <c r="D22" s="381"/>
      <c r="E22" s="381"/>
      <c r="F22" s="381"/>
      <c r="G22" s="382"/>
      <c r="H22" s="383"/>
      <c r="I22" s="383"/>
      <c r="J22" s="383"/>
      <c r="K22" s="383"/>
      <c r="L22" s="383"/>
      <c r="M22" s="383"/>
      <c r="N22" s="383"/>
      <c r="O22" s="383"/>
      <c r="P22" s="383"/>
      <c r="Q22" s="383"/>
      <c r="R22" s="384"/>
      <c r="S22" s="116"/>
      <c r="T22" s="108"/>
      <c r="U22" s="380" t="s">
        <v>425</v>
      </c>
      <c r="V22" s="381"/>
      <c r="W22" s="381"/>
      <c r="X22" s="381"/>
      <c r="Y22" s="381"/>
      <c r="Z22" s="385">
        <f>G22</f>
        <v>0</v>
      </c>
      <c r="AA22" s="386"/>
      <c r="AB22" s="386"/>
      <c r="AC22" s="386"/>
      <c r="AD22" s="386"/>
      <c r="AE22" s="386"/>
      <c r="AF22" s="386"/>
      <c r="AG22" s="386"/>
      <c r="AH22" s="386"/>
      <c r="AI22" s="386"/>
      <c r="AJ22" s="386"/>
      <c r="AK22" s="387"/>
      <c r="AL22" s="116"/>
      <c r="AM22" s="109"/>
      <c r="AN22" s="380" t="s">
        <v>426</v>
      </c>
      <c r="AO22" s="381"/>
      <c r="AP22" s="381"/>
      <c r="AQ22" s="381"/>
      <c r="AR22" s="381"/>
      <c r="AS22" s="385">
        <f>G22</f>
        <v>0</v>
      </c>
      <c r="AT22" s="386"/>
      <c r="AU22" s="386"/>
      <c r="AV22" s="386"/>
      <c r="AW22" s="386"/>
      <c r="AX22" s="386"/>
      <c r="AY22" s="386"/>
      <c r="AZ22" s="386"/>
      <c r="BA22" s="386"/>
      <c r="BB22" s="386"/>
      <c r="BC22" s="386"/>
      <c r="BD22" s="387"/>
    </row>
    <row r="23" spans="1:56" s="45" customFormat="1" ht="16.5" customHeight="1">
      <c r="B23" s="380" t="s">
        <v>552</v>
      </c>
      <c r="C23" s="381"/>
      <c r="D23" s="381"/>
      <c r="E23" s="381"/>
      <c r="F23" s="381"/>
      <c r="G23" s="382"/>
      <c r="H23" s="383"/>
      <c r="I23" s="383"/>
      <c r="J23" s="383"/>
      <c r="K23" s="383"/>
      <c r="L23" s="383"/>
      <c r="M23" s="383"/>
      <c r="N23" s="383"/>
      <c r="O23" s="383"/>
      <c r="P23" s="383"/>
      <c r="Q23" s="383"/>
      <c r="R23" s="384"/>
      <c r="S23" s="116"/>
      <c r="T23" s="108"/>
      <c r="U23" s="380" t="str">
        <f>B23</f>
        <v>보수</v>
      </c>
      <c r="V23" s="381"/>
      <c r="W23" s="381"/>
      <c r="X23" s="381"/>
      <c r="Y23" s="381"/>
      <c r="Z23" s="385">
        <f>G23</f>
        <v>0</v>
      </c>
      <c r="AA23" s="386"/>
      <c r="AB23" s="386"/>
      <c r="AC23" s="386"/>
      <c r="AD23" s="386"/>
      <c r="AE23" s="386"/>
      <c r="AF23" s="386"/>
      <c r="AG23" s="386"/>
      <c r="AH23" s="386"/>
      <c r="AI23" s="386"/>
      <c r="AJ23" s="386"/>
      <c r="AK23" s="387"/>
      <c r="AL23" s="116"/>
      <c r="AM23" s="109"/>
      <c r="AN23" s="380" t="str">
        <f>B23</f>
        <v>보수</v>
      </c>
      <c r="AO23" s="381"/>
      <c r="AP23" s="381"/>
      <c r="AQ23" s="381"/>
      <c r="AR23" s="381"/>
      <c r="AS23" s="385">
        <f>G23</f>
        <v>0</v>
      </c>
      <c r="AT23" s="386"/>
      <c r="AU23" s="386"/>
      <c r="AV23" s="386"/>
      <c r="AW23" s="386"/>
      <c r="AX23" s="386"/>
      <c r="AY23" s="386"/>
      <c r="AZ23" s="386"/>
      <c r="BA23" s="386"/>
      <c r="BB23" s="386"/>
      <c r="BC23" s="386"/>
      <c r="BD23" s="387"/>
    </row>
    <row r="24" spans="1:56" s="45" customFormat="1" ht="16.5" customHeight="1">
      <c r="B24" s="372" t="s">
        <v>416</v>
      </c>
      <c r="C24" s="373"/>
      <c r="D24" s="373"/>
      <c r="E24" s="373"/>
      <c r="F24" s="373"/>
      <c r="G24" s="374">
        <f>SUM(G22:R23)</f>
        <v>0</v>
      </c>
      <c r="H24" s="375"/>
      <c r="I24" s="375"/>
      <c r="J24" s="375"/>
      <c r="K24" s="375"/>
      <c r="L24" s="375"/>
      <c r="M24" s="375"/>
      <c r="N24" s="375"/>
      <c r="O24" s="375"/>
      <c r="P24" s="375"/>
      <c r="Q24" s="375"/>
      <c r="R24" s="376"/>
      <c r="S24" s="116"/>
      <c r="T24" s="108"/>
      <c r="U24" s="372" t="s">
        <v>418</v>
      </c>
      <c r="V24" s="373"/>
      <c r="W24" s="373"/>
      <c r="X24" s="373"/>
      <c r="Y24" s="373"/>
      <c r="Z24" s="377">
        <f>G24</f>
        <v>0</v>
      </c>
      <c r="AA24" s="378"/>
      <c r="AB24" s="378"/>
      <c r="AC24" s="378"/>
      <c r="AD24" s="378"/>
      <c r="AE24" s="378"/>
      <c r="AF24" s="378"/>
      <c r="AG24" s="378"/>
      <c r="AH24" s="378"/>
      <c r="AI24" s="378"/>
      <c r="AJ24" s="378"/>
      <c r="AK24" s="379"/>
      <c r="AL24" s="116"/>
      <c r="AM24" s="109"/>
      <c r="AN24" s="372" t="s">
        <v>420</v>
      </c>
      <c r="AO24" s="373"/>
      <c r="AP24" s="373"/>
      <c r="AQ24" s="373"/>
      <c r="AR24" s="373"/>
      <c r="AS24" s="377">
        <f>G24</f>
        <v>0</v>
      </c>
      <c r="AT24" s="378"/>
      <c r="AU24" s="378"/>
      <c r="AV24" s="378"/>
      <c r="AW24" s="378"/>
      <c r="AX24" s="378"/>
      <c r="AY24" s="378"/>
      <c r="AZ24" s="378"/>
      <c r="BA24" s="378"/>
      <c r="BB24" s="378"/>
      <c r="BC24" s="378"/>
      <c r="BD24" s="379"/>
    </row>
    <row r="25" spans="1:56" s="45" customFormat="1" ht="27.75" customHeight="1">
      <c r="B25" s="456"/>
      <c r="C25" s="457"/>
      <c r="D25" s="457"/>
      <c r="E25" s="457"/>
      <c r="F25" s="457"/>
      <c r="G25" s="457"/>
      <c r="H25" s="457"/>
      <c r="I25" s="457"/>
      <c r="J25" s="457"/>
      <c r="K25" s="457"/>
      <c r="L25" s="457"/>
      <c r="M25" s="457"/>
      <c r="N25" s="457"/>
      <c r="O25" s="457"/>
      <c r="P25" s="457"/>
      <c r="Q25" s="457"/>
      <c r="R25" s="458"/>
      <c r="S25" s="113"/>
      <c r="T25" s="108"/>
      <c r="U25" s="456"/>
      <c r="V25" s="457"/>
      <c r="W25" s="457"/>
      <c r="X25" s="457"/>
      <c r="Y25" s="457"/>
      <c r="Z25" s="457"/>
      <c r="AA25" s="457"/>
      <c r="AB25" s="457"/>
      <c r="AC25" s="457"/>
      <c r="AD25" s="457"/>
      <c r="AE25" s="457"/>
      <c r="AF25" s="457"/>
      <c r="AG25" s="457"/>
      <c r="AH25" s="457"/>
      <c r="AI25" s="457"/>
      <c r="AJ25" s="457"/>
      <c r="AK25" s="458"/>
      <c r="AL25" s="113"/>
      <c r="AM25" s="109"/>
      <c r="AN25" s="456"/>
      <c r="AO25" s="457"/>
      <c r="AP25" s="457"/>
      <c r="AQ25" s="457"/>
      <c r="AR25" s="457"/>
      <c r="AS25" s="457"/>
      <c r="AT25" s="457"/>
      <c r="AU25" s="457"/>
      <c r="AV25" s="457"/>
      <c r="AW25" s="457"/>
      <c r="AX25" s="457"/>
      <c r="AY25" s="457"/>
      <c r="AZ25" s="457"/>
      <c r="BA25" s="457"/>
      <c r="BB25" s="457"/>
      <c r="BC25" s="457"/>
      <c r="BD25" s="458"/>
    </row>
    <row r="26" spans="1:56" s="45" customFormat="1">
      <c r="A26"/>
      <c r="B26" s="460"/>
      <c r="C26" s="460"/>
      <c r="D26" s="460"/>
      <c r="E26" s="460"/>
      <c r="F26" s="460"/>
      <c r="G26" s="460"/>
      <c r="H26" s="460"/>
      <c r="I26" s="460"/>
      <c r="J26" s="460"/>
      <c r="K26" s="460"/>
      <c r="L26" s="460"/>
      <c r="M26" s="460"/>
      <c r="N26" s="460"/>
      <c r="O26" s="460"/>
      <c r="P26" s="460"/>
      <c r="Q26" s="460"/>
      <c r="R26" s="460"/>
      <c r="S26"/>
      <c r="T26"/>
      <c r="U26" s="460"/>
      <c r="V26" s="460"/>
      <c r="W26" s="460"/>
      <c r="X26" s="460"/>
      <c r="Y26" s="460"/>
      <c r="Z26" s="460"/>
      <c r="AA26" s="460"/>
      <c r="AB26" s="460"/>
      <c r="AC26" s="460"/>
      <c r="AD26" s="460"/>
      <c r="AE26" s="460"/>
      <c r="AF26" s="460"/>
      <c r="AG26" s="460"/>
      <c r="AH26" s="460"/>
      <c r="AI26" s="460"/>
      <c r="AJ26" s="460"/>
      <c r="AK26" s="460"/>
      <c r="AN26" s="459"/>
      <c r="AO26" s="459"/>
      <c r="AP26" s="459"/>
      <c r="AQ26" s="459"/>
      <c r="AR26" s="459"/>
      <c r="AS26" s="459"/>
      <c r="AT26" s="459"/>
      <c r="AU26" s="459"/>
      <c r="AV26" s="459"/>
      <c r="AW26" s="459"/>
      <c r="AX26" s="459"/>
      <c r="AY26" s="459"/>
      <c r="AZ26" s="459"/>
      <c r="BA26" s="459"/>
      <c r="BB26" s="459"/>
      <c r="BC26" s="459"/>
      <c r="BD26" s="459"/>
    </row>
    <row r="27" spans="1:56" s="45" customForma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56" s="45" customForma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56" s="45" customFormat="1" ht="12"/>
    <row r="30" spans="1:56" s="45" customFormat="1" ht="12"/>
    <row r="31" spans="1:56" s="45" customFormat="1" ht="12"/>
    <row r="32" spans="1:56" s="45" customFormat="1" ht="12"/>
  </sheetData>
  <mergeCells count="121">
    <mergeCell ref="AN25:BD25"/>
    <mergeCell ref="AN26:BD26"/>
    <mergeCell ref="U25:AK25"/>
    <mergeCell ref="U26:AK26"/>
    <mergeCell ref="B25:R25"/>
    <mergeCell ref="B26:R26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AN5:BD5"/>
    <mergeCell ref="U5:AK5"/>
    <mergeCell ref="C8:F8"/>
    <mergeCell ref="G8:R8"/>
    <mergeCell ref="V8:Y8"/>
    <mergeCell ref="Z8:AK8"/>
    <mergeCell ref="AO8:AR8"/>
    <mergeCell ref="AS8:BD8"/>
    <mergeCell ref="BC6:BD6"/>
    <mergeCell ref="B7:B12"/>
    <mergeCell ref="C7:F7"/>
    <mergeCell ref="G7:R7"/>
    <mergeCell ref="U7:U12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AO10:AR10"/>
    <mergeCell ref="AS10:BD10"/>
    <mergeCell ref="C9:F9"/>
    <mergeCell ref="G9:P9"/>
    <mergeCell ref="Q9:R9"/>
    <mergeCell ref="V9:Y9"/>
    <mergeCell ref="Z9:AI9"/>
    <mergeCell ref="AJ9:AK9"/>
    <mergeCell ref="B13:H13"/>
    <mergeCell ref="I13:R13"/>
    <mergeCell ref="U13:AA13"/>
    <mergeCell ref="AB13:AK13"/>
    <mergeCell ref="AN13:AT13"/>
    <mergeCell ref="AU13:BD13"/>
    <mergeCell ref="C12:F12"/>
    <mergeCell ref="G12:R12"/>
    <mergeCell ref="V12:Y12"/>
    <mergeCell ref="Z12:AK12"/>
    <mergeCell ref="AO12:AR12"/>
    <mergeCell ref="AS12:BD12"/>
    <mergeCell ref="B16:R17"/>
    <mergeCell ref="U16:AK17"/>
    <mergeCell ref="AN16:BD17"/>
    <mergeCell ref="B18:F18"/>
    <mergeCell ref="U18:Y18"/>
    <mergeCell ref="AN18:AR18"/>
    <mergeCell ref="B14:H14"/>
    <mergeCell ref="I14:R14"/>
    <mergeCell ref="U14:AA14"/>
    <mergeCell ref="AB14:AK14"/>
    <mergeCell ref="AN14:AT14"/>
    <mergeCell ref="AU14:BD14"/>
    <mergeCell ref="AS18:BD18"/>
    <mergeCell ref="AN15:BD15"/>
    <mergeCell ref="Z18:AK18"/>
    <mergeCell ref="U15:AK15"/>
    <mergeCell ref="G18:R18"/>
    <mergeCell ref="B15:R15"/>
    <mergeCell ref="B22:F22"/>
    <mergeCell ref="G22:R22"/>
    <mergeCell ref="U22:Y22"/>
    <mergeCell ref="Z22:AK22"/>
    <mergeCell ref="AN22:AR22"/>
    <mergeCell ref="AS22:BD22"/>
    <mergeCell ref="B19:R19"/>
    <mergeCell ref="U19:AK19"/>
    <mergeCell ref="AN19:BD19"/>
    <mergeCell ref="B21:F21"/>
    <mergeCell ref="G21:R21"/>
    <mergeCell ref="U21:Y21"/>
    <mergeCell ref="Z21:AK21"/>
    <mergeCell ref="AN21:AR21"/>
    <mergeCell ref="AS21:BD21"/>
    <mergeCell ref="B20:R20"/>
    <mergeCell ref="U20:AK20"/>
    <mergeCell ref="AN20:BD20"/>
    <mergeCell ref="B24:F24"/>
    <mergeCell ref="G24:R24"/>
    <mergeCell ref="U24:Y24"/>
    <mergeCell ref="Z24:AK24"/>
    <mergeCell ref="AN24:AR24"/>
    <mergeCell ref="AS24:BD24"/>
    <mergeCell ref="B23:F23"/>
    <mergeCell ref="G23:R23"/>
    <mergeCell ref="U23:Y23"/>
    <mergeCell ref="Z23:AK23"/>
    <mergeCell ref="AN23:AR23"/>
    <mergeCell ref="AS23:BD23"/>
  </mergeCells>
  <phoneticPr fontId="3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31"/>
  <sheetViews>
    <sheetView showRuler="0" view="pageLayout" zoomScaleNormal="100" workbookViewId="0"/>
  </sheetViews>
  <sheetFormatPr defaultColWidth="2.25" defaultRowHeight="16.5"/>
  <cols>
    <col min="68" max="68" width="2.25" customWidth="1"/>
  </cols>
  <sheetData>
    <row r="2" spans="1:36" ht="22.5" customHeight="1" thickBot="1"/>
    <row r="3" spans="1:36" ht="38.25" customHeight="1" thickTop="1">
      <c r="A3" s="90"/>
      <c r="B3" s="369" t="s">
        <v>374</v>
      </c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  <c r="R3" s="369"/>
      <c r="S3" s="369"/>
      <c r="T3" s="369"/>
      <c r="U3" s="369"/>
      <c r="V3" s="369"/>
      <c r="W3" s="369"/>
      <c r="X3" s="369"/>
      <c r="Y3" s="369"/>
      <c r="Z3" s="369"/>
      <c r="AA3" s="369"/>
      <c r="AB3" s="369"/>
      <c r="AC3" s="369"/>
      <c r="AD3" s="369"/>
      <c r="AE3" s="369"/>
      <c r="AF3" s="369"/>
      <c r="AG3" s="369"/>
      <c r="AH3" s="369"/>
      <c r="AI3" s="369"/>
      <c r="AJ3" s="91"/>
    </row>
    <row r="4" spans="1:36" ht="25.5" customHeight="1">
      <c r="A4" s="92"/>
      <c r="B4" s="370" t="str">
        <f>계약서!AE45</f>
        <v>이름 또는 법인명 기재</v>
      </c>
      <c r="C4" s="370"/>
      <c r="D4" s="370"/>
      <c r="E4" s="370"/>
      <c r="F4" s="370"/>
      <c r="G4" s="370"/>
      <c r="H4" s="370"/>
      <c r="I4" s="370"/>
      <c r="J4" s="370"/>
      <c r="K4" s="370"/>
      <c r="L4" s="370"/>
      <c r="M4" s="370"/>
      <c r="N4" s="370"/>
      <c r="O4" s="370"/>
      <c r="P4" s="370"/>
      <c r="Q4" s="370"/>
      <c r="R4" s="370"/>
      <c r="S4" s="370"/>
      <c r="T4" s="370"/>
      <c r="U4" s="370"/>
      <c r="V4" s="370"/>
      <c r="W4" s="370"/>
      <c r="X4" s="370"/>
      <c r="Y4" s="370"/>
      <c r="Z4" s="370"/>
      <c r="AA4" s="370"/>
      <c r="AB4" s="370"/>
      <c r="AC4" s="370"/>
      <c r="AD4" s="370"/>
      <c r="AE4" s="370"/>
      <c r="AF4" s="370"/>
      <c r="AG4" s="362" t="s">
        <v>375</v>
      </c>
      <c r="AH4" s="362"/>
      <c r="AI4" s="362"/>
      <c r="AJ4" s="93"/>
    </row>
    <row r="5" spans="1:36" ht="30" customHeight="1">
      <c r="A5" s="92"/>
      <c r="B5" s="363" t="str">
        <f>"一金"&amp;NUMBERSTRING(B6,1)&amp;"원정"</f>
        <v>一金영원정</v>
      </c>
      <c r="C5" s="363"/>
      <c r="D5" s="363"/>
      <c r="E5" s="363"/>
      <c r="F5" s="363"/>
      <c r="G5" s="363"/>
      <c r="H5" s="363"/>
      <c r="I5" s="363"/>
      <c r="J5" s="363"/>
      <c r="K5" s="363"/>
      <c r="L5" s="363"/>
      <c r="M5" s="363"/>
      <c r="N5" s="363"/>
      <c r="O5" s="363"/>
      <c r="P5" s="363"/>
      <c r="Q5" s="363"/>
      <c r="R5" s="363"/>
      <c r="S5" s="363"/>
      <c r="T5" s="363"/>
      <c r="U5" s="363"/>
      <c r="V5" s="363"/>
      <c r="W5" s="363"/>
      <c r="X5" s="363"/>
      <c r="Y5" s="363"/>
      <c r="Z5" s="363"/>
      <c r="AA5" s="363"/>
      <c r="AB5" s="363"/>
      <c r="AC5" s="363"/>
      <c r="AD5" s="363"/>
      <c r="AE5" s="363"/>
      <c r="AF5" s="363"/>
      <c r="AG5" s="363"/>
      <c r="AH5" s="363"/>
      <c r="AI5" s="363"/>
      <c r="AJ5" s="94"/>
    </row>
    <row r="6" spans="1:36" ht="30" customHeight="1">
      <c r="A6" s="95"/>
      <c r="B6" s="371">
        <f>계약서!E18</f>
        <v>0</v>
      </c>
      <c r="C6" s="371"/>
      <c r="D6" s="371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1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1"/>
      <c r="AF6" s="371"/>
      <c r="AG6" s="371"/>
      <c r="AH6" s="371"/>
      <c r="AI6" s="371"/>
      <c r="AJ6" s="94"/>
    </row>
    <row r="7" spans="1:36">
      <c r="A7" s="92"/>
      <c r="B7" s="355" t="s">
        <v>376</v>
      </c>
      <c r="C7" s="355"/>
      <c r="D7" s="355"/>
      <c r="E7" s="355"/>
      <c r="F7" s="355"/>
      <c r="G7" s="355"/>
      <c r="H7" s="355"/>
      <c r="I7" s="355"/>
      <c r="J7" s="355"/>
      <c r="K7" s="355"/>
      <c r="L7" s="355"/>
      <c r="M7" s="355"/>
      <c r="N7" s="355"/>
      <c r="O7" s="355"/>
      <c r="P7" s="355"/>
      <c r="Q7" s="355"/>
      <c r="R7" s="355"/>
      <c r="S7" s="355"/>
      <c r="T7" s="355"/>
      <c r="U7" s="355"/>
      <c r="V7" s="355"/>
      <c r="W7" s="355"/>
      <c r="X7" s="355"/>
      <c r="Y7" s="355"/>
      <c r="Z7" s="355"/>
      <c r="AA7" s="355"/>
      <c r="AB7" s="355"/>
      <c r="AC7" s="355"/>
      <c r="AD7" s="355"/>
      <c r="AE7" s="355"/>
      <c r="AF7" s="355"/>
      <c r="AG7" s="355"/>
      <c r="AH7" s="355"/>
      <c r="AI7" s="355"/>
      <c r="AJ7" s="93"/>
    </row>
    <row r="8" spans="1:36" ht="37.5" customHeight="1">
      <c r="A8" s="92"/>
      <c r="B8" s="365" t="str">
        <f>계약서!E6&amp;" "&amp;계약서!AG6&amp;IF(계약서!AG6="","","동")&amp;" "&amp;계약서!AL6&amp;IF(계약서!AL6="","","호")</f>
        <v xml:space="preserve">  </v>
      </c>
      <c r="C8" s="365"/>
      <c r="D8" s="365"/>
      <c r="E8" s="365"/>
      <c r="F8" s="365"/>
      <c r="G8" s="365"/>
      <c r="H8" s="365"/>
      <c r="I8" s="365"/>
      <c r="J8" s="365"/>
      <c r="K8" s="365"/>
      <c r="L8" s="365"/>
      <c r="M8" s="365"/>
      <c r="N8" s="365"/>
      <c r="O8" s="365"/>
      <c r="P8" s="365"/>
      <c r="Q8" s="365"/>
      <c r="R8" s="365"/>
      <c r="S8" s="365"/>
      <c r="T8" s="365"/>
      <c r="U8" s="365"/>
      <c r="V8" s="365"/>
      <c r="W8" s="365"/>
      <c r="X8" s="365"/>
      <c r="Y8" s="365"/>
      <c r="Z8" s="365"/>
      <c r="AA8" s="365"/>
      <c r="AB8" s="365"/>
      <c r="AC8" s="365"/>
      <c r="AD8" s="365"/>
      <c r="AE8" s="365"/>
      <c r="AF8" s="365"/>
      <c r="AG8" s="365"/>
      <c r="AH8" s="365"/>
      <c r="AI8" s="365"/>
      <c r="AJ8" s="93"/>
    </row>
    <row r="9" spans="1:36" ht="9.75" customHeight="1">
      <c r="A9" s="92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3"/>
    </row>
    <row r="10" spans="1:36" ht="37.5" customHeight="1">
      <c r="A10" s="92"/>
      <c r="B10" s="366" t="s">
        <v>521</v>
      </c>
      <c r="C10" s="366"/>
      <c r="D10" s="366"/>
      <c r="E10" s="366"/>
      <c r="F10" s="366"/>
      <c r="G10" s="366"/>
      <c r="H10" s="366"/>
      <c r="I10" s="366"/>
      <c r="J10" s="366"/>
      <c r="K10" s="366"/>
      <c r="L10" s="366"/>
      <c r="M10" s="366"/>
      <c r="N10" s="366"/>
      <c r="O10" s="366"/>
      <c r="P10" s="366"/>
      <c r="Q10" s="366"/>
      <c r="R10" s="366"/>
      <c r="S10" s="366"/>
      <c r="T10" s="366"/>
      <c r="U10" s="366"/>
      <c r="V10" s="366"/>
      <c r="W10" s="366"/>
      <c r="X10" s="366"/>
      <c r="Y10" s="366"/>
      <c r="Z10" s="366"/>
      <c r="AA10" s="366"/>
      <c r="AB10" s="366"/>
      <c r="AC10" s="366"/>
      <c r="AD10" s="366"/>
      <c r="AE10" s="366"/>
      <c r="AF10" s="366"/>
      <c r="AG10" s="366"/>
      <c r="AH10" s="366"/>
      <c r="AI10" s="366"/>
      <c r="AJ10" s="93"/>
    </row>
    <row r="11" spans="1:36" ht="7.5" customHeight="1">
      <c r="A11" s="92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3"/>
    </row>
    <row r="12" spans="1:36" ht="16.5" customHeight="1">
      <c r="A12" s="92"/>
      <c r="B12" s="351" t="s">
        <v>377</v>
      </c>
      <c r="C12" s="351"/>
      <c r="D12" s="351"/>
      <c r="E12" s="351"/>
      <c r="F12" s="351"/>
      <c r="G12" s="2"/>
      <c r="H12" s="367">
        <f ca="1">TODAY()</f>
        <v>44473</v>
      </c>
      <c r="I12" s="367"/>
      <c r="J12" s="367"/>
      <c r="K12" s="367"/>
      <c r="L12" s="367"/>
      <c r="M12" s="367"/>
      <c r="N12" s="367"/>
      <c r="O12" s="367"/>
      <c r="P12" s="367"/>
      <c r="Q12" s="367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3"/>
    </row>
    <row r="13" spans="1:36" ht="33.75" customHeight="1">
      <c r="A13" s="92"/>
      <c r="B13" s="346" t="s">
        <v>378</v>
      </c>
      <c r="C13" s="346"/>
      <c r="D13" s="346"/>
      <c r="E13" s="346"/>
      <c r="F13" s="346"/>
      <c r="G13" s="98"/>
      <c r="H13" s="368">
        <f>계약서!K40</f>
        <v>0</v>
      </c>
      <c r="I13" s="368"/>
      <c r="J13" s="368"/>
      <c r="K13" s="368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  <c r="AJ13" s="93"/>
    </row>
    <row r="14" spans="1:36" ht="18" customHeight="1">
      <c r="A14" s="92"/>
      <c r="B14" s="346" t="s">
        <v>379</v>
      </c>
      <c r="C14" s="346"/>
      <c r="D14" s="346"/>
      <c r="E14" s="346"/>
      <c r="F14" s="346"/>
      <c r="G14" s="98"/>
      <c r="H14" s="356" t="str">
        <f>계약서!AE41</f>
        <v>이름 또는 법인명 기재</v>
      </c>
      <c r="I14" s="356"/>
      <c r="J14" s="356"/>
      <c r="K14" s="356"/>
      <c r="L14" s="356"/>
      <c r="M14" s="356"/>
      <c r="N14" s="356"/>
      <c r="O14" s="356"/>
      <c r="P14" s="356"/>
      <c r="Q14" s="356"/>
      <c r="R14" s="356"/>
      <c r="S14" s="356"/>
      <c r="T14" s="356"/>
      <c r="U14" s="356"/>
      <c r="V14" s="356"/>
      <c r="W14" s="356"/>
      <c r="X14" s="356"/>
      <c r="Y14" s="356"/>
      <c r="Z14" s="356"/>
      <c r="AA14" s="356"/>
      <c r="AB14" s="356"/>
      <c r="AC14" s="356"/>
      <c r="AD14" s="356"/>
      <c r="AE14" s="356"/>
      <c r="AF14" s="356"/>
      <c r="AG14" s="348" t="s">
        <v>380</v>
      </c>
      <c r="AH14" s="348"/>
      <c r="AI14" s="98"/>
      <c r="AJ14" s="93"/>
    </row>
    <row r="15" spans="1:36" ht="18" customHeight="1" thickBot="1">
      <c r="A15" s="99"/>
      <c r="B15" s="357"/>
      <c r="C15" s="357"/>
      <c r="D15" s="357"/>
      <c r="E15" s="357"/>
      <c r="F15" s="357"/>
      <c r="G15" s="100"/>
      <c r="H15" s="358"/>
      <c r="I15" s="358"/>
      <c r="J15" s="358"/>
      <c r="K15" s="358"/>
      <c r="L15" s="358"/>
      <c r="M15" s="358"/>
      <c r="N15" s="358"/>
      <c r="O15" s="358"/>
      <c r="P15" s="358"/>
      <c r="Q15" s="358"/>
      <c r="R15" s="358"/>
      <c r="S15" s="358"/>
      <c r="T15" s="358"/>
      <c r="U15" s="358"/>
      <c r="V15" s="358"/>
      <c r="W15" s="358"/>
      <c r="X15" s="358"/>
      <c r="Y15" s="358"/>
      <c r="Z15" s="358"/>
      <c r="AA15" s="358"/>
      <c r="AB15" s="358"/>
      <c r="AC15" s="358"/>
      <c r="AD15" s="358"/>
      <c r="AE15" s="358"/>
      <c r="AF15" s="358"/>
      <c r="AG15" s="359"/>
      <c r="AH15" s="359"/>
      <c r="AI15" s="101"/>
      <c r="AJ15" s="102"/>
    </row>
    <row r="16" spans="1:36" ht="17.25" thickTop="1">
      <c r="A16" s="103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</row>
    <row r="17" spans="1:36" ht="17.25" thickBot="1">
      <c r="A17" s="104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</row>
    <row r="18" spans="1:36" ht="38.25" customHeight="1" thickTop="1">
      <c r="A18" s="90"/>
      <c r="B18" s="360" t="str">
        <f t="shared" ref="B18:B23" si="0">B3</f>
        <v>영   수   증</v>
      </c>
      <c r="C18" s="360"/>
      <c r="D18" s="360"/>
      <c r="E18" s="360"/>
      <c r="F18" s="360"/>
      <c r="G18" s="360"/>
      <c r="H18" s="360"/>
      <c r="I18" s="360"/>
      <c r="J18" s="360"/>
      <c r="K18" s="360"/>
      <c r="L18" s="360"/>
      <c r="M18" s="360"/>
      <c r="N18" s="360"/>
      <c r="O18" s="360"/>
      <c r="P18" s="360"/>
      <c r="Q18" s="360"/>
      <c r="R18" s="360"/>
      <c r="S18" s="360"/>
      <c r="T18" s="360"/>
      <c r="U18" s="360"/>
      <c r="V18" s="360"/>
      <c r="W18" s="360"/>
      <c r="X18" s="360"/>
      <c r="Y18" s="360"/>
      <c r="Z18" s="360"/>
      <c r="AA18" s="360"/>
      <c r="AB18" s="360"/>
      <c r="AC18" s="360"/>
      <c r="AD18" s="360"/>
      <c r="AE18" s="360"/>
      <c r="AF18" s="360"/>
      <c r="AG18" s="360"/>
      <c r="AH18" s="360"/>
      <c r="AI18" s="360"/>
      <c r="AJ18" s="91"/>
    </row>
    <row r="19" spans="1:36" ht="25.5" customHeight="1">
      <c r="A19" s="92"/>
      <c r="B19" s="361" t="str">
        <f t="shared" si="0"/>
        <v>이름 또는 법인명 기재</v>
      </c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361"/>
      <c r="Z19" s="361"/>
      <c r="AA19" s="361"/>
      <c r="AB19" s="361"/>
      <c r="AC19" s="361"/>
      <c r="AD19" s="361"/>
      <c r="AE19" s="361"/>
      <c r="AF19" s="361"/>
      <c r="AG19" s="362" t="s">
        <v>427</v>
      </c>
      <c r="AH19" s="362"/>
      <c r="AI19" s="362"/>
      <c r="AJ19" s="93"/>
    </row>
    <row r="20" spans="1:36" ht="30" customHeight="1">
      <c r="A20" s="92"/>
      <c r="B20" s="363" t="str">
        <f t="shared" si="0"/>
        <v>一金영원정</v>
      </c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363"/>
      <c r="O20" s="363"/>
      <c r="P20" s="363"/>
      <c r="Q20" s="363"/>
      <c r="R20" s="363"/>
      <c r="S20" s="363"/>
      <c r="T20" s="363"/>
      <c r="U20" s="363"/>
      <c r="V20" s="363"/>
      <c r="W20" s="363"/>
      <c r="X20" s="363"/>
      <c r="Y20" s="363"/>
      <c r="Z20" s="363"/>
      <c r="AA20" s="363"/>
      <c r="AB20" s="363"/>
      <c r="AC20" s="363"/>
      <c r="AD20" s="363"/>
      <c r="AE20" s="363"/>
      <c r="AF20" s="363"/>
      <c r="AG20" s="363"/>
      <c r="AH20" s="363"/>
      <c r="AI20" s="363"/>
      <c r="AJ20" s="94"/>
    </row>
    <row r="21" spans="1:36" ht="30" customHeight="1">
      <c r="A21" s="95"/>
      <c r="B21" s="364">
        <f t="shared" si="0"/>
        <v>0</v>
      </c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364"/>
      <c r="AB21" s="364"/>
      <c r="AC21" s="364"/>
      <c r="AD21" s="364"/>
      <c r="AE21" s="364"/>
      <c r="AF21" s="364"/>
      <c r="AG21" s="364"/>
      <c r="AH21" s="364"/>
      <c r="AI21" s="364"/>
      <c r="AJ21" s="94"/>
    </row>
    <row r="22" spans="1:36">
      <c r="A22" s="92"/>
      <c r="B22" s="355" t="str">
        <f t="shared" si="0"/>
        <v>부동산 소재지</v>
      </c>
      <c r="C22" s="355"/>
      <c r="D22" s="355"/>
      <c r="E22" s="355"/>
      <c r="F22" s="355"/>
      <c r="G22" s="355"/>
      <c r="H22" s="355"/>
      <c r="I22" s="355"/>
      <c r="J22" s="355"/>
      <c r="K22" s="355"/>
      <c r="L22" s="355"/>
      <c r="M22" s="355"/>
      <c r="N22" s="355"/>
      <c r="O22" s="355"/>
      <c r="P22" s="355"/>
      <c r="Q22" s="355"/>
      <c r="R22" s="355"/>
      <c r="S22" s="355"/>
      <c r="T22" s="355"/>
      <c r="U22" s="355"/>
      <c r="V22" s="355"/>
      <c r="W22" s="355"/>
      <c r="X22" s="355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  <c r="AI22" s="355"/>
      <c r="AJ22" s="93"/>
    </row>
    <row r="23" spans="1:36" ht="37.5" customHeight="1">
      <c r="A23" s="92"/>
      <c r="B23" s="349" t="str">
        <f t="shared" si="0"/>
        <v xml:space="preserve">  </v>
      </c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49"/>
      <c r="N23" s="349"/>
      <c r="O23" s="349"/>
      <c r="P23" s="349"/>
      <c r="Q23" s="349"/>
      <c r="R23" s="349"/>
      <c r="S23" s="349"/>
      <c r="T23" s="349"/>
      <c r="U23" s="349"/>
      <c r="V23" s="349"/>
      <c r="W23" s="349"/>
      <c r="X23" s="349"/>
      <c r="Y23" s="349"/>
      <c r="Z23" s="349"/>
      <c r="AA23" s="349"/>
      <c r="AB23" s="349"/>
      <c r="AC23" s="349"/>
      <c r="AD23" s="349"/>
      <c r="AE23" s="349"/>
      <c r="AF23" s="349"/>
      <c r="AG23" s="349"/>
      <c r="AH23" s="349"/>
      <c r="AI23" s="349"/>
      <c r="AJ23" s="93"/>
    </row>
    <row r="24" spans="1:36" ht="9.75" customHeight="1">
      <c r="A24" s="92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3"/>
    </row>
    <row r="25" spans="1:36" ht="37.5" customHeight="1">
      <c r="A25" s="92"/>
      <c r="B25" s="350" t="str">
        <f>B10</f>
        <v>위 부동산에 대한 권리 계약금으로 정히 영수하고 본 영수증을 발행 합니다.</v>
      </c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50"/>
      <c r="Z25" s="350"/>
      <c r="AA25" s="350"/>
      <c r="AB25" s="350"/>
      <c r="AC25" s="350"/>
      <c r="AD25" s="350"/>
      <c r="AE25" s="350"/>
      <c r="AF25" s="350"/>
      <c r="AG25" s="350"/>
      <c r="AH25" s="350"/>
      <c r="AI25" s="350"/>
      <c r="AJ25" s="93"/>
    </row>
    <row r="26" spans="1:36" ht="7.5" customHeight="1">
      <c r="A26" s="92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3"/>
    </row>
    <row r="27" spans="1:36" ht="16.5" customHeight="1">
      <c r="A27" s="92"/>
      <c r="B27" s="351" t="s">
        <v>428</v>
      </c>
      <c r="C27" s="351"/>
      <c r="D27" s="351"/>
      <c r="E27" s="351"/>
      <c r="F27" s="351"/>
      <c r="G27" s="2"/>
      <c r="H27" s="352">
        <f ca="1">H12</f>
        <v>44473</v>
      </c>
      <c r="I27" s="353"/>
      <c r="J27" s="353"/>
      <c r="K27" s="353"/>
      <c r="L27" s="353"/>
      <c r="M27" s="353"/>
      <c r="N27" s="353"/>
      <c r="O27" s="353"/>
      <c r="P27" s="353"/>
      <c r="Q27" s="353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3"/>
    </row>
    <row r="28" spans="1:36" ht="33.75" customHeight="1">
      <c r="A28" s="92"/>
      <c r="B28" s="346" t="s">
        <v>429</v>
      </c>
      <c r="C28" s="346"/>
      <c r="D28" s="346"/>
      <c r="E28" s="346"/>
      <c r="F28" s="346"/>
      <c r="G28" s="98"/>
      <c r="H28" s="354">
        <f>H13</f>
        <v>0</v>
      </c>
      <c r="I28" s="354"/>
      <c r="J28" s="354"/>
      <c r="K28" s="354"/>
      <c r="L28" s="354"/>
      <c r="M28" s="354"/>
      <c r="N28" s="354"/>
      <c r="O28" s="354"/>
      <c r="P28" s="354"/>
      <c r="Q28" s="354"/>
      <c r="R28" s="354"/>
      <c r="S28" s="354"/>
      <c r="T28" s="354"/>
      <c r="U28" s="354"/>
      <c r="V28" s="354"/>
      <c r="W28" s="354"/>
      <c r="X28" s="354"/>
      <c r="Y28" s="354"/>
      <c r="Z28" s="354"/>
      <c r="AA28" s="354"/>
      <c r="AB28" s="354"/>
      <c r="AC28" s="354"/>
      <c r="AD28" s="354"/>
      <c r="AE28" s="354"/>
      <c r="AF28" s="354"/>
      <c r="AG28" s="354"/>
      <c r="AH28" s="354"/>
      <c r="AI28" s="354"/>
      <c r="AJ28" s="93"/>
    </row>
    <row r="29" spans="1:36" ht="18" customHeight="1">
      <c r="A29" s="92"/>
      <c r="B29" s="346" t="s">
        <v>430</v>
      </c>
      <c r="C29" s="346"/>
      <c r="D29" s="346"/>
      <c r="E29" s="346"/>
      <c r="F29" s="346"/>
      <c r="G29" s="98"/>
      <c r="H29" s="347" t="str">
        <f>H14</f>
        <v>이름 또는 법인명 기재</v>
      </c>
      <c r="I29" s="347"/>
      <c r="J29" s="347"/>
      <c r="K29" s="347"/>
      <c r="L29" s="347"/>
      <c r="M29" s="347"/>
      <c r="N29" s="347"/>
      <c r="O29" s="347"/>
      <c r="P29" s="347"/>
      <c r="Q29" s="347"/>
      <c r="R29" s="347"/>
      <c r="S29" s="347"/>
      <c r="T29" s="347"/>
      <c r="U29" s="347"/>
      <c r="V29" s="347"/>
      <c r="W29" s="347"/>
      <c r="X29" s="347"/>
      <c r="Y29" s="347"/>
      <c r="Z29" s="347"/>
      <c r="AA29" s="347"/>
      <c r="AB29" s="347"/>
      <c r="AC29" s="347"/>
      <c r="AD29" s="347"/>
      <c r="AE29" s="347"/>
      <c r="AF29" s="347"/>
      <c r="AG29" s="348" t="s">
        <v>431</v>
      </c>
      <c r="AH29" s="348"/>
      <c r="AI29" s="98"/>
      <c r="AJ29" s="93"/>
    </row>
    <row r="30" spans="1:36" ht="18" customHeight="1" thickBot="1">
      <c r="A30" s="99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2"/>
    </row>
    <row r="31" spans="1:36" ht="17.25" thickTop="1"/>
  </sheetData>
  <mergeCells count="33">
    <mergeCell ref="B7:AI7"/>
    <mergeCell ref="B3:AI3"/>
    <mergeCell ref="B4:AF4"/>
    <mergeCell ref="AG4:AI4"/>
    <mergeCell ref="B5:AI5"/>
    <mergeCell ref="B6:AI6"/>
    <mergeCell ref="B8:AI8"/>
    <mergeCell ref="B10:AI10"/>
    <mergeCell ref="B12:F12"/>
    <mergeCell ref="H12:Q12"/>
    <mergeCell ref="B13:F13"/>
    <mergeCell ref="H13:AI13"/>
    <mergeCell ref="B22:AI22"/>
    <mergeCell ref="B14:F14"/>
    <mergeCell ref="H14:AF14"/>
    <mergeCell ref="AG14:AH14"/>
    <mergeCell ref="B15:F15"/>
    <mergeCell ref="H15:AF15"/>
    <mergeCell ref="AG15:AH15"/>
    <mergeCell ref="B18:AI18"/>
    <mergeCell ref="B19:AF19"/>
    <mergeCell ref="AG19:AI19"/>
    <mergeCell ref="B20:AI20"/>
    <mergeCell ref="B21:AI21"/>
    <mergeCell ref="B29:F29"/>
    <mergeCell ref="H29:AF29"/>
    <mergeCell ref="AG29:AH29"/>
    <mergeCell ref="B23:AI23"/>
    <mergeCell ref="B25:AI25"/>
    <mergeCell ref="B27:F27"/>
    <mergeCell ref="H27:Q27"/>
    <mergeCell ref="B28:F28"/>
    <mergeCell ref="H28:AI28"/>
  </mergeCells>
  <phoneticPr fontId="3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A35"/>
  <sheetViews>
    <sheetView showGridLines="0" showRuler="0" view="pageLayout" zoomScaleNormal="100" workbookViewId="0"/>
  </sheetViews>
  <sheetFormatPr defaultColWidth="2.25" defaultRowHeight="13.5"/>
  <cols>
    <col min="1" max="16384" width="2.25" style="120"/>
  </cols>
  <sheetData>
    <row r="1" spans="2:35" ht="16.5" customHeight="1"/>
    <row r="2" spans="2:35" ht="22.5" customHeight="1"/>
    <row r="3" spans="2:35" ht="30" customHeight="1">
      <c r="B3" s="538" t="s">
        <v>509</v>
      </c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538"/>
      <c r="Q3" s="538"/>
      <c r="R3" s="538"/>
      <c r="S3" s="538"/>
      <c r="T3" s="538"/>
      <c r="U3" s="538"/>
      <c r="V3" s="538"/>
      <c r="W3" s="538"/>
      <c r="X3" s="538"/>
      <c r="Y3" s="538"/>
      <c r="Z3" s="538"/>
      <c r="AA3" s="538"/>
      <c r="AB3" s="538"/>
      <c r="AC3" s="538"/>
      <c r="AD3" s="538"/>
      <c r="AE3" s="538"/>
      <c r="AF3" s="538"/>
      <c r="AG3" s="538"/>
      <c r="AH3" s="538"/>
      <c r="AI3" s="538"/>
    </row>
    <row r="4" spans="2:35" ht="18" customHeight="1">
      <c r="B4" s="539" t="s">
        <v>382</v>
      </c>
      <c r="C4" s="539"/>
      <c r="D4" s="539"/>
      <c r="E4" s="539"/>
      <c r="F4" s="539"/>
      <c r="G4" s="539"/>
      <c r="H4" s="539"/>
      <c r="I4" s="539"/>
      <c r="J4" s="539"/>
      <c r="K4" s="539"/>
      <c r="L4" s="539"/>
      <c r="M4" s="539"/>
      <c r="N4" s="539"/>
      <c r="O4" s="539"/>
      <c r="P4" s="539"/>
      <c r="Q4" s="539"/>
      <c r="R4" s="539"/>
      <c r="S4" s="539"/>
      <c r="T4" s="539"/>
      <c r="U4" s="539"/>
      <c r="V4" s="539"/>
      <c r="W4" s="539"/>
      <c r="X4" s="539"/>
      <c r="Y4" s="539"/>
      <c r="Z4" s="539"/>
      <c r="AA4" s="539"/>
      <c r="AB4" s="539"/>
      <c r="AC4" s="539"/>
      <c r="AD4" s="539"/>
      <c r="AE4" s="539"/>
      <c r="AF4" s="539"/>
      <c r="AG4" s="539"/>
      <c r="AH4" s="539"/>
      <c r="AI4" s="539"/>
    </row>
    <row r="5" spans="2:35" ht="18" customHeight="1">
      <c r="B5" s="544" t="str">
        <f>계약서!E6&amp;" "&amp;계약서!AG6&amp;IF(계약서!AG6="","","동")&amp;" "&amp;계약서!AL6&amp;IF(계약서!AL6="","","호")</f>
        <v xml:space="preserve">  </v>
      </c>
      <c r="C5" s="544"/>
      <c r="D5" s="544"/>
      <c r="E5" s="544"/>
      <c r="F5" s="544"/>
      <c r="G5" s="544"/>
      <c r="H5" s="544"/>
      <c r="I5" s="544"/>
      <c r="J5" s="544"/>
      <c r="K5" s="544"/>
      <c r="L5" s="544"/>
      <c r="M5" s="544"/>
      <c r="N5" s="544"/>
      <c r="O5" s="544"/>
      <c r="P5" s="544"/>
      <c r="Q5" s="544"/>
      <c r="R5" s="544"/>
      <c r="S5" s="544"/>
      <c r="T5" s="544"/>
      <c r="U5" s="544"/>
      <c r="V5" s="544"/>
      <c r="W5" s="544"/>
      <c r="X5" s="544"/>
      <c r="Y5" s="544"/>
      <c r="Z5" s="544"/>
      <c r="AA5" s="544"/>
      <c r="AB5" s="544"/>
      <c r="AC5" s="544"/>
      <c r="AD5" s="544"/>
      <c r="AE5" s="544"/>
      <c r="AF5" s="544"/>
      <c r="AG5" s="544"/>
      <c r="AH5" s="544"/>
      <c r="AI5" s="544"/>
    </row>
    <row r="7" spans="2:35" ht="18" customHeight="1">
      <c r="B7" s="540"/>
      <c r="C7" s="541"/>
      <c r="D7" s="541"/>
      <c r="E7" s="541"/>
      <c r="F7" s="541"/>
      <c r="G7" s="541"/>
      <c r="H7" s="541"/>
      <c r="I7" s="542" t="s">
        <v>432</v>
      </c>
      <c r="J7" s="542"/>
      <c r="K7" s="542"/>
      <c r="L7" s="542"/>
      <c r="M7" s="542"/>
      <c r="N7" s="542"/>
      <c r="O7" s="542"/>
      <c r="P7" s="542"/>
      <c r="Q7" s="542"/>
      <c r="R7" s="542"/>
      <c r="S7" s="542"/>
      <c r="T7" s="542"/>
      <c r="U7" s="542"/>
      <c r="V7" s="542"/>
      <c r="W7" s="542"/>
      <c r="X7" s="542"/>
      <c r="Y7" s="542"/>
      <c r="Z7" s="542" t="s">
        <v>433</v>
      </c>
      <c r="AA7" s="542"/>
      <c r="AB7" s="542"/>
      <c r="AC7" s="542"/>
      <c r="AD7" s="542"/>
      <c r="AE7" s="542"/>
      <c r="AF7" s="542"/>
      <c r="AG7" s="542"/>
      <c r="AH7" s="542"/>
      <c r="AI7" s="543"/>
    </row>
    <row r="8" spans="2:35" ht="18" customHeight="1">
      <c r="B8" s="531" t="s">
        <v>423</v>
      </c>
      <c r="C8" s="483"/>
      <c r="D8" s="483"/>
      <c r="E8" s="483"/>
      <c r="F8" s="483"/>
      <c r="G8" s="483"/>
      <c r="H8" s="483"/>
      <c r="I8" s="519" t="s">
        <v>510</v>
      </c>
      <c r="J8" s="519"/>
      <c r="K8" s="519"/>
      <c r="L8" s="519"/>
      <c r="M8" s="519"/>
      <c r="N8" s="519"/>
      <c r="O8" s="519"/>
      <c r="P8" s="519"/>
      <c r="Q8" s="519"/>
      <c r="R8" s="519"/>
      <c r="S8" s="519"/>
      <c r="T8" s="519"/>
      <c r="U8" s="519"/>
      <c r="V8" s="519"/>
      <c r="W8" s="519"/>
      <c r="X8" s="519"/>
      <c r="Y8" s="519"/>
      <c r="Z8" s="534">
        <f>계약서!E17</f>
        <v>0</v>
      </c>
      <c r="AA8" s="534"/>
      <c r="AB8" s="534"/>
      <c r="AC8" s="534"/>
      <c r="AD8" s="534"/>
      <c r="AE8" s="534"/>
      <c r="AF8" s="534"/>
      <c r="AG8" s="534"/>
      <c r="AH8" s="534"/>
      <c r="AI8" s="535"/>
    </row>
    <row r="9" spans="2:35" ht="18" customHeight="1">
      <c r="B9" s="532"/>
      <c r="C9" s="533"/>
      <c r="D9" s="533"/>
      <c r="E9" s="533"/>
      <c r="F9" s="533"/>
      <c r="G9" s="533"/>
      <c r="H9" s="533"/>
      <c r="I9" s="495" t="s">
        <v>4</v>
      </c>
      <c r="J9" s="495"/>
      <c r="K9" s="495"/>
      <c r="L9" s="495"/>
      <c r="M9" s="495"/>
      <c r="N9" s="495"/>
      <c r="O9" s="495"/>
      <c r="P9" s="495"/>
      <c r="Q9" s="495"/>
      <c r="R9" s="495"/>
      <c r="S9" s="495"/>
      <c r="T9" s="495"/>
      <c r="U9" s="495"/>
      <c r="V9" s="495"/>
      <c r="W9" s="495"/>
      <c r="X9" s="495"/>
      <c r="Y9" s="495"/>
      <c r="Z9" s="536">
        <f>계약서!E18</f>
        <v>0</v>
      </c>
      <c r="AA9" s="536"/>
      <c r="AB9" s="536"/>
      <c r="AC9" s="536"/>
      <c r="AD9" s="536"/>
      <c r="AE9" s="536"/>
      <c r="AF9" s="536"/>
      <c r="AG9" s="536"/>
      <c r="AH9" s="536"/>
      <c r="AI9" s="537"/>
    </row>
    <row r="10" spans="2:35" ht="18" customHeight="1">
      <c r="B10" s="532"/>
      <c r="C10" s="533"/>
      <c r="D10" s="533"/>
      <c r="E10" s="533"/>
      <c r="F10" s="533"/>
      <c r="G10" s="533"/>
      <c r="H10" s="533"/>
      <c r="I10" s="495" t="s">
        <v>434</v>
      </c>
      <c r="J10" s="495"/>
      <c r="K10" s="495"/>
      <c r="L10" s="495"/>
      <c r="M10" s="495"/>
      <c r="N10" s="495"/>
      <c r="O10" s="495"/>
      <c r="P10" s="495"/>
      <c r="Q10" s="495"/>
      <c r="R10" s="495"/>
      <c r="S10" s="495"/>
      <c r="T10" s="495"/>
      <c r="U10" s="495"/>
      <c r="V10" s="495"/>
      <c r="W10" s="495"/>
      <c r="X10" s="495"/>
      <c r="Y10" s="495"/>
      <c r="Z10" s="536">
        <f>계약서!E19</f>
        <v>0</v>
      </c>
      <c r="AA10" s="536"/>
      <c r="AB10" s="536"/>
      <c r="AC10" s="536"/>
      <c r="AD10" s="536"/>
      <c r="AE10" s="536"/>
      <c r="AF10" s="536"/>
      <c r="AG10" s="536"/>
      <c r="AH10" s="536"/>
      <c r="AI10" s="537"/>
    </row>
    <row r="11" spans="2:35" ht="18" customHeight="1">
      <c r="B11" s="532"/>
      <c r="C11" s="533"/>
      <c r="D11" s="533"/>
      <c r="E11" s="533"/>
      <c r="F11" s="533"/>
      <c r="G11" s="533"/>
      <c r="H11" s="533"/>
      <c r="I11" s="495" t="s">
        <v>435</v>
      </c>
      <c r="J11" s="495"/>
      <c r="K11" s="495"/>
      <c r="L11" s="495"/>
      <c r="M11" s="495"/>
      <c r="N11" s="495"/>
      <c r="O11" s="495"/>
      <c r="P11" s="495"/>
      <c r="Q11" s="495"/>
      <c r="R11" s="495"/>
      <c r="S11" s="495"/>
      <c r="T11" s="495"/>
      <c r="U11" s="495"/>
      <c r="V11" s="495"/>
      <c r="W11" s="495"/>
      <c r="X11" s="495"/>
      <c r="Y11" s="495"/>
      <c r="Z11" s="526">
        <f>계약서!E20</f>
        <v>0</v>
      </c>
      <c r="AA11" s="526"/>
      <c r="AB11" s="526"/>
      <c r="AC11" s="526"/>
      <c r="AD11" s="526"/>
      <c r="AE11" s="526"/>
      <c r="AF11" s="526"/>
      <c r="AG11" s="526"/>
      <c r="AH11" s="526"/>
      <c r="AI11" s="527"/>
    </row>
    <row r="12" spans="2:35" ht="18" customHeight="1">
      <c r="B12" s="522" t="s">
        <v>511</v>
      </c>
      <c r="C12" s="523"/>
      <c r="D12" s="523"/>
      <c r="E12" s="523"/>
      <c r="F12" s="523"/>
      <c r="G12" s="523"/>
      <c r="H12" s="523"/>
      <c r="I12" s="495"/>
      <c r="J12" s="495"/>
      <c r="K12" s="495"/>
      <c r="L12" s="495"/>
      <c r="M12" s="495"/>
      <c r="N12" s="495"/>
      <c r="O12" s="495"/>
      <c r="P12" s="495"/>
      <c r="Q12" s="495"/>
      <c r="R12" s="495"/>
      <c r="S12" s="495"/>
      <c r="T12" s="495"/>
      <c r="U12" s="495"/>
      <c r="V12" s="495"/>
      <c r="W12" s="495"/>
      <c r="X12" s="495"/>
      <c r="Y12" s="495"/>
      <c r="Z12" s="526"/>
      <c r="AA12" s="526"/>
      <c r="AB12" s="526"/>
      <c r="AC12" s="526"/>
      <c r="AD12" s="526"/>
      <c r="AE12" s="526"/>
      <c r="AF12" s="526"/>
      <c r="AG12" s="526"/>
      <c r="AH12" s="526"/>
      <c r="AI12" s="527"/>
    </row>
    <row r="13" spans="2:35" ht="18" customHeight="1">
      <c r="B13" s="522"/>
      <c r="C13" s="523"/>
      <c r="D13" s="523"/>
      <c r="E13" s="523"/>
      <c r="F13" s="523"/>
      <c r="G13" s="523"/>
      <c r="H13" s="523"/>
      <c r="I13" s="495"/>
      <c r="J13" s="495"/>
      <c r="K13" s="495"/>
      <c r="L13" s="495"/>
      <c r="M13" s="495"/>
      <c r="N13" s="495"/>
      <c r="O13" s="495"/>
      <c r="P13" s="495"/>
      <c r="Q13" s="495"/>
      <c r="R13" s="495"/>
      <c r="S13" s="495"/>
      <c r="T13" s="495"/>
      <c r="U13" s="495"/>
      <c r="V13" s="495"/>
      <c r="W13" s="495"/>
      <c r="X13" s="495"/>
      <c r="Y13" s="495"/>
      <c r="Z13" s="526"/>
      <c r="AA13" s="526"/>
      <c r="AB13" s="526"/>
      <c r="AC13" s="526"/>
      <c r="AD13" s="526"/>
      <c r="AE13" s="526"/>
      <c r="AF13" s="526"/>
      <c r="AG13" s="526"/>
      <c r="AH13" s="526"/>
      <c r="AI13" s="527"/>
    </row>
    <row r="14" spans="2:35" ht="18" customHeight="1">
      <c r="B14" s="522"/>
      <c r="C14" s="523"/>
      <c r="D14" s="523"/>
      <c r="E14" s="523"/>
      <c r="F14" s="523"/>
      <c r="G14" s="523"/>
      <c r="H14" s="523"/>
      <c r="I14" s="495"/>
      <c r="J14" s="495"/>
      <c r="K14" s="495"/>
      <c r="L14" s="495"/>
      <c r="M14" s="495"/>
      <c r="N14" s="495"/>
      <c r="O14" s="495"/>
      <c r="P14" s="495"/>
      <c r="Q14" s="495"/>
      <c r="R14" s="495"/>
      <c r="S14" s="495"/>
      <c r="T14" s="495"/>
      <c r="U14" s="495"/>
      <c r="V14" s="495"/>
      <c r="W14" s="495"/>
      <c r="X14" s="495"/>
      <c r="Y14" s="495"/>
      <c r="Z14" s="526"/>
      <c r="AA14" s="526"/>
      <c r="AB14" s="526"/>
      <c r="AC14" s="526"/>
      <c r="AD14" s="526"/>
      <c r="AE14" s="526"/>
      <c r="AF14" s="526"/>
      <c r="AG14" s="526"/>
      <c r="AH14" s="526"/>
      <c r="AI14" s="527"/>
    </row>
    <row r="15" spans="2:35" ht="18" customHeight="1">
      <c r="B15" s="524"/>
      <c r="C15" s="525"/>
      <c r="D15" s="525"/>
      <c r="E15" s="525"/>
      <c r="F15" s="525"/>
      <c r="G15" s="525"/>
      <c r="H15" s="525"/>
      <c r="I15" s="528"/>
      <c r="J15" s="528"/>
      <c r="K15" s="528"/>
      <c r="L15" s="528"/>
      <c r="M15" s="528"/>
      <c r="N15" s="528"/>
      <c r="O15" s="528"/>
      <c r="P15" s="528"/>
      <c r="Q15" s="528"/>
      <c r="R15" s="528"/>
      <c r="S15" s="528"/>
      <c r="T15" s="528"/>
      <c r="U15" s="528"/>
      <c r="V15" s="528"/>
      <c r="W15" s="528"/>
      <c r="X15" s="528"/>
      <c r="Y15" s="528"/>
      <c r="Z15" s="529"/>
      <c r="AA15" s="529"/>
      <c r="AB15" s="529"/>
      <c r="AC15" s="529"/>
      <c r="AD15" s="529"/>
      <c r="AE15" s="529"/>
      <c r="AF15" s="529"/>
      <c r="AG15" s="529"/>
      <c r="AH15" s="529"/>
      <c r="AI15" s="530"/>
    </row>
    <row r="16" spans="2:35" ht="31.5" customHeight="1">
      <c r="B16" s="502" t="s">
        <v>512</v>
      </c>
      <c r="C16" s="503"/>
      <c r="D16" s="503"/>
      <c r="E16" s="503"/>
      <c r="F16" s="503"/>
      <c r="G16" s="503"/>
      <c r="H16" s="503"/>
      <c r="I16" s="504" t="s">
        <v>436</v>
      </c>
      <c r="J16" s="504"/>
      <c r="K16" s="504"/>
      <c r="L16" s="504"/>
      <c r="M16" s="504"/>
      <c r="N16" s="504"/>
      <c r="O16" s="504"/>
      <c r="P16" s="504"/>
      <c r="Q16" s="504"/>
      <c r="R16" s="504"/>
      <c r="S16" s="504"/>
      <c r="T16" s="504"/>
      <c r="U16" s="504"/>
      <c r="V16" s="504"/>
      <c r="W16" s="504"/>
      <c r="X16" s="504"/>
      <c r="Y16" s="505"/>
      <c r="Z16" s="506">
        <f>SUM(Z11:AI15)</f>
        <v>0</v>
      </c>
      <c r="AA16" s="507"/>
      <c r="AB16" s="507"/>
      <c r="AC16" s="507"/>
      <c r="AD16" s="507"/>
      <c r="AE16" s="507"/>
      <c r="AF16" s="507"/>
      <c r="AG16" s="507"/>
      <c r="AH16" s="507"/>
      <c r="AI16" s="508"/>
    </row>
    <row r="17" spans="2:53" ht="9.75" customHeight="1"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</row>
    <row r="18" spans="2:53" ht="18" customHeight="1">
      <c r="B18" s="509" t="s">
        <v>513</v>
      </c>
      <c r="C18" s="510"/>
      <c r="D18" s="510"/>
      <c r="E18" s="510"/>
      <c r="F18" s="510"/>
      <c r="G18" s="510"/>
      <c r="H18" s="511"/>
      <c r="I18" s="518"/>
      <c r="J18" s="519"/>
      <c r="K18" s="519"/>
      <c r="L18" s="519"/>
      <c r="M18" s="519"/>
      <c r="N18" s="519"/>
      <c r="O18" s="519"/>
      <c r="P18" s="519"/>
      <c r="Q18" s="519"/>
      <c r="R18" s="519"/>
      <c r="S18" s="519"/>
      <c r="T18" s="519"/>
      <c r="U18" s="519"/>
      <c r="V18" s="519"/>
      <c r="W18" s="519"/>
      <c r="X18" s="519"/>
      <c r="Y18" s="519"/>
      <c r="Z18" s="520"/>
      <c r="AA18" s="520"/>
      <c r="AB18" s="520"/>
      <c r="AC18" s="520"/>
      <c r="AD18" s="520"/>
      <c r="AE18" s="520"/>
      <c r="AF18" s="520"/>
      <c r="AG18" s="520"/>
      <c r="AH18" s="520"/>
      <c r="AI18" s="521"/>
    </row>
    <row r="19" spans="2:53" ht="18" customHeight="1">
      <c r="B19" s="512"/>
      <c r="C19" s="513"/>
      <c r="D19" s="513"/>
      <c r="E19" s="513"/>
      <c r="F19" s="513"/>
      <c r="G19" s="513"/>
      <c r="H19" s="514"/>
      <c r="I19" s="494"/>
      <c r="J19" s="495"/>
      <c r="K19" s="495"/>
      <c r="L19" s="495"/>
      <c r="M19" s="495"/>
      <c r="N19" s="495"/>
      <c r="O19" s="495"/>
      <c r="P19" s="495"/>
      <c r="Q19" s="495"/>
      <c r="R19" s="495"/>
      <c r="S19" s="495"/>
      <c r="T19" s="495"/>
      <c r="U19" s="495"/>
      <c r="V19" s="495"/>
      <c r="W19" s="495"/>
      <c r="X19" s="495"/>
      <c r="Y19" s="495"/>
      <c r="Z19" s="496"/>
      <c r="AA19" s="496"/>
      <c r="AB19" s="496"/>
      <c r="AC19" s="496"/>
      <c r="AD19" s="496"/>
      <c r="AE19" s="496"/>
      <c r="AF19" s="496"/>
      <c r="AG19" s="496"/>
      <c r="AH19" s="496"/>
      <c r="AI19" s="497"/>
    </row>
    <row r="20" spans="2:53" ht="18" customHeight="1">
      <c r="B20" s="512"/>
      <c r="C20" s="513"/>
      <c r="D20" s="513"/>
      <c r="E20" s="513"/>
      <c r="F20" s="513"/>
      <c r="G20" s="513"/>
      <c r="H20" s="514"/>
      <c r="I20" s="494"/>
      <c r="J20" s="495"/>
      <c r="K20" s="495"/>
      <c r="L20" s="495"/>
      <c r="M20" s="495"/>
      <c r="N20" s="495"/>
      <c r="O20" s="495"/>
      <c r="P20" s="495"/>
      <c r="Q20" s="495"/>
      <c r="R20" s="495"/>
      <c r="S20" s="495"/>
      <c r="T20" s="495"/>
      <c r="U20" s="495"/>
      <c r="V20" s="495"/>
      <c r="W20" s="495"/>
      <c r="X20" s="495"/>
      <c r="Y20" s="495"/>
      <c r="Z20" s="496"/>
      <c r="AA20" s="496"/>
      <c r="AB20" s="496"/>
      <c r="AC20" s="496"/>
      <c r="AD20" s="496"/>
      <c r="AE20" s="496"/>
      <c r="AF20" s="496"/>
      <c r="AG20" s="496"/>
      <c r="AH20" s="496"/>
      <c r="AI20" s="497"/>
      <c r="BA20" s="121"/>
    </row>
    <row r="21" spans="2:53" ht="18" customHeight="1">
      <c r="B21" s="512"/>
      <c r="C21" s="513"/>
      <c r="D21" s="513"/>
      <c r="E21" s="513"/>
      <c r="F21" s="513"/>
      <c r="G21" s="513"/>
      <c r="H21" s="514"/>
      <c r="I21" s="494"/>
      <c r="J21" s="495"/>
      <c r="K21" s="495"/>
      <c r="L21" s="495"/>
      <c r="M21" s="495"/>
      <c r="N21" s="495"/>
      <c r="O21" s="495"/>
      <c r="P21" s="495"/>
      <c r="Q21" s="495"/>
      <c r="R21" s="495"/>
      <c r="S21" s="495"/>
      <c r="T21" s="495"/>
      <c r="U21" s="495"/>
      <c r="V21" s="495"/>
      <c r="W21" s="495"/>
      <c r="X21" s="495"/>
      <c r="Y21" s="495"/>
      <c r="Z21" s="496"/>
      <c r="AA21" s="496"/>
      <c r="AB21" s="496"/>
      <c r="AC21" s="496"/>
      <c r="AD21" s="496"/>
      <c r="AE21" s="496"/>
      <c r="AF21" s="496"/>
      <c r="AG21" s="496"/>
      <c r="AH21" s="496"/>
      <c r="AI21" s="497"/>
    </row>
    <row r="22" spans="2:53" ht="18" customHeight="1">
      <c r="B22" s="512"/>
      <c r="C22" s="513"/>
      <c r="D22" s="513"/>
      <c r="E22" s="513"/>
      <c r="F22" s="513"/>
      <c r="G22" s="513"/>
      <c r="H22" s="514"/>
      <c r="I22" s="494"/>
      <c r="J22" s="495"/>
      <c r="K22" s="495"/>
      <c r="L22" s="495"/>
      <c r="M22" s="495"/>
      <c r="N22" s="495"/>
      <c r="O22" s="495"/>
      <c r="P22" s="495"/>
      <c r="Q22" s="495"/>
      <c r="R22" s="495"/>
      <c r="S22" s="495"/>
      <c r="T22" s="495"/>
      <c r="U22" s="495"/>
      <c r="V22" s="495"/>
      <c r="W22" s="495"/>
      <c r="X22" s="495"/>
      <c r="Y22" s="495"/>
      <c r="Z22" s="496"/>
      <c r="AA22" s="496"/>
      <c r="AB22" s="496"/>
      <c r="AC22" s="496"/>
      <c r="AD22" s="496"/>
      <c r="AE22" s="496"/>
      <c r="AF22" s="496"/>
      <c r="AG22" s="496"/>
      <c r="AH22" s="496"/>
      <c r="AI22" s="497"/>
    </row>
    <row r="23" spans="2:53" ht="18" customHeight="1">
      <c r="B23" s="512"/>
      <c r="C23" s="513"/>
      <c r="D23" s="513"/>
      <c r="E23" s="513"/>
      <c r="F23" s="513"/>
      <c r="G23" s="513"/>
      <c r="H23" s="514"/>
      <c r="I23" s="494"/>
      <c r="J23" s="495"/>
      <c r="K23" s="495"/>
      <c r="L23" s="495"/>
      <c r="M23" s="495"/>
      <c r="N23" s="495"/>
      <c r="O23" s="495"/>
      <c r="P23" s="495"/>
      <c r="Q23" s="495"/>
      <c r="R23" s="495"/>
      <c r="S23" s="495"/>
      <c r="T23" s="495"/>
      <c r="U23" s="495"/>
      <c r="V23" s="495"/>
      <c r="W23" s="495"/>
      <c r="X23" s="495"/>
      <c r="Y23" s="495"/>
      <c r="Z23" s="496"/>
      <c r="AA23" s="496"/>
      <c r="AB23" s="496"/>
      <c r="AC23" s="496"/>
      <c r="AD23" s="496"/>
      <c r="AE23" s="496"/>
      <c r="AF23" s="496"/>
      <c r="AG23" s="496"/>
      <c r="AH23" s="496"/>
      <c r="AI23" s="497"/>
    </row>
    <row r="24" spans="2:53" ht="18" customHeight="1">
      <c r="B24" s="512"/>
      <c r="C24" s="513"/>
      <c r="D24" s="513"/>
      <c r="E24" s="513"/>
      <c r="F24" s="513"/>
      <c r="G24" s="513"/>
      <c r="H24" s="514"/>
      <c r="I24" s="494"/>
      <c r="J24" s="495"/>
      <c r="K24" s="495"/>
      <c r="L24" s="495"/>
      <c r="M24" s="495"/>
      <c r="N24" s="495"/>
      <c r="O24" s="495"/>
      <c r="P24" s="495"/>
      <c r="Q24" s="495"/>
      <c r="R24" s="495"/>
      <c r="S24" s="495"/>
      <c r="T24" s="495"/>
      <c r="U24" s="495"/>
      <c r="V24" s="495"/>
      <c r="W24" s="495"/>
      <c r="X24" s="495"/>
      <c r="Y24" s="495"/>
      <c r="Z24" s="496"/>
      <c r="AA24" s="496"/>
      <c r="AB24" s="496"/>
      <c r="AC24" s="496"/>
      <c r="AD24" s="496"/>
      <c r="AE24" s="496"/>
      <c r="AF24" s="496"/>
      <c r="AG24" s="496"/>
      <c r="AH24" s="496"/>
      <c r="AI24" s="497"/>
    </row>
    <row r="25" spans="2:53" ht="18" customHeight="1">
      <c r="B25" s="512"/>
      <c r="C25" s="513"/>
      <c r="D25" s="513"/>
      <c r="E25" s="513"/>
      <c r="F25" s="513"/>
      <c r="G25" s="513"/>
      <c r="H25" s="514"/>
      <c r="I25" s="494"/>
      <c r="J25" s="495"/>
      <c r="K25" s="495"/>
      <c r="L25" s="495"/>
      <c r="M25" s="495"/>
      <c r="N25" s="495"/>
      <c r="O25" s="495"/>
      <c r="P25" s="495"/>
      <c r="Q25" s="495"/>
      <c r="R25" s="495"/>
      <c r="S25" s="495"/>
      <c r="T25" s="495"/>
      <c r="U25" s="495"/>
      <c r="V25" s="495"/>
      <c r="W25" s="495"/>
      <c r="X25" s="495"/>
      <c r="Y25" s="495"/>
      <c r="Z25" s="496"/>
      <c r="AA25" s="496"/>
      <c r="AB25" s="496"/>
      <c r="AC25" s="496"/>
      <c r="AD25" s="496"/>
      <c r="AE25" s="496"/>
      <c r="AF25" s="496"/>
      <c r="AG25" s="496"/>
      <c r="AH25" s="496"/>
      <c r="AI25" s="497"/>
    </row>
    <row r="26" spans="2:53" ht="18" customHeight="1">
      <c r="B26" s="515"/>
      <c r="C26" s="516"/>
      <c r="D26" s="516"/>
      <c r="E26" s="516"/>
      <c r="F26" s="516"/>
      <c r="G26" s="516"/>
      <c r="H26" s="517"/>
      <c r="I26" s="498" t="s">
        <v>436</v>
      </c>
      <c r="J26" s="498"/>
      <c r="K26" s="498"/>
      <c r="L26" s="498"/>
      <c r="M26" s="498"/>
      <c r="N26" s="498"/>
      <c r="O26" s="498"/>
      <c r="P26" s="498"/>
      <c r="Q26" s="498"/>
      <c r="R26" s="498"/>
      <c r="S26" s="498"/>
      <c r="T26" s="498"/>
      <c r="U26" s="498"/>
      <c r="V26" s="498"/>
      <c r="W26" s="498"/>
      <c r="X26" s="498"/>
      <c r="Y26" s="499"/>
      <c r="Z26" s="500">
        <f>SUM(Z18:AI25)</f>
        <v>0</v>
      </c>
      <c r="AA26" s="500"/>
      <c r="AB26" s="500"/>
      <c r="AC26" s="500"/>
      <c r="AD26" s="500"/>
      <c r="AE26" s="500"/>
      <c r="AF26" s="500"/>
      <c r="AG26" s="500"/>
      <c r="AH26" s="500"/>
      <c r="AI26" s="501"/>
    </row>
    <row r="27" spans="2:53" ht="33" customHeight="1">
      <c r="B27" s="482" t="s">
        <v>514</v>
      </c>
      <c r="C27" s="483"/>
      <c r="D27" s="483"/>
      <c r="E27" s="483"/>
      <c r="F27" s="483"/>
      <c r="G27" s="483"/>
      <c r="H27" s="483"/>
      <c r="I27" s="486"/>
      <c r="J27" s="486"/>
      <c r="K27" s="486"/>
      <c r="L27" s="486"/>
      <c r="M27" s="486"/>
      <c r="N27" s="486"/>
      <c r="O27" s="486"/>
      <c r="P27" s="486"/>
      <c r="Q27" s="486"/>
      <c r="R27" s="487">
        <v>0</v>
      </c>
      <c r="S27" s="487"/>
      <c r="T27" s="487"/>
      <c r="U27" s="487"/>
      <c r="V27" s="487"/>
      <c r="W27" s="487"/>
      <c r="X27" s="487"/>
      <c r="Y27" s="487"/>
      <c r="Z27" s="488">
        <f>Z16-Z26</f>
        <v>0</v>
      </c>
      <c r="AA27" s="488"/>
      <c r="AB27" s="488"/>
      <c r="AC27" s="488"/>
      <c r="AD27" s="488"/>
      <c r="AE27" s="488"/>
      <c r="AF27" s="488"/>
      <c r="AG27" s="488"/>
      <c r="AH27" s="488"/>
      <c r="AI27" s="489"/>
    </row>
    <row r="28" spans="2:53" ht="33" customHeight="1">
      <c r="B28" s="484"/>
      <c r="C28" s="485"/>
      <c r="D28" s="485"/>
      <c r="E28" s="485"/>
      <c r="F28" s="485"/>
      <c r="G28" s="485"/>
      <c r="H28" s="485"/>
      <c r="I28" s="492"/>
      <c r="J28" s="492"/>
      <c r="K28" s="492"/>
      <c r="L28" s="492"/>
      <c r="M28" s="492"/>
      <c r="N28" s="492"/>
      <c r="O28" s="492"/>
      <c r="P28" s="492"/>
      <c r="Q28" s="492"/>
      <c r="R28" s="493">
        <f>Z27-R27</f>
        <v>0</v>
      </c>
      <c r="S28" s="493"/>
      <c r="T28" s="493"/>
      <c r="U28" s="493"/>
      <c r="V28" s="493"/>
      <c r="W28" s="493"/>
      <c r="X28" s="493"/>
      <c r="Y28" s="493"/>
      <c r="Z28" s="490"/>
      <c r="AA28" s="490"/>
      <c r="AB28" s="490"/>
      <c r="AC28" s="490"/>
      <c r="AD28" s="490"/>
      <c r="AE28" s="490"/>
      <c r="AF28" s="490"/>
      <c r="AG28" s="490"/>
      <c r="AH28" s="490"/>
      <c r="AI28" s="491"/>
    </row>
    <row r="29" spans="2:53"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</row>
    <row r="30" spans="2:53" ht="33" customHeight="1">
      <c r="B30" s="479" t="s">
        <v>437</v>
      </c>
      <c r="C30" s="479"/>
      <c r="D30" s="479"/>
      <c r="E30" s="479"/>
      <c r="F30" s="479"/>
      <c r="G30" s="479"/>
      <c r="H30" s="479"/>
      <c r="I30" s="479"/>
      <c r="J30" s="479"/>
      <c r="K30" s="479"/>
      <c r="L30" s="479"/>
      <c r="M30" s="479"/>
      <c r="N30" s="479"/>
      <c r="O30" s="479"/>
      <c r="P30" s="479"/>
      <c r="Q30" s="479"/>
      <c r="R30" s="479"/>
      <c r="S30" s="479"/>
      <c r="T30" s="479"/>
      <c r="U30" s="479"/>
      <c r="V30" s="479"/>
      <c r="W30" s="479"/>
      <c r="X30" s="479"/>
      <c r="Y30" s="479"/>
      <c r="Z30" s="479"/>
      <c r="AA30" s="479"/>
      <c r="AB30" s="479"/>
      <c r="AC30" s="479"/>
      <c r="AD30" s="479"/>
      <c r="AE30" s="479"/>
      <c r="AF30" s="479"/>
      <c r="AG30" s="479"/>
      <c r="AH30" s="479"/>
      <c r="AI30" s="479"/>
    </row>
    <row r="31" spans="2:53" ht="33" customHeight="1">
      <c r="B31" s="480">
        <f ca="1">TODAY()</f>
        <v>44473</v>
      </c>
      <c r="C31" s="480"/>
      <c r="D31" s="480"/>
      <c r="E31" s="480"/>
      <c r="F31" s="480"/>
      <c r="G31" s="480"/>
      <c r="H31" s="480"/>
      <c r="I31" s="480"/>
      <c r="J31" s="480"/>
      <c r="K31" s="480"/>
      <c r="L31" s="480"/>
      <c r="M31" s="480"/>
      <c r="N31" s="480"/>
      <c r="O31" s="480"/>
      <c r="P31" s="480"/>
      <c r="Q31" s="480"/>
      <c r="R31" s="480"/>
      <c r="S31" s="480"/>
      <c r="T31" s="480"/>
      <c r="U31" s="480"/>
      <c r="V31" s="480"/>
      <c r="W31" s="480"/>
      <c r="X31" s="480"/>
      <c r="Y31" s="480"/>
      <c r="Z31" s="480"/>
      <c r="AA31" s="480"/>
      <c r="AB31" s="480"/>
      <c r="AC31" s="480"/>
      <c r="AD31" s="480"/>
      <c r="AE31" s="480"/>
      <c r="AF31" s="480"/>
      <c r="AG31" s="480"/>
      <c r="AH31" s="480"/>
      <c r="AI31" s="480"/>
    </row>
    <row r="33" spans="2:31" ht="27" customHeight="1">
      <c r="B33" s="477" t="s">
        <v>515</v>
      </c>
      <c r="C33" s="477"/>
      <c r="D33" s="477"/>
      <c r="E33" s="477"/>
      <c r="F33" s="477"/>
      <c r="G33" s="478" t="str">
        <f>계약서!AE41</f>
        <v>이름 또는 법인명 기재</v>
      </c>
      <c r="H33" s="478"/>
      <c r="I33" s="478"/>
      <c r="J33" s="478"/>
      <c r="K33" s="478"/>
      <c r="L33" s="478"/>
      <c r="M33" s="478"/>
      <c r="N33" s="478"/>
      <c r="O33" s="478"/>
      <c r="P33" s="478"/>
      <c r="Q33" s="478"/>
      <c r="R33" s="478"/>
      <c r="S33" s="478"/>
      <c r="T33" s="478"/>
      <c r="U33" s="478"/>
      <c r="V33" s="478"/>
      <c r="W33" s="478"/>
      <c r="X33" s="478"/>
      <c r="Y33" s="478"/>
      <c r="Z33" s="478"/>
      <c r="AA33" s="478"/>
      <c r="AB33" s="478"/>
      <c r="AC33" s="478"/>
      <c r="AD33" s="481" t="s">
        <v>438</v>
      </c>
      <c r="AE33" s="481"/>
    </row>
    <row r="34" spans="2:31" ht="27" customHeight="1">
      <c r="B34" s="477" t="s">
        <v>516</v>
      </c>
      <c r="C34" s="477"/>
      <c r="D34" s="477"/>
      <c r="E34" s="477"/>
      <c r="F34" s="477"/>
      <c r="G34" s="478">
        <f>계약서!T41</f>
        <v>0</v>
      </c>
      <c r="H34" s="478"/>
      <c r="I34" s="478"/>
      <c r="J34" s="478"/>
      <c r="K34" s="478"/>
      <c r="L34" s="478"/>
      <c r="M34" s="478"/>
      <c r="N34" s="478"/>
      <c r="O34" s="478"/>
      <c r="P34" s="478"/>
      <c r="Q34" s="478"/>
      <c r="R34" s="478"/>
      <c r="S34" s="478"/>
      <c r="T34" s="478"/>
      <c r="U34" s="478"/>
      <c r="V34" s="478"/>
      <c r="W34" s="478"/>
      <c r="X34" s="478"/>
      <c r="Y34" s="478"/>
      <c r="Z34" s="478"/>
      <c r="AA34" s="478"/>
      <c r="AB34" s="478"/>
      <c r="AC34" s="478"/>
      <c r="AD34" s="478"/>
      <c r="AE34" s="478"/>
    </row>
    <row r="35" spans="2:31" ht="27" customHeight="1">
      <c r="B35" s="477" t="s">
        <v>517</v>
      </c>
      <c r="C35" s="477"/>
      <c r="D35" s="477"/>
      <c r="E35" s="477"/>
      <c r="F35" s="477"/>
      <c r="G35" s="478"/>
      <c r="H35" s="478"/>
      <c r="I35" s="478"/>
      <c r="J35" s="478"/>
      <c r="K35" s="478"/>
      <c r="L35" s="478"/>
      <c r="M35" s="478"/>
      <c r="N35" s="478"/>
      <c r="O35" s="478"/>
      <c r="P35" s="478"/>
      <c r="Q35" s="478"/>
      <c r="R35" s="478"/>
      <c r="S35" s="478"/>
      <c r="T35" s="478"/>
      <c r="U35" s="478"/>
      <c r="V35" s="478"/>
      <c r="W35" s="478"/>
      <c r="X35" s="478"/>
      <c r="Y35" s="478"/>
      <c r="Z35" s="478"/>
      <c r="AA35" s="478"/>
      <c r="AB35" s="478"/>
      <c r="AC35" s="478"/>
      <c r="AD35" s="478"/>
      <c r="AE35" s="478"/>
    </row>
  </sheetData>
  <sheetProtection selectLockedCells="1"/>
  <mergeCells count="61">
    <mergeCell ref="B3:AI3"/>
    <mergeCell ref="B4:AI4"/>
    <mergeCell ref="B7:H7"/>
    <mergeCell ref="I7:Y7"/>
    <mergeCell ref="Z7:AI7"/>
    <mergeCell ref="B5:AI5"/>
    <mergeCell ref="B8:H11"/>
    <mergeCell ref="I8:Y8"/>
    <mergeCell ref="Z8:AI8"/>
    <mergeCell ref="I9:Y9"/>
    <mergeCell ref="Z9:AI9"/>
    <mergeCell ref="I10:Y10"/>
    <mergeCell ref="Z10:AI10"/>
    <mergeCell ref="I11:Y11"/>
    <mergeCell ref="Z11:AI11"/>
    <mergeCell ref="B12:H15"/>
    <mergeCell ref="I12:Y12"/>
    <mergeCell ref="Z12:AI12"/>
    <mergeCell ref="I13:Y13"/>
    <mergeCell ref="Z13:AI13"/>
    <mergeCell ref="I14:Y14"/>
    <mergeCell ref="Z14:AI14"/>
    <mergeCell ref="I15:Y15"/>
    <mergeCell ref="Z15:AI15"/>
    <mergeCell ref="B16:H16"/>
    <mergeCell ref="I16:Y16"/>
    <mergeCell ref="Z16:AI16"/>
    <mergeCell ref="B18:H26"/>
    <mergeCell ref="I18:Y18"/>
    <mergeCell ref="Z18:AI18"/>
    <mergeCell ref="I19:Y19"/>
    <mergeCell ref="Z19:AI19"/>
    <mergeCell ref="I20:Y20"/>
    <mergeCell ref="Z20:AI20"/>
    <mergeCell ref="I21:Y21"/>
    <mergeCell ref="Z21:AI21"/>
    <mergeCell ref="I22:Y22"/>
    <mergeCell ref="Z22:AI22"/>
    <mergeCell ref="I23:Y23"/>
    <mergeCell ref="Z23:AI23"/>
    <mergeCell ref="I24:Y24"/>
    <mergeCell ref="Z24:AI24"/>
    <mergeCell ref="I25:Y25"/>
    <mergeCell ref="Z25:AI25"/>
    <mergeCell ref="I26:Y26"/>
    <mergeCell ref="Z26:AI26"/>
    <mergeCell ref="B27:H28"/>
    <mergeCell ref="I27:Q27"/>
    <mergeCell ref="R27:Y27"/>
    <mergeCell ref="Z27:AI28"/>
    <mergeCell ref="I28:Q28"/>
    <mergeCell ref="R28:Y28"/>
    <mergeCell ref="B35:F35"/>
    <mergeCell ref="G35:AE35"/>
    <mergeCell ref="B30:AI30"/>
    <mergeCell ref="B31:AI31"/>
    <mergeCell ref="B33:F33"/>
    <mergeCell ref="G33:AC33"/>
    <mergeCell ref="AD33:AE33"/>
    <mergeCell ref="B34:F34"/>
    <mergeCell ref="G34:AE34"/>
  </mergeCells>
  <phoneticPr fontId="3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AS106"/>
  <sheetViews>
    <sheetView workbookViewId="0">
      <selection activeCell="K16" sqref="K16"/>
    </sheetView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3.75" customWidth="1"/>
    <col min="15" max="15" width="2.125" customWidth="1"/>
    <col min="16" max="16" width="4.875" customWidth="1"/>
    <col min="17" max="17" width="17.8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</cols>
  <sheetData>
    <row r="1" spans="1:45" ht="33.75" customHeight="1">
      <c r="A1" s="3" t="s">
        <v>48</v>
      </c>
      <c r="B1" s="4" t="s">
        <v>49</v>
      </c>
      <c r="C1" s="5"/>
      <c r="D1" s="6" t="s">
        <v>50</v>
      </c>
      <c r="E1" s="7" t="s">
        <v>51</v>
      </c>
      <c r="F1" s="1"/>
      <c r="G1" s="8" t="s">
        <v>50</v>
      </c>
      <c r="H1" s="9" t="s">
        <v>52</v>
      </c>
      <c r="J1" s="10" t="s">
        <v>50</v>
      </c>
      <c r="K1" s="10" t="s">
        <v>53</v>
      </c>
      <c r="M1" s="11" t="s">
        <v>50</v>
      </c>
      <c r="N1" s="11" t="s">
        <v>54</v>
      </c>
      <c r="P1" s="11" t="s">
        <v>50</v>
      </c>
      <c r="Q1" s="11" t="s">
        <v>55</v>
      </c>
      <c r="S1" s="11" t="s">
        <v>50</v>
      </c>
      <c r="T1" s="12" t="s">
        <v>56</v>
      </c>
      <c r="V1" s="550" t="s">
        <v>57</v>
      </c>
      <c r="W1" s="550"/>
      <c r="X1" s="550"/>
      <c r="Y1" s="550"/>
      <c r="Z1" s="550"/>
      <c r="AA1" s="550"/>
      <c r="AB1" s="550"/>
      <c r="AC1" s="550"/>
      <c r="AE1" s="551"/>
      <c r="AF1" s="552"/>
      <c r="AG1" s="552"/>
    </row>
    <row r="2" spans="1:45">
      <c r="A2" s="13">
        <v>1</v>
      </c>
      <c r="B2" t="s">
        <v>58</v>
      </c>
      <c r="C2" s="5"/>
      <c r="D2" s="13">
        <v>1</v>
      </c>
      <c r="E2" t="s">
        <v>2</v>
      </c>
      <c r="G2" s="13">
        <v>1</v>
      </c>
      <c r="H2" t="s">
        <v>59</v>
      </c>
      <c r="J2">
        <v>1</v>
      </c>
      <c r="K2" t="s">
        <v>60</v>
      </c>
      <c r="M2">
        <v>1</v>
      </c>
      <c r="N2" t="s">
        <v>61</v>
      </c>
      <c r="P2">
        <v>1</v>
      </c>
      <c r="Q2" t="s">
        <v>55</v>
      </c>
      <c r="S2" s="14">
        <v>1</v>
      </c>
      <c r="T2" s="13" t="s">
        <v>62</v>
      </c>
      <c r="V2" s="10"/>
      <c r="W2" s="15" t="s">
        <v>63</v>
      </c>
      <c r="X2" s="15"/>
      <c r="Y2" s="15"/>
      <c r="Z2" s="553" t="s">
        <v>64</v>
      </c>
      <c r="AA2" s="553"/>
      <c r="AB2" s="553" t="s">
        <v>65</v>
      </c>
      <c r="AC2" s="553"/>
      <c r="AE2" s="11"/>
      <c r="AF2" s="11"/>
      <c r="AG2" s="11"/>
    </row>
    <row r="3" spans="1:45" ht="33">
      <c r="A3" s="13">
        <v>2</v>
      </c>
      <c r="B3" t="s">
        <v>66</v>
      </c>
      <c r="C3" s="5"/>
      <c r="D3" s="13">
        <v>2</v>
      </c>
      <c r="E3" t="s">
        <v>67</v>
      </c>
      <c r="G3" s="13">
        <v>2</v>
      </c>
      <c r="H3" t="s">
        <v>68</v>
      </c>
      <c r="J3">
        <v>2</v>
      </c>
      <c r="K3" t="s">
        <v>69</v>
      </c>
      <c r="M3">
        <v>2</v>
      </c>
      <c r="N3" t="s">
        <v>70</v>
      </c>
      <c r="P3">
        <v>2</v>
      </c>
      <c r="Q3" t="s">
        <v>71</v>
      </c>
      <c r="S3">
        <v>2</v>
      </c>
      <c r="T3" s="16" t="s">
        <v>72</v>
      </c>
      <c r="V3" s="10"/>
      <c r="W3" s="15" t="s">
        <v>63</v>
      </c>
      <c r="X3" s="15" t="s">
        <v>63</v>
      </c>
      <c r="Y3" s="15" t="s">
        <v>47</v>
      </c>
      <c r="Z3" s="17" t="s">
        <v>73</v>
      </c>
      <c r="AA3" s="17" t="s">
        <v>74</v>
      </c>
      <c r="AB3" s="17" t="s">
        <v>75</v>
      </c>
      <c r="AC3" s="17" t="s">
        <v>76</v>
      </c>
      <c r="AE3" s="11" t="s">
        <v>50</v>
      </c>
      <c r="AF3" s="12" t="s">
        <v>77</v>
      </c>
      <c r="AG3" s="12" t="s">
        <v>78</v>
      </c>
      <c r="AI3" s="10" t="s">
        <v>50</v>
      </c>
      <c r="AJ3" s="10" t="s">
        <v>79</v>
      </c>
      <c r="AL3" s="11" t="s">
        <v>80</v>
      </c>
      <c r="AN3" s="11" t="s">
        <v>81</v>
      </c>
      <c r="AP3" s="10" t="s">
        <v>448</v>
      </c>
      <c r="AQ3" s="11" t="s">
        <v>449</v>
      </c>
      <c r="AS3" s="10" t="s">
        <v>450</v>
      </c>
    </row>
    <row r="4" spans="1:45">
      <c r="A4" s="13">
        <v>3</v>
      </c>
      <c r="B4" t="s">
        <v>82</v>
      </c>
      <c r="C4" s="5"/>
      <c r="D4" s="13">
        <v>3</v>
      </c>
      <c r="E4" t="s">
        <v>83</v>
      </c>
      <c r="G4" s="13">
        <v>3</v>
      </c>
      <c r="H4" t="s">
        <v>84</v>
      </c>
      <c r="J4">
        <v>3</v>
      </c>
      <c r="K4" t="s">
        <v>85</v>
      </c>
      <c r="M4">
        <v>3</v>
      </c>
      <c r="N4" t="s">
        <v>559</v>
      </c>
      <c r="P4">
        <v>3</v>
      </c>
      <c r="Q4" t="s">
        <v>560</v>
      </c>
      <c r="V4">
        <v>1</v>
      </c>
      <c r="W4" t="s">
        <v>86</v>
      </c>
      <c r="X4" t="s">
        <v>87</v>
      </c>
      <c r="Y4" t="s">
        <v>88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89</v>
      </c>
      <c r="AG4" t="s">
        <v>90</v>
      </c>
      <c r="AI4">
        <v>1</v>
      </c>
      <c r="AJ4" t="s">
        <v>91</v>
      </c>
      <c r="AL4" t="s">
        <v>92</v>
      </c>
      <c r="AN4" t="s">
        <v>93</v>
      </c>
      <c r="AP4" t="s">
        <v>451</v>
      </c>
      <c r="AQ4" t="s">
        <v>452</v>
      </c>
      <c r="AS4" t="s">
        <v>453</v>
      </c>
    </row>
    <row r="5" spans="1:45">
      <c r="A5" s="13">
        <v>4</v>
      </c>
      <c r="B5" t="s">
        <v>1</v>
      </c>
      <c r="C5" s="5"/>
      <c r="D5" s="13">
        <v>4</v>
      </c>
      <c r="E5" t="s">
        <v>94</v>
      </c>
      <c r="G5" s="13">
        <v>4</v>
      </c>
      <c r="H5" t="s">
        <v>95</v>
      </c>
      <c r="J5">
        <v>4</v>
      </c>
      <c r="K5" t="s">
        <v>96</v>
      </c>
      <c r="M5">
        <v>4</v>
      </c>
      <c r="P5">
        <v>4</v>
      </c>
      <c r="V5">
        <v>2</v>
      </c>
      <c r="W5" t="s">
        <v>86</v>
      </c>
      <c r="X5" t="s">
        <v>87</v>
      </c>
      <c r="Y5" t="s">
        <v>97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98</v>
      </c>
      <c r="AG5" t="s">
        <v>99</v>
      </c>
      <c r="AI5">
        <v>2</v>
      </c>
      <c r="AJ5" t="s">
        <v>100</v>
      </c>
      <c r="AL5" t="s">
        <v>101</v>
      </c>
      <c r="AN5" t="s">
        <v>102</v>
      </c>
      <c r="AP5" t="s">
        <v>454</v>
      </c>
      <c r="AQ5" t="s">
        <v>455</v>
      </c>
      <c r="AS5" t="s">
        <v>456</v>
      </c>
    </row>
    <row r="6" spans="1:45">
      <c r="A6" s="13">
        <v>5</v>
      </c>
      <c r="B6" t="s">
        <v>103</v>
      </c>
      <c r="C6" s="5"/>
      <c r="D6" s="13">
        <v>5</v>
      </c>
      <c r="E6" t="s">
        <v>104</v>
      </c>
      <c r="G6" s="13">
        <v>5</v>
      </c>
      <c r="H6" t="s">
        <v>105</v>
      </c>
      <c r="J6">
        <v>5</v>
      </c>
      <c r="K6" t="s">
        <v>106</v>
      </c>
      <c r="M6">
        <v>5</v>
      </c>
      <c r="P6">
        <v>5</v>
      </c>
      <c r="V6">
        <v>3</v>
      </c>
      <c r="W6" t="s">
        <v>86</v>
      </c>
      <c r="X6" t="s">
        <v>87</v>
      </c>
      <c r="Y6" t="s">
        <v>108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109</v>
      </c>
      <c r="AG6" t="s">
        <v>110</v>
      </c>
      <c r="AI6">
        <v>3</v>
      </c>
      <c r="AJ6" t="s">
        <v>111</v>
      </c>
      <c r="AL6" t="s">
        <v>112</v>
      </c>
      <c r="AN6" t="s">
        <v>113</v>
      </c>
      <c r="AP6" t="s">
        <v>457</v>
      </c>
      <c r="AQ6" t="s">
        <v>458</v>
      </c>
      <c r="AS6" t="s">
        <v>459</v>
      </c>
    </row>
    <row r="7" spans="1:45">
      <c r="A7" s="13">
        <v>6</v>
      </c>
      <c r="B7" t="s">
        <v>114</v>
      </c>
      <c r="C7" s="5"/>
      <c r="D7" s="13">
        <v>6</v>
      </c>
      <c r="E7" t="s">
        <v>115</v>
      </c>
      <c r="G7" s="13">
        <v>6</v>
      </c>
      <c r="H7" t="s">
        <v>116</v>
      </c>
      <c r="J7">
        <v>6</v>
      </c>
      <c r="K7" t="s">
        <v>117</v>
      </c>
      <c r="V7">
        <v>4</v>
      </c>
      <c r="W7" t="s">
        <v>86</v>
      </c>
      <c r="X7" t="s">
        <v>118</v>
      </c>
      <c r="Y7" t="s">
        <v>119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120</v>
      </c>
      <c r="AG7" t="s">
        <v>121</v>
      </c>
      <c r="AI7">
        <v>4</v>
      </c>
      <c r="AJ7" t="s">
        <v>122</v>
      </c>
      <c r="AL7" t="s">
        <v>107</v>
      </c>
      <c r="AN7" t="s">
        <v>123</v>
      </c>
      <c r="AP7" t="s">
        <v>460</v>
      </c>
      <c r="AQ7" t="s">
        <v>461</v>
      </c>
      <c r="AS7" t="s">
        <v>462</v>
      </c>
    </row>
    <row r="8" spans="1:45">
      <c r="A8" s="13">
        <v>7</v>
      </c>
      <c r="B8" t="s">
        <v>124</v>
      </c>
      <c r="C8" s="5"/>
      <c r="D8" s="13">
        <v>7</v>
      </c>
      <c r="E8" t="s">
        <v>125</v>
      </c>
      <c r="G8" s="13">
        <v>7</v>
      </c>
      <c r="H8" t="s">
        <v>126</v>
      </c>
      <c r="J8">
        <v>7</v>
      </c>
      <c r="K8" t="s">
        <v>107</v>
      </c>
      <c r="V8">
        <v>5</v>
      </c>
      <c r="W8" t="s">
        <v>86</v>
      </c>
      <c r="X8" t="s">
        <v>87</v>
      </c>
      <c r="Y8" t="s">
        <v>127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128</v>
      </c>
      <c r="AG8" t="s">
        <v>129</v>
      </c>
      <c r="AI8">
        <v>5</v>
      </c>
      <c r="AJ8" t="s">
        <v>130</v>
      </c>
      <c r="AN8" t="s">
        <v>131</v>
      </c>
      <c r="AP8" t="s">
        <v>463</v>
      </c>
      <c r="AQ8" t="s">
        <v>464</v>
      </c>
      <c r="AS8" t="s">
        <v>465</v>
      </c>
    </row>
    <row r="9" spans="1:45">
      <c r="A9" s="13">
        <v>8</v>
      </c>
      <c r="B9" t="s">
        <v>132</v>
      </c>
      <c r="C9" s="5"/>
      <c r="D9" s="13">
        <v>8</v>
      </c>
      <c r="E9" t="s">
        <v>133</v>
      </c>
      <c r="G9" s="13">
        <v>8</v>
      </c>
      <c r="H9" t="s">
        <v>134</v>
      </c>
      <c r="V9">
        <v>6</v>
      </c>
      <c r="W9" t="s">
        <v>86</v>
      </c>
      <c r="X9" t="s">
        <v>118</v>
      </c>
      <c r="Y9" t="s">
        <v>135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136</v>
      </c>
      <c r="AG9" t="s">
        <v>107</v>
      </c>
      <c r="AI9">
        <v>6</v>
      </c>
      <c r="AJ9" t="s">
        <v>137</v>
      </c>
      <c r="AN9" t="s">
        <v>107</v>
      </c>
      <c r="AP9" t="s">
        <v>464</v>
      </c>
    </row>
    <row r="10" spans="1:45">
      <c r="A10" s="13">
        <v>9</v>
      </c>
      <c r="B10" t="s">
        <v>138</v>
      </c>
      <c r="C10" s="5"/>
      <c r="D10" s="13">
        <v>9</v>
      </c>
      <c r="E10" t="s">
        <v>139</v>
      </c>
      <c r="G10" s="13">
        <v>9</v>
      </c>
      <c r="H10" t="s">
        <v>140</v>
      </c>
      <c r="Q10" s="127" t="s">
        <v>502</v>
      </c>
      <c r="V10" s="19">
        <v>7</v>
      </c>
      <c r="W10" s="19" t="s">
        <v>86</v>
      </c>
      <c r="X10" s="19" t="s">
        <v>141</v>
      </c>
      <c r="Y10" s="19" t="s">
        <v>142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143</v>
      </c>
      <c r="AI10">
        <v>7</v>
      </c>
      <c r="AJ10" t="s">
        <v>144</v>
      </c>
    </row>
    <row r="11" spans="1:45">
      <c r="A11" s="13">
        <v>10</v>
      </c>
      <c r="B11" t="s">
        <v>145</v>
      </c>
      <c r="C11" s="5"/>
      <c r="D11" s="13">
        <v>10</v>
      </c>
      <c r="E11" t="s">
        <v>146</v>
      </c>
      <c r="G11" s="13">
        <v>10</v>
      </c>
      <c r="H11" t="s">
        <v>147</v>
      </c>
      <c r="Q11" t="s">
        <v>561</v>
      </c>
      <c r="V11" s="19">
        <v>8</v>
      </c>
      <c r="W11" s="19" t="s">
        <v>86</v>
      </c>
      <c r="X11" s="19" t="s">
        <v>141</v>
      </c>
      <c r="Y11" s="19" t="s">
        <v>148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149</v>
      </c>
      <c r="AI11">
        <v>8</v>
      </c>
      <c r="AJ11" t="s">
        <v>150</v>
      </c>
    </row>
    <row r="12" spans="1:45">
      <c r="A12" s="13">
        <v>11</v>
      </c>
      <c r="B12" t="s">
        <v>151</v>
      </c>
      <c r="C12" s="5"/>
      <c r="D12" s="13">
        <v>11</v>
      </c>
      <c r="E12" t="s">
        <v>152</v>
      </c>
      <c r="G12" s="13">
        <v>11</v>
      </c>
      <c r="H12" t="s">
        <v>153</v>
      </c>
      <c r="Q12" t="s">
        <v>562</v>
      </c>
      <c r="V12" s="19">
        <v>9</v>
      </c>
      <c r="W12" s="19" t="s">
        <v>86</v>
      </c>
      <c r="X12" s="19" t="s">
        <v>141</v>
      </c>
      <c r="Y12" s="19" t="s">
        <v>154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155</v>
      </c>
      <c r="AI12">
        <v>9</v>
      </c>
      <c r="AJ12" t="s">
        <v>107</v>
      </c>
    </row>
    <row r="13" spans="1:45">
      <c r="A13" s="13">
        <v>12</v>
      </c>
      <c r="B13" t="s">
        <v>156</v>
      </c>
      <c r="C13" s="5"/>
      <c r="D13" s="13">
        <v>12</v>
      </c>
      <c r="E13" t="s">
        <v>157</v>
      </c>
      <c r="G13" s="13">
        <v>12</v>
      </c>
      <c r="H13" t="s">
        <v>158</v>
      </c>
      <c r="Q13" t="s">
        <v>559</v>
      </c>
      <c r="V13" s="19">
        <v>10</v>
      </c>
      <c r="W13" s="19" t="s">
        <v>159</v>
      </c>
      <c r="X13" s="19" t="s">
        <v>141</v>
      </c>
      <c r="Y13" s="19" t="s">
        <v>160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107</v>
      </c>
    </row>
    <row r="14" spans="1:45">
      <c r="A14" s="13">
        <v>13</v>
      </c>
      <c r="B14" t="s">
        <v>161</v>
      </c>
      <c r="C14" s="5"/>
      <c r="D14" s="13">
        <v>13</v>
      </c>
      <c r="E14" t="s">
        <v>558</v>
      </c>
      <c r="G14" s="13">
        <v>13</v>
      </c>
      <c r="H14" t="s">
        <v>162</v>
      </c>
      <c r="V14">
        <v>11</v>
      </c>
      <c r="W14" t="s">
        <v>86</v>
      </c>
      <c r="X14" t="s">
        <v>163</v>
      </c>
      <c r="Y14" t="s">
        <v>164</v>
      </c>
      <c r="Z14" s="18">
        <v>70</v>
      </c>
      <c r="AA14">
        <v>70</v>
      </c>
      <c r="AB14" s="18">
        <v>400</v>
      </c>
      <c r="AC14" s="1">
        <v>300</v>
      </c>
      <c r="AP14" s="11" t="s">
        <v>507</v>
      </c>
    </row>
    <row r="15" spans="1:45">
      <c r="A15" s="13">
        <v>14</v>
      </c>
      <c r="B15" t="s">
        <v>165</v>
      </c>
      <c r="C15" s="5"/>
      <c r="D15" s="13">
        <v>14</v>
      </c>
      <c r="E15" t="s">
        <v>125</v>
      </c>
      <c r="G15" s="13">
        <v>14</v>
      </c>
      <c r="H15" t="s">
        <v>166</v>
      </c>
      <c r="V15">
        <v>12</v>
      </c>
      <c r="W15" t="s">
        <v>86</v>
      </c>
      <c r="X15" t="s">
        <v>163</v>
      </c>
      <c r="Y15" t="s">
        <v>167</v>
      </c>
      <c r="Z15" s="18">
        <v>70</v>
      </c>
      <c r="AA15">
        <v>70</v>
      </c>
      <c r="AB15" s="18">
        <v>400</v>
      </c>
      <c r="AC15" s="1">
        <v>350</v>
      </c>
      <c r="AP15" t="s">
        <v>549</v>
      </c>
    </row>
    <row r="16" spans="1:45">
      <c r="A16" s="13">
        <v>15</v>
      </c>
      <c r="B16" t="s">
        <v>168</v>
      </c>
      <c r="C16" s="5"/>
      <c r="D16" s="13">
        <v>15</v>
      </c>
      <c r="E16" t="s">
        <v>107</v>
      </c>
      <c r="G16" s="13">
        <v>15</v>
      </c>
      <c r="H16" t="s">
        <v>169</v>
      </c>
      <c r="V16">
        <v>13</v>
      </c>
      <c r="W16" t="s">
        <v>170</v>
      </c>
      <c r="X16" t="s">
        <v>171</v>
      </c>
      <c r="Y16" t="s">
        <v>172</v>
      </c>
      <c r="Z16" s="18">
        <v>70</v>
      </c>
      <c r="AA16">
        <v>70</v>
      </c>
      <c r="AB16" s="18">
        <v>400</v>
      </c>
      <c r="AC16" s="1">
        <v>400</v>
      </c>
      <c r="AP16" t="s">
        <v>550</v>
      </c>
    </row>
    <row r="17" spans="1:42">
      <c r="A17" s="13">
        <v>16</v>
      </c>
      <c r="B17" t="s">
        <v>173</v>
      </c>
      <c r="C17" s="5"/>
      <c r="G17" s="13">
        <v>16</v>
      </c>
      <c r="H17" t="s">
        <v>174</v>
      </c>
      <c r="V17" s="19">
        <v>14</v>
      </c>
      <c r="W17" s="19" t="s">
        <v>86</v>
      </c>
      <c r="X17" s="19" t="s">
        <v>175</v>
      </c>
      <c r="Y17" s="19" t="s">
        <v>176</v>
      </c>
      <c r="Z17" s="20">
        <v>20</v>
      </c>
      <c r="AA17" s="19">
        <v>20</v>
      </c>
      <c r="AB17" s="20">
        <v>100</v>
      </c>
      <c r="AC17" s="19">
        <v>80</v>
      </c>
      <c r="AP17" t="s">
        <v>508</v>
      </c>
    </row>
    <row r="18" spans="1:42">
      <c r="A18" s="13">
        <v>17</v>
      </c>
      <c r="B18" t="s">
        <v>177</v>
      </c>
      <c r="C18" s="5"/>
      <c r="G18" s="13">
        <v>17</v>
      </c>
      <c r="H18" t="s">
        <v>178</v>
      </c>
      <c r="Q18" s="127" t="s">
        <v>503</v>
      </c>
      <c r="V18" s="19">
        <v>15</v>
      </c>
      <c r="W18" s="19" t="s">
        <v>86</v>
      </c>
      <c r="X18" s="19" t="s">
        <v>179</v>
      </c>
      <c r="Y18" s="19" t="s">
        <v>180</v>
      </c>
      <c r="Z18" s="20">
        <v>20</v>
      </c>
      <c r="AA18" s="19">
        <v>20</v>
      </c>
      <c r="AB18" s="20">
        <v>100</v>
      </c>
      <c r="AC18" s="19">
        <v>100</v>
      </c>
      <c r="AE18" s="550" t="s">
        <v>181</v>
      </c>
      <c r="AF18" s="550"/>
      <c r="AG18" s="550"/>
    </row>
    <row r="19" spans="1:42">
      <c r="A19" s="13">
        <v>18</v>
      </c>
      <c r="B19" t="s">
        <v>182</v>
      </c>
      <c r="C19" s="5"/>
      <c r="G19" s="13">
        <v>18</v>
      </c>
      <c r="H19" t="s">
        <v>183</v>
      </c>
      <c r="Q19" t="s">
        <v>563</v>
      </c>
      <c r="V19" s="19">
        <v>16</v>
      </c>
      <c r="W19" s="19" t="s">
        <v>86</v>
      </c>
      <c r="X19" s="19" t="s">
        <v>175</v>
      </c>
      <c r="Y19" s="19" t="s">
        <v>184</v>
      </c>
      <c r="Z19" s="20">
        <v>20</v>
      </c>
      <c r="AA19" s="19">
        <v>20</v>
      </c>
      <c r="AB19" s="20">
        <v>100</v>
      </c>
      <c r="AC19" s="19">
        <v>100</v>
      </c>
      <c r="AE19" s="550"/>
      <c r="AF19" s="550"/>
      <c r="AG19" s="550"/>
    </row>
    <row r="20" spans="1:42">
      <c r="A20" s="13">
        <v>19</v>
      </c>
      <c r="B20" t="s">
        <v>185</v>
      </c>
      <c r="C20" s="5"/>
      <c r="G20" s="13">
        <v>19</v>
      </c>
      <c r="H20" t="s">
        <v>186</v>
      </c>
      <c r="Q20" t="s">
        <v>564</v>
      </c>
      <c r="V20">
        <v>17</v>
      </c>
      <c r="W20" t="s">
        <v>187</v>
      </c>
      <c r="Y20" t="s">
        <v>188</v>
      </c>
      <c r="Z20" s="18">
        <v>20</v>
      </c>
      <c r="AA20">
        <v>20</v>
      </c>
      <c r="AB20" s="18">
        <v>80</v>
      </c>
      <c r="AC20" s="1">
        <v>80</v>
      </c>
      <c r="AE20" s="550"/>
      <c r="AF20" s="550"/>
      <c r="AG20" s="550"/>
    </row>
    <row r="21" spans="1:42">
      <c r="A21" s="13">
        <v>20</v>
      </c>
      <c r="B21" t="s">
        <v>189</v>
      </c>
      <c r="C21" s="5"/>
      <c r="G21" s="13">
        <v>20</v>
      </c>
      <c r="H21" t="s">
        <v>190</v>
      </c>
      <c r="Q21" t="s">
        <v>565</v>
      </c>
      <c r="V21">
        <v>18</v>
      </c>
      <c r="W21" t="s">
        <v>187</v>
      </c>
      <c r="Y21" t="s">
        <v>191</v>
      </c>
      <c r="Z21" s="18">
        <v>20</v>
      </c>
      <c r="AA21">
        <v>20</v>
      </c>
      <c r="AB21" s="18">
        <v>80</v>
      </c>
      <c r="AC21" s="1">
        <v>80</v>
      </c>
      <c r="AE21" s="550"/>
      <c r="AF21" s="550"/>
      <c r="AG21" s="550"/>
    </row>
    <row r="22" spans="1:42">
      <c r="A22" s="13">
        <v>21</v>
      </c>
      <c r="B22" t="s">
        <v>192</v>
      </c>
      <c r="C22" s="5"/>
      <c r="G22" s="13">
        <v>21</v>
      </c>
      <c r="H22" t="s">
        <v>193</v>
      </c>
      <c r="V22">
        <v>19</v>
      </c>
      <c r="W22" t="s">
        <v>187</v>
      </c>
      <c r="Y22" t="s">
        <v>194</v>
      </c>
      <c r="Z22" s="18">
        <v>40</v>
      </c>
      <c r="AA22">
        <v>40</v>
      </c>
      <c r="AB22" s="18">
        <v>100</v>
      </c>
      <c r="AC22" s="1">
        <v>100</v>
      </c>
    </row>
    <row r="23" spans="1:42">
      <c r="A23" s="13">
        <v>22</v>
      </c>
      <c r="B23" t="s">
        <v>195</v>
      </c>
      <c r="C23" s="5"/>
      <c r="G23" s="13">
        <v>22</v>
      </c>
      <c r="H23" t="s">
        <v>196</v>
      </c>
      <c r="V23" s="19">
        <v>20</v>
      </c>
      <c r="W23" s="19" t="s">
        <v>197</v>
      </c>
      <c r="X23" s="19"/>
      <c r="Y23" s="19" t="s">
        <v>198</v>
      </c>
      <c r="Z23" s="20">
        <v>20</v>
      </c>
      <c r="AA23" s="19">
        <v>20</v>
      </c>
      <c r="AB23" s="20">
        <v>80</v>
      </c>
      <c r="AC23" s="19">
        <v>80</v>
      </c>
    </row>
    <row r="24" spans="1:42">
      <c r="A24" s="13">
        <v>23</v>
      </c>
      <c r="B24" t="s">
        <v>199</v>
      </c>
      <c r="C24" s="5"/>
      <c r="G24" s="13">
        <v>23</v>
      </c>
      <c r="H24" t="s">
        <v>153</v>
      </c>
      <c r="V24" s="19">
        <v>21</v>
      </c>
      <c r="W24" s="19" t="s">
        <v>200</v>
      </c>
      <c r="X24" s="19"/>
      <c r="Y24" s="19" t="s">
        <v>200</v>
      </c>
      <c r="Z24" s="20">
        <v>20</v>
      </c>
      <c r="AA24" s="19">
        <v>20</v>
      </c>
      <c r="AB24" s="20">
        <v>80</v>
      </c>
      <c r="AC24" s="19">
        <v>80</v>
      </c>
    </row>
    <row r="25" spans="1:42">
      <c r="A25" s="13">
        <v>24</v>
      </c>
      <c r="B25" t="s">
        <v>201</v>
      </c>
      <c r="C25" s="5"/>
      <c r="G25" s="13">
        <v>24</v>
      </c>
      <c r="H25" t="s">
        <v>202</v>
      </c>
    </row>
    <row r="26" spans="1:42" ht="16.5" customHeight="1">
      <c r="A26" s="13">
        <v>25</v>
      </c>
      <c r="B26" t="s">
        <v>203</v>
      </c>
      <c r="C26" s="5"/>
      <c r="G26" s="13">
        <v>25</v>
      </c>
      <c r="H26" t="s">
        <v>204</v>
      </c>
      <c r="W26" s="549" t="s">
        <v>205</v>
      </c>
      <c r="X26" s="549"/>
      <c r="Y26" s="549"/>
      <c r="Z26" s="549"/>
      <c r="AA26" s="549"/>
      <c r="AB26" s="549"/>
      <c r="AC26" s="549"/>
    </row>
    <row r="27" spans="1:42">
      <c r="A27" s="13">
        <v>26</v>
      </c>
      <c r="B27" t="s">
        <v>206</v>
      </c>
      <c r="C27" s="5"/>
      <c r="G27" s="13">
        <v>26</v>
      </c>
      <c r="H27" t="s">
        <v>207</v>
      </c>
      <c r="W27" s="549"/>
      <c r="X27" s="549"/>
      <c r="Y27" s="549"/>
      <c r="Z27" s="549"/>
      <c r="AA27" s="549"/>
      <c r="AB27" s="549"/>
      <c r="AC27" s="549"/>
    </row>
    <row r="28" spans="1:42">
      <c r="A28" s="13">
        <v>27</v>
      </c>
      <c r="B28" t="s">
        <v>208</v>
      </c>
      <c r="C28" s="5"/>
      <c r="G28" s="13">
        <v>27</v>
      </c>
      <c r="H28" t="s">
        <v>209</v>
      </c>
      <c r="W28" s="549"/>
      <c r="X28" s="549"/>
      <c r="Y28" s="549"/>
      <c r="Z28" s="549"/>
      <c r="AA28" s="549"/>
      <c r="AB28" s="549"/>
      <c r="AC28" s="549"/>
    </row>
    <row r="29" spans="1:42">
      <c r="A29" s="13">
        <v>28</v>
      </c>
      <c r="B29" t="s">
        <v>210</v>
      </c>
      <c r="C29" s="5"/>
      <c r="G29" s="13">
        <v>28</v>
      </c>
      <c r="H29" t="s">
        <v>211</v>
      </c>
      <c r="W29" s="549"/>
      <c r="X29" s="549"/>
      <c r="Y29" s="549"/>
      <c r="Z29" s="549"/>
      <c r="AA29" s="549"/>
      <c r="AB29" s="549"/>
      <c r="AC29" s="549"/>
    </row>
    <row r="30" spans="1:42">
      <c r="A30" s="13">
        <v>29</v>
      </c>
      <c r="B30" t="s">
        <v>212</v>
      </c>
      <c r="C30" s="5"/>
      <c r="W30" s="549"/>
      <c r="X30" s="549"/>
      <c r="Y30" s="549"/>
      <c r="Z30" s="549"/>
      <c r="AA30" s="549"/>
      <c r="AB30" s="549"/>
      <c r="AC30" s="549"/>
    </row>
    <row r="31" spans="1:42">
      <c r="A31" s="13">
        <v>30</v>
      </c>
      <c r="B31" t="s">
        <v>213</v>
      </c>
      <c r="C31" s="5"/>
      <c r="W31" s="549"/>
      <c r="X31" s="549"/>
      <c r="Y31" s="549"/>
      <c r="Z31" s="549"/>
      <c r="AA31" s="549"/>
      <c r="AB31" s="549"/>
      <c r="AC31" s="549"/>
    </row>
    <row r="32" spans="1:42">
      <c r="A32" s="13">
        <v>31</v>
      </c>
      <c r="B32" t="s">
        <v>214</v>
      </c>
      <c r="C32" s="5"/>
      <c r="W32" s="549"/>
      <c r="X32" s="549"/>
      <c r="Y32" s="549"/>
      <c r="Z32" s="549"/>
      <c r="AA32" s="549"/>
      <c r="AB32" s="549"/>
      <c r="AC32" s="549"/>
    </row>
    <row r="33" spans="1:29">
      <c r="A33" s="13">
        <v>32</v>
      </c>
      <c r="B33" t="s">
        <v>215</v>
      </c>
      <c r="C33" s="5"/>
      <c r="W33" s="549"/>
      <c r="X33" s="549"/>
      <c r="Y33" s="549"/>
      <c r="Z33" s="549"/>
      <c r="AA33" s="549"/>
      <c r="AB33" s="549"/>
      <c r="AC33" s="549"/>
    </row>
    <row r="34" spans="1:29">
      <c r="A34" s="13">
        <v>33</v>
      </c>
      <c r="B34" t="s">
        <v>216</v>
      </c>
      <c r="C34" s="5"/>
      <c r="W34" s="549"/>
      <c r="X34" s="549"/>
      <c r="Y34" s="549"/>
      <c r="Z34" s="549"/>
      <c r="AA34" s="549"/>
      <c r="AB34" s="549"/>
      <c r="AC34" s="549"/>
    </row>
    <row r="35" spans="1:29">
      <c r="A35" s="13">
        <v>34</v>
      </c>
      <c r="B35" t="s">
        <v>217</v>
      </c>
      <c r="C35" s="5"/>
      <c r="W35" s="549"/>
      <c r="X35" s="549"/>
      <c r="Y35" s="549"/>
      <c r="Z35" s="549"/>
      <c r="AA35" s="549"/>
      <c r="AB35" s="549"/>
      <c r="AC35" s="549"/>
    </row>
    <row r="36" spans="1:29">
      <c r="A36" s="13">
        <v>35</v>
      </c>
      <c r="B36" t="s">
        <v>218</v>
      </c>
      <c r="C36" s="5"/>
      <c r="W36" s="549"/>
      <c r="X36" s="549"/>
      <c r="Y36" s="549"/>
      <c r="Z36" s="549"/>
      <c r="AA36" s="549"/>
      <c r="AB36" s="549"/>
      <c r="AC36" s="549"/>
    </row>
    <row r="37" spans="1:29">
      <c r="A37" s="13">
        <v>36</v>
      </c>
      <c r="B37" t="s">
        <v>219</v>
      </c>
      <c r="C37" s="5"/>
      <c r="W37" s="549"/>
      <c r="X37" s="549"/>
      <c r="Y37" s="549"/>
      <c r="Z37" s="549"/>
      <c r="AA37" s="549"/>
      <c r="AB37" s="549"/>
      <c r="AC37" s="549"/>
    </row>
    <row r="38" spans="1:29">
      <c r="C38" s="5"/>
      <c r="W38" s="549"/>
      <c r="X38" s="549"/>
      <c r="Y38" s="549"/>
      <c r="Z38" s="549"/>
      <c r="AA38" s="549"/>
      <c r="AB38" s="549"/>
      <c r="AC38" s="549"/>
    </row>
    <row r="39" spans="1:29">
      <c r="C39" s="5"/>
      <c r="W39" s="549"/>
      <c r="X39" s="549"/>
      <c r="Y39" s="549"/>
      <c r="Z39" s="549"/>
      <c r="AA39" s="549"/>
      <c r="AB39" s="549"/>
      <c r="AC39" s="549"/>
    </row>
    <row r="40" spans="1:29">
      <c r="C40" s="5"/>
      <c r="W40" s="549"/>
      <c r="X40" s="549"/>
      <c r="Y40" s="549"/>
      <c r="Z40" s="549"/>
      <c r="AA40" s="549"/>
      <c r="AB40" s="549"/>
      <c r="AC40" s="549"/>
    </row>
    <row r="41" spans="1:29" ht="31.5" customHeight="1">
      <c r="W41" s="545" t="s">
        <v>220</v>
      </c>
      <c r="X41" s="545"/>
      <c r="Y41" s="545"/>
      <c r="Z41" s="545"/>
      <c r="AA41" s="545"/>
      <c r="AB41" s="545"/>
      <c r="AC41" s="545"/>
    </row>
    <row r="42" spans="1:29" ht="16.5" customHeight="1">
      <c r="W42" s="546" t="s">
        <v>221</v>
      </c>
      <c r="X42" s="546"/>
      <c r="Y42" s="546"/>
      <c r="Z42" s="546"/>
      <c r="AA42" s="546"/>
      <c r="AB42" s="546"/>
      <c r="AC42" s="546"/>
    </row>
    <row r="43" spans="1:29">
      <c r="W43" s="546"/>
      <c r="X43" s="546"/>
      <c r="Y43" s="546"/>
      <c r="Z43" s="546"/>
      <c r="AA43" s="546"/>
      <c r="AB43" s="546"/>
      <c r="AC43" s="546"/>
    </row>
    <row r="44" spans="1:29">
      <c r="W44" s="546"/>
      <c r="X44" s="546"/>
      <c r="Y44" s="546"/>
      <c r="Z44" s="546"/>
      <c r="AA44" s="546"/>
      <c r="AB44" s="546"/>
      <c r="AC44" s="546"/>
    </row>
    <row r="45" spans="1:29">
      <c r="W45" s="546"/>
      <c r="X45" s="546"/>
      <c r="Y45" s="546"/>
      <c r="Z45" s="546"/>
      <c r="AA45" s="546"/>
      <c r="AB45" s="546"/>
      <c r="AC45" s="546"/>
    </row>
    <row r="46" spans="1:29">
      <c r="W46" s="546"/>
      <c r="X46" s="546"/>
      <c r="Y46" s="546"/>
      <c r="Z46" s="546"/>
      <c r="AA46" s="546"/>
      <c r="AB46" s="546"/>
      <c r="AC46" s="546"/>
    </row>
    <row r="47" spans="1:29">
      <c r="W47" s="546"/>
      <c r="X47" s="546"/>
      <c r="Y47" s="546"/>
      <c r="Z47" s="546"/>
      <c r="AA47" s="546"/>
      <c r="AB47" s="546"/>
      <c r="AC47" s="546"/>
    </row>
    <row r="48" spans="1:29">
      <c r="W48" s="546"/>
      <c r="X48" s="546"/>
      <c r="Y48" s="546"/>
      <c r="Z48" s="546"/>
      <c r="AA48" s="546"/>
      <c r="AB48" s="546"/>
      <c r="AC48" s="546"/>
    </row>
    <row r="49" spans="23:29">
      <c r="W49" s="546"/>
      <c r="X49" s="546"/>
      <c r="Y49" s="546"/>
      <c r="Z49" s="546"/>
      <c r="AA49" s="546"/>
      <c r="AB49" s="546"/>
      <c r="AC49" s="546"/>
    </row>
    <row r="50" spans="23:29">
      <c r="W50" s="546"/>
      <c r="X50" s="546"/>
      <c r="Y50" s="546"/>
      <c r="Z50" s="546"/>
      <c r="AA50" s="546"/>
      <c r="AB50" s="546"/>
      <c r="AC50" s="546"/>
    </row>
    <row r="51" spans="23:29">
      <c r="W51" s="546"/>
      <c r="X51" s="546"/>
      <c r="Y51" s="546"/>
      <c r="Z51" s="546"/>
      <c r="AA51" s="546"/>
      <c r="AB51" s="546"/>
      <c r="AC51" s="546"/>
    </row>
    <row r="52" spans="23:29">
      <c r="W52" s="546"/>
      <c r="X52" s="546"/>
      <c r="Y52" s="546"/>
      <c r="Z52" s="546"/>
      <c r="AA52" s="546"/>
      <c r="AB52" s="546"/>
      <c r="AC52" s="546"/>
    </row>
    <row r="53" spans="23:29">
      <c r="W53" s="546"/>
      <c r="X53" s="546"/>
      <c r="Y53" s="546"/>
      <c r="Z53" s="546"/>
      <c r="AA53" s="546"/>
      <c r="AB53" s="546"/>
      <c r="AC53" s="546"/>
    </row>
    <row r="54" spans="23:29">
      <c r="W54" s="546"/>
      <c r="X54" s="546"/>
      <c r="Y54" s="546"/>
      <c r="Z54" s="546"/>
      <c r="AA54" s="546"/>
      <c r="AB54" s="546"/>
      <c r="AC54" s="546"/>
    </row>
    <row r="55" spans="23:29">
      <c r="W55" s="546"/>
      <c r="X55" s="546"/>
      <c r="Y55" s="546"/>
      <c r="Z55" s="546"/>
      <c r="AA55" s="546"/>
      <c r="AB55" s="546"/>
      <c r="AC55" s="546"/>
    </row>
    <row r="56" spans="23:29">
      <c r="W56" s="546"/>
      <c r="X56" s="546"/>
      <c r="Y56" s="546"/>
      <c r="Z56" s="546"/>
      <c r="AA56" s="546"/>
      <c r="AB56" s="546"/>
      <c r="AC56" s="546"/>
    </row>
    <row r="57" spans="23:29">
      <c r="W57" s="546"/>
      <c r="X57" s="546"/>
      <c r="Y57" s="546"/>
      <c r="Z57" s="546"/>
      <c r="AA57" s="546"/>
      <c r="AB57" s="546"/>
      <c r="AC57" s="546"/>
    </row>
    <row r="58" spans="23:29" ht="37.5" customHeight="1">
      <c r="W58" s="547" t="s">
        <v>222</v>
      </c>
      <c r="X58" s="547"/>
      <c r="Y58" s="547"/>
      <c r="Z58" s="547"/>
      <c r="AA58" s="547"/>
      <c r="AB58" s="547"/>
      <c r="AC58" s="547"/>
    </row>
    <row r="59" spans="23:29" ht="16.5" customHeight="1">
      <c r="W59" s="545" t="s">
        <v>223</v>
      </c>
      <c r="X59" s="545"/>
      <c r="Y59" s="545"/>
      <c r="Z59" s="545"/>
      <c r="AA59" s="545"/>
      <c r="AB59" s="545"/>
      <c r="AC59" s="545"/>
    </row>
    <row r="60" spans="23:29">
      <c r="W60" s="545"/>
      <c r="X60" s="545"/>
      <c r="Y60" s="545"/>
      <c r="Z60" s="545"/>
      <c r="AA60" s="545"/>
      <c r="AB60" s="545"/>
      <c r="AC60" s="545"/>
    </row>
    <row r="61" spans="23:29">
      <c r="W61" s="545"/>
      <c r="X61" s="545"/>
      <c r="Y61" s="545"/>
      <c r="Z61" s="545"/>
      <c r="AA61" s="545"/>
      <c r="AB61" s="545"/>
      <c r="AC61" s="545"/>
    </row>
    <row r="62" spans="23:29">
      <c r="W62" s="545"/>
      <c r="X62" s="545"/>
      <c r="Y62" s="545"/>
      <c r="Z62" s="545"/>
      <c r="AA62" s="545"/>
      <c r="AB62" s="545"/>
      <c r="AC62" s="545"/>
    </row>
    <row r="63" spans="23:29">
      <c r="W63" s="545"/>
      <c r="X63" s="545"/>
      <c r="Y63" s="545"/>
      <c r="Z63" s="545"/>
      <c r="AA63" s="545"/>
      <c r="AB63" s="545"/>
      <c r="AC63" s="545"/>
    </row>
    <row r="64" spans="23:29">
      <c r="W64" s="545"/>
      <c r="X64" s="545"/>
      <c r="Y64" s="545"/>
      <c r="Z64" s="545"/>
      <c r="AA64" s="545"/>
      <c r="AB64" s="545"/>
      <c r="AC64" s="545"/>
    </row>
    <row r="65" spans="23:29">
      <c r="W65" s="545"/>
      <c r="X65" s="545"/>
      <c r="Y65" s="545"/>
      <c r="Z65" s="545"/>
      <c r="AA65" s="545"/>
      <c r="AB65" s="545"/>
      <c r="AC65" s="545"/>
    </row>
    <row r="66" spans="23:29">
      <c r="W66" s="545"/>
      <c r="X66" s="545"/>
      <c r="Y66" s="545"/>
      <c r="Z66" s="545"/>
      <c r="AA66" s="545"/>
      <c r="AB66" s="545"/>
      <c r="AC66" s="545"/>
    </row>
    <row r="67" spans="23:29">
      <c r="W67" s="545"/>
      <c r="X67" s="545"/>
      <c r="Y67" s="545"/>
      <c r="Z67" s="545"/>
      <c r="AA67" s="545"/>
      <c r="AB67" s="545"/>
      <c r="AC67" s="545"/>
    </row>
    <row r="68" spans="23:29">
      <c r="W68" s="545"/>
      <c r="X68" s="545"/>
      <c r="Y68" s="545"/>
      <c r="Z68" s="545"/>
      <c r="AA68" s="545"/>
      <c r="AB68" s="545"/>
      <c r="AC68" s="545"/>
    </row>
    <row r="69" spans="23:29">
      <c r="W69" s="545"/>
      <c r="X69" s="545"/>
      <c r="Y69" s="545"/>
      <c r="Z69" s="545"/>
      <c r="AA69" s="545"/>
      <c r="AB69" s="545"/>
      <c r="AC69" s="545"/>
    </row>
    <row r="70" spans="23:29">
      <c r="W70" s="545"/>
      <c r="X70" s="545"/>
      <c r="Y70" s="545"/>
      <c r="Z70" s="545"/>
      <c r="AA70" s="545"/>
      <c r="AB70" s="545"/>
      <c r="AC70" s="545"/>
    </row>
    <row r="71" spans="23:29">
      <c r="W71" s="545"/>
      <c r="X71" s="545"/>
      <c r="Y71" s="545"/>
      <c r="Z71" s="545"/>
      <c r="AA71" s="545"/>
      <c r="AB71" s="545"/>
      <c r="AC71" s="545"/>
    </row>
    <row r="72" spans="23:29">
      <c r="W72" s="545"/>
      <c r="X72" s="545"/>
      <c r="Y72" s="545"/>
      <c r="Z72" s="545"/>
      <c r="AA72" s="545"/>
      <c r="AB72" s="545"/>
      <c r="AC72" s="545"/>
    </row>
    <row r="73" spans="23:29">
      <c r="W73" s="545"/>
      <c r="X73" s="545"/>
      <c r="Y73" s="545"/>
      <c r="Z73" s="545"/>
      <c r="AA73" s="545"/>
      <c r="AB73" s="545"/>
      <c r="AC73" s="545"/>
    </row>
    <row r="74" spans="23:29">
      <c r="W74" s="545"/>
      <c r="X74" s="545"/>
      <c r="Y74" s="545"/>
      <c r="Z74" s="545"/>
      <c r="AA74" s="545"/>
      <c r="AB74" s="545"/>
      <c r="AC74" s="545"/>
    </row>
    <row r="75" spans="23:29">
      <c r="W75" s="545"/>
      <c r="X75" s="545"/>
      <c r="Y75" s="545"/>
      <c r="Z75" s="545"/>
      <c r="AA75" s="545"/>
      <c r="AB75" s="545"/>
      <c r="AC75" s="545"/>
    </row>
    <row r="76" spans="23:29">
      <c r="W76" s="545"/>
      <c r="X76" s="545"/>
      <c r="Y76" s="545"/>
      <c r="Z76" s="545"/>
      <c r="AA76" s="545"/>
      <c r="AB76" s="545"/>
      <c r="AC76" s="545"/>
    </row>
    <row r="77" spans="23:29">
      <c r="W77" s="545"/>
      <c r="X77" s="545"/>
      <c r="Y77" s="545"/>
      <c r="Z77" s="545"/>
      <c r="AA77" s="545"/>
      <c r="AB77" s="545"/>
      <c r="AC77" s="545"/>
    </row>
    <row r="78" spans="23:29">
      <c r="W78" s="545"/>
      <c r="X78" s="545"/>
      <c r="Y78" s="545"/>
      <c r="Z78" s="545"/>
      <c r="AA78" s="545"/>
      <c r="AB78" s="545"/>
      <c r="AC78" s="545"/>
    </row>
    <row r="79" spans="23:29">
      <c r="W79" s="545"/>
      <c r="X79" s="545"/>
      <c r="Y79" s="545"/>
      <c r="Z79" s="545"/>
      <c r="AA79" s="545"/>
      <c r="AB79" s="545"/>
      <c r="AC79" s="545"/>
    </row>
    <row r="80" spans="23:29" ht="48.75" customHeight="1">
      <c r="W80" s="545"/>
      <c r="X80" s="545"/>
      <c r="Y80" s="545"/>
      <c r="Z80" s="545"/>
      <c r="AA80" s="545"/>
      <c r="AB80" s="545"/>
      <c r="AC80" s="545"/>
    </row>
    <row r="81" spans="23:29">
      <c r="W81" s="545" t="s">
        <v>224</v>
      </c>
      <c r="X81" s="548"/>
      <c r="Y81" s="548"/>
      <c r="Z81" s="548"/>
      <c r="AA81" s="548"/>
      <c r="AB81" s="548"/>
      <c r="AC81" s="548"/>
    </row>
    <row r="82" spans="23:29">
      <c r="W82" s="548"/>
      <c r="X82" s="548"/>
      <c r="Y82" s="548"/>
      <c r="Z82" s="548"/>
      <c r="AA82" s="548"/>
      <c r="AB82" s="548"/>
      <c r="AC82" s="548"/>
    </row>
    <row r="83" spans="23:29">
      <c r="W83" s="548"/>
      <c r="X83" s="548"/>
      <c r="Y83" s="548"/>
      <c r="Z83" s="548"/>
      <c r="AA83" s="548"/>
      <c r="AB83" s="548"/>
      <c r="AC83" s="548"/>
    </row>
    <row r="84" spans="23:29">
      <c r="W84" s="548"/>
      <c r="X84" s="548"/>
      <c r="Y84" s="548"/>
      <c r="Z84" s="548"/>
      <c r="AA84" s="548"/>
      <c r="AB84" s="548"/>
      <c r="AC84" s="548"/>
    </row>
    <row r="85" spans="23:29">
      <c r="W85" s="548"/>
      <c r="X85" s="548"/>
      <c r="Y85" s="548"/>
      <c r="Z85" s="548"/>
      <c r="AA85" s="548"/>
      <c r="AB85" s="548"/>
      <c r="AC85" s="548"/>
    </row>
    <row r="86" spans="23:29">
      <c r="W86" s="548"/>
      <c r="X86" s="548"/>
      <c r="Y86" s="548"/>
      <c r="Z86" s="548"/>
      <c r="AA86" s="548"/>
      <c r="AB86" s="548"/>
      <c r="AC86" s="548"/>
    </row>
    <row r="87" spans="23:29">
      <c r="W87" s="548"/>
      <c r="X87" s="548"/>
      <c r="Y87" s="548"/>
      <c r="Z87" s="548"/>
      <c r="AA87" s="548"/>
      <c r="AB87" s="548"/>
      <c r="AC87" s="548"/>
    </row>
    <row r="88" spans="23:29">
      <c r="W88" s="548"/>
      <c r="X88" s="548"/>
      <c r="Y88" s="548"/>
      <c r="Z88" s="548"/>
      <c r="AA88" s="548"/>
      <c r="AB88" s="548"/>
      <c r="AC88" s="548"/>
    </row>
    <row r="89" spans="23:29">
      <c r="W89" s="548"/>
      <c r="X89" s="548"/>
      <c r="Y89" s="548"/>
      <c r="Z89" s="548"/>
      <c r="AA89" s="548"/>
      <c r="AB89" s="548"/>
      <c r="AC89" s="548"/>
    </row>
    <row r="90" spans="23:29">
      <c r="W90" s="548"/>
      <c r="X90" s="548"/>
      <c r="Y90" s="548"/>
      <c r="Z90" s="548"/>
      <c r="AA90" s="548"/>
      <c r="AB90" s="548"/>
      <c r="AC90" s="548"/>
    </row>
    <row r="91" spans="23:29">
      <c r="W91" s="548"/>
      <c r="X91" s="548"/>
      <c r="Y91" s="548"/>
      <c r="Z91" s="548"/>
      <c r="AA91" s="548"/>
      <c r="AB91" s="548"/>
      <c r="AC91" s="548"/>
    </row>
    <row r="92" spans="23:29">
      <c r="W92" s="548"/>
      <c r="X92" s="548"/>
      <c r="Y92" s="548"/>
      <c r="Z92" s="548"/>
      <c r="AA92" s="548"/>
      <c r="AB92" s="548"/>
      <c r="AC92" s="548"/>
    </row>
    <row r="93" spans="23:29">
      <c r="W93" s="548"/>
      <c r="X93" s="548"/>
      <c r="Y93" s="548"/>
      <c r="Z93" s="548"/>
      <c r="AA93" s="548"/>
      <c r="AB93" s="548"/>
      <c r="AC93" s="548"/>
    </row>
    <row r="94" spans="23:29">
      <c r="W94" s="548"/>
      <c r="X94" s="548"/>
      <c r="Y94" s="548"/>
      <c r="Z94" s="548"/>
      <c r="AA94" s="548"/>
      <c r="AB94" s="548"/>
      <c r="AC94" s="548"/>
    </row>
    <row r="95" spans="23:29">
      <c r="W95" s="548"/>
      <c r="X95" s="548"/>
      <c r="Y95" s="548"/>
      <c r="Z95" s="548"/>
      <c r="AA95" s="548"/>
      <c r="AB95" s="548"/>
      <c r="AC95" s="548"/>
    </row>
    <row r="96" spans="23:29">
      <c r="W96" s="548"/>
      <c r="X96" s="548"/>
      <c r="Y96" s="548"/>
      <c r="Z96" s="548"/>
      <c r="AA96" s="548"/>
      <c r="AB96" s="548"/>
      <c r="AC96" s="548"/>
    </row>
    <row r="97" spans="23:29">
      <c r="W97" s="548"/>
      <c r="X97" s="548"/>
      <c r="Y97" s="548"/>
      <c r="Z97" s="548"/>
      <c r="AA97" s="548"/>
      <c r="AB97" s="548"/>
      <c r="AC97" s="548"/>
    </row>
    <row r="98" spans="23:29">
      <c r="W98" s="548"/>
      <c r="X98" s="548"/>
      <c r="Y98" s="548"/>
      <c r="Z98" s="548"/>
      <c r="AA98" s="548"/>
      <c r="AB98" s="548"/>
      <c r="AC98" s="548"/>
    </row>
    <row r="99" spans="23:29">
      <c r="W99" s="548"/>
      <c r="X99" s="548"/>
      <c r="Y99" s="548"/>
      <c r="Z99" s="548"/>
      <c r="AA99" s="548"/>
      <c r="AB99" s="548"/>
      <c r="AC99" s="548"/>
    </row>
    <row r="100" spans="23:29">
      <c r="W100" s="548"/>
      <c r="X100" s="548"/>
      <c r="Y100" s="548"/>
      <c r="Z100" s="548"/>
      <c r="AA100" s="548"/>
      <c r="AB100" s="548"/>
      <c r="AC100" s="548"/>
    </row>
    <row r="101" spans="23:29">
      <c r="W101" s="548"/>
      <c r="X101" s="548"/>
      <c r="Y101" s="548"/>
      <c r="Z101" s="548"/>
      <c r="AA101" s="548"/>
      <c r="AB101" s="548"/>
      <c r="AC101" s="548"/>
    </row>
    <row r="102" spans="23:29">
      <c r="W102" s="548"/>
      <c r="X102" s="548"/>
      <c r="Y102" s="548"/>
      <c r="Z102" s="548"/>
      <c r="AA102" s="548"/>
      <c r="AB102" s="548"/>
      <c r="AC102" s="548"/>
    </row>
    <row r="103" spans="23:29">
      <c r="W103" s="548"/>
      <c r="X103" s="548"/>
      <c r="Y103" s="548"/>
      <c r="Z103" s="548"/>
      <c r="AA103" s="548"/>
      <c r="AB103" s="548"/>
      <c r="AC103" s="548"/>
    </row>
    <row r="104" spans="23:29">
      <c r="W104" s="548"/>
      <c r="X104" s="548"/>
      <c r="Y104" s="548"/>
      <c r="Z104" s="548"/>
      <c r="AA104" s="548"/>
      <c r="AB104" s="548"/>
      <c r="AC104" s="548"/>
    </row>
    <row r="105" spans="23:29">
      <c r="W105" s="548"/>
      <c r="X105" s="548"/>
      <c r="Y105" s="548"/>
      <c r="Z105" s="548"/>
      <c r="AA105" s="548"/>
      <c r="AB105" s="548"/>
      <c r="AC105" s="548"/>
    </row>
    <row r="106" spans="23:29">
      <c r="W106" s="548"/>
      <c r="X106" s="548"/>
      <c r="Y106" s="548"/>
      <c r="Z106" s="548"/>
      <c r="AA106" s="548"/>
      <c r="AB106" s="548"/>
      <c r="AC106" s="548"/>
    </row>
  </sheetData>
  <mergeCells count="11">
    <mergeCell ref="W26:AC40"/>
    <mergeCell ref="V1:AC1"/>
    <mergeCell ref="AE1:AG1"/>
    <mergeCell ref="Z2:AA2"/>
    <mergeCell ref="AB2:AC2"/>
    <mergeCell ref="AE18:AG21"/>
    <mergeCell ref="W41:AC41"/>
    <mergeCell ref="W42:AC57"/>
    <mergeCell ref="W58:AC58"/>
    <mergeCell ref="W59:AC80"/>
    <mergeCell ref="W81:AC10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이름이 지정된 범위</vt:lpstr>
      </vt:variant>
      <vt:variant>
        <vt:i4>26</vt:i4>
      </vt:variant>
    </vt:vector>
  </HeadingPairs>
  <TitlesOfParts>
    <vt:vector size="40" baseType="lpstr">
      <vt:lpstr>계약서</vt:lpstr>
      <vt:lpstr>영수증계약금</vt:lpstr>
      <vt:lpstr>영수증중도금</vt:lpstr>
      <vt:lpstr>영수증잔금</vt:lpstr>
      <vt:lpstr>영수증매매대금</vt:lpstr>
      <vt:lpstr>영수증중개보수</vt:lpstr>
      <vt:lpstr>영수증일반</vt:lpstr>
      <vt:lpstr>매매잔금정산표</vt:lpstr>
      <vt:lpstr>DB드롬다운</vt:lpstr>
      <vt:lpstr>DB중개보수요율</vt:lpstr>
      <vt:lpstr>세율</vt:lpstr>
      <vt:lpstr>아이콘</vt:lpstr>
      <vt:lpstr>웹링크연결</vt:lpstr>
      <vt:lpstr>DB날짜</vt:lpstr>
      <vt:lpstr>계약서!Print_Area</vt:lpstr>
      <vt:lpstr>건축물의구조</vt:lpstr>
      <vt:lpstr>건축물주용도</vt:lpstr>
      <vt:lpstr>권리금요율</vt:lpstr>
      <vt:lpstr>그밖의자료</vt:lpstr>
      <vt:lpstr>날짜년도</vt:lpstr>
      <vt:lpstr>날짜월</vt:lpstr>
      <vt:lpstr>날짜일</vt:lpstr>
      <vt:lpstr>대리인신규임차</vt:lpstr>
      <vt:lpstr>대리인임차</vt:lpstr>
      <vt:lpstr>등록번호</vt:lpstr>
      <vt:lpstr>매도대리인</vt:lpstr>
      <vt:lpstr>매수대리인</vt:lpstr>
      <vt:lpstr>방향</vt:lpstr>
      <vt:lpstr>방향기준</vt:lpstr>
      <vt:lpstr>벽면균열</vt:lpstr>
      <vt:lpstr>벽면누수</vt:lpstr>
      <vt:lpstr>부동산취득세율표</vt:lpstr>
      <vt:lpstr>용도구역</vt:lpstr>
      <vt:lpstr>용도지구</vt:lpstr>
      <vt:lpstr>용도지역</vt:lpstr>
      <vt:lpstr>일조량불충분</vt:lpstr>
      <vt:lpstr>중개보수요율</vt:lpstr>
      <vt:lpstr>중개보수요율표</vt:lpstr>
      <vt:lpstr>지목</vt:lpstr>
      <vt:lpstr>체크박스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2021-10-04T01:05:19Z</cp:lastPrinted>
  <dcterms:created xsi:type="dcterms:W3CDTF">2020-01-28T10:20:53Z</dcterms:created>
  <dcterms:modified xsi:type="dcterms:W3CDTF">2021-10-04T08:23:22Z</dcterms:modified>
</cp:coreProperties>
</file>