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/>
  <mc:AlternateContent xmlns:mc="http://schemas.openxmlformats.org/markup-compatibility/2006">
    <mc:Choice Requires="x15">
      <x15ac:absPath xmlns:x15ac="http://schemas.microsoft.com/office/spreadsheetml/2010/11/ac" url="D:\MyDocs\GitHub\kmcbest.github.io\"/>
    </mc:Choice>
  </mc:AlternateContent>
  <xr:revisionPtr revIDLastSave="0" documentId="13_ncr:1_{20CA8F9D-7C95-49E2-8F84-87C1B6A48D94}" xr6:coauthVersionLast="36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9" i="1" l="1"/>
  <c r="L21" i="1"/>
  <c r="L37" i="1"/>
  <c r="A37" i="1" s="1"/>
  <c r="L2" i="1"/>
  <c r="A2" i="1" s="1"/>
  <c r="L3" i="1"/>
  <c r="L4" i="1"/>
  <c r="A4" i="1" s="1"/>
  <c r="L5" i="1"/>
  <c r="A5" i="1" s="1"/>
  <c r="L6" i="1"/>
  <c r="A6" i="1" s="1"/>
  <c r="L7" i="1"/>
  <c r="L8" i="1"/>
  <c r="A8" i="1" s="1"/>
  <c r="L10" i="1"/>
  <c r="A10" i="1" s="1"/>
  <c r="L11" i="1"/>
  <c r="A11" i="1" s="1"/>
  <c r="L12" i="1"/>
  <c r="L13" i="1"/>
  <c r="L14" i="1"/>
  <c r="A14" i="1" s="1"/>
  <c r="L15" i="1"/>
  <c r="A15" i="1" s="1"/>
  <c r="L16" i="1"/>
  <c r="L17" i="1"/>
  <c r="L18" i="1"/>
  <c r="A18" i="1" s="1"/>
  <c r="L19" i="1"/>
  <c r="A19" i="1" s="1"/>
  <c r="L20" i="1"/>
  <c r="L22" i="1"/>
  <c r="A22" i="1" s="1"/>
  <c r="L23" i="1"/>
  <c r="A23" i="1" s="1"/>
  <c r="L25" i="1"/>
  <c r="A25" i="1" s="1"/>
  <c r="L26" i="1"/>
  <c r="L27" i="1"/>
  <c r="A27" i="1" s="1"/>
  <c r="L28" i="1"/>
  <c r="A28" i="1" s="1"/>
  <c r="L29" i="1"/>
  <c r="A29" i="1" s="1"/>
  <c r="L30" i="1"/>
  <c r="L31" i="1"/>
  <c r="A31" i="1" s="1"/>
  <c r="L32" i="1"/>
  <c r="A32" i="1" s="1"/>
  <c r="L33" i="1"/>
  <c r="A33" i="1" s="1"/>
  <c r="L34" i="1"/>
  <c r="L35" i="1"/>
  <c r="A35" i="1" s="1"/>
  <c r="L36" i="1"/>
  <c r="A36" i="1" s="1"/>
  <c r="L38" i="1"/>
  <c r="L39" i="1"/>
  <c r="L40" i="1"/>
  <c r="A40" i="1" s="1"/>
  <c r="L41" i="1"/>
  <c r="A41" i="1" s="1"/>
  <c r="L42" i="1"/>
  <c r="L43" i="1"/>
  <c r="L44" i="1"/>
  <c r="A44" i="1" s="1"/>
  <c r="L45" i="1"/>
  <c r="A45" i="1" s="1"/>
  <c r="L46" i="1"/>
  <c r="L47" i="1"/>
  <c r="A47" i="1" s="1"/>
  <c r="O22" i="1" l="1"/>
  <c r="O25" i="1"/>
  <c r="N22" i="1"/>
  <c r="R22" i="1" s="1"/>
  <c r="A43" i="1"/>
  <c r="A39" i="1"/>
  <c r="A34" i="1"/>
  <c r="A30" i="1"/>
  <c r="A26" i="1"/>
  <c r="A20" i="1"/>
  <c r="A16" i="1"/>
  <c r="A12" i="1"/>
  <c r="A7" i="1"/>
  <c r="A9" i="1"/>
  <c r="A38" i="1"/>
  <c r="A42" i="1"/>
  <c r="A46" i="1"/>
  <c r="A21" i="1"/>
  <c r="A13" i="1"/>
  <c r="A3" i="1"/>
  <c r="A17" i="1"/>
  <c r="O8" i="1" l="1"/>
  <c r="O4" i="1"/>
  <c r="N29" i="1"/>
  <c r="R29" i="1" s="1"/>
  <c r="N46" i="1"/>
  <c r="R46" i="1" s="1"/>
  <c r="N38" i="1"/>
  <c r="R38" i="1" s="1"/>
  <c r="N28" i="1"/>
  <c r="R28" i="1" s="1"/>
  <c r="N19" i="1"/>
  <c r="R19" i="1" s="1"/>
  <c r="N11" i="1"/>
  <c r="R11" i="1" s="1"/>
  <c r="N3" i="1"/>
  <c r="R3" i="1" s="1"/>
  <c r="O44" i="1"/>
  <c r="O36" i="1"/>
  <c r="O28" i="1"/>
  <c r="O19" i="1"/>
  <c r="O11" i="1"/>
  <c r="O2" i="1"/>
  <c r="Q2" i="1" s="1"/>
  <c r="N39" i="1"/>
  <c r="R39" i="1" s="1"/>
  <c r="N31" i="1"/>
  <c r="R31" i="1" s="1"/>
  <c r="N14" i="1"/>
  <c r="R14" i="1" s="1"/>
  <c r="N6" i="1"/>
  <c r="R6" i="1" s="1"/>
  <c r="O43" i="1"/>
  <c r="O35" i="1"/>
  <c r="O27" i="1"/>
  <c r="O18" i="1"/>
  <c r="Q18" i="1" s="1"/>
  <c r="O10" i="1"/>
  <c r="N44" i="1"/>
  <c r="R44" i="1" s="1"/>
  <c r="N36" i="1"/>
  <c r="R36" i="1" s="1"/>
  <c r="N26" i="1"/>
  <c r="R26" i="1" s="1"/>
  <c r="N17" i="1"/>
  <c r="R17" i="1" s="1"/>
  <c r="N9" i="1"/>
  <c r="R9" i="1" s="1"/>
  <c r="N2" i="1"/>
  <c r="R2" i="1" s="1"/>
  <c r="O42" i="1"/>
  <c r="Q42" i="1" s="1"/>
  <c r="O34" i="1"/>
  <c r="O26" i="1"/>
  <c r="O17" i="1"/>
  <c r="O9" i="1"/>
  <c r="Q9" i="1" s="1"/>
  <c r="N45" i="1"/>
  <c r="R45" i="1" s="1"/>
  <c r="N37" i="1"/>
  <c r="R37" i="1" s="1"/>
  <c r="N20" i="1"/>
  <c r="R20" i="1" s="1"/>
  <c r="N12" i="1"/>
  <c r="R12" i="1" s="1"/>
  <c r="N4" i="1"/>
  <c r="R4" i="1" s="1"/>
  <c r="O41" i="1"/>
  <c r="O33" i="1"/>
  <c r="Q25" i="1"/>
  <c r="O16" i="1"/>
  <c r="N47" i="1"/>
  <c r="R47" i="1" s="1"/>
  <c r="N42" i="1"/>
  <c r="R42" i="1" s="1"/>
  <c r="N34" i="1"/>
  <c r="R34" i="1" s="1"/>
  <c r="N23" i="1"/>
  <c r="R23" i="1" s="1"/>
  <c r="N15" i="1"/>
  <c r="R15" i="1" s="1"/>
  <c r="N7" i="1"/>
  <c r="R7" i="1" s="1"/>
  <c r="N30" i="1"/>
  <c r="R30" i="1" s="1"/>
  <c r="O40" i="1"/>
  <c r="O32" i="1"/>
  <c r="Q32" i="1" s="1"/>
  <c r="O23" i="1"/>
  <c r="O15" i="1"/>
  <c r="Q15" i="1" s="1"/>
  <c r="O7" i="1"/>
  <c r="N43" i="1"/>
  <c r="R43" i="1" s="1"/>
  <c r="N35" i="1"/>
  <c r="R35" i="1" s="1"/>
  <c r="N27" i="1"/>
  <c r="R27" i="1" s="1"/>
  <c r="N18" i="1"/>
  <c r="R18" i="1" s="1"/>
  <c r="N10" i="1"/>
  <c r="R10" i="1" s="1"/>
  <c r="O47" i="1"/>
  <c r="O39" i="1"/>
  <c r="Q39" i="1" s="1"/>
  <c r="O31" i="1"/>
  <c r="Q22" i="1"/>
  <c r="O14" i="1"/>
  <c r="O6" i="1"/>
  <c r="Q6" i="1" s="1"/>
  <c r="O3" i="1"/>
  <c r="N40" i="1"/>
  <c r="R40" i="1" s="1"/>
  <c r="N32" i="1"/>
  <c r="R32" i="1" s="1"/>
  <c r="N21" i="1"/>
  <c r="R21" i="1" s="1"/>
  <c r="N13" i="1"/>
  <c r="R13" i="1" s="1"/>
  <c r="N5" i="1"/>
  <c r="R5" i="1" s="1"/>
  <c r="O46" i="1"/>
  <c r="O38" i="1"/>
  <c r="Q38" i="1" s="1"/>
  <c r="O30" i="1"/>
  <c r="O21" i="1"/>
  <c r="Q21" i="1" s="1"/>
  <c r="O13" i="1"/>
  <c r="O5" i="1"/>
  <c r="Q5" i="1" s="1"/>
  <c r="N41" i="1"/>
  <c r="R41" i="1" s="1"/>
  <c r="N33" i="1"/>
  <c r="R33" i="1" s="1"/>
  <c r="N25" i="1"/>
  <c r="R25" i="1" s="1"/>
  <c r="N16" i="1"/>
  <c r="R16" i="1" s="1"/>
  <c r="N8" i="1"/>
  <c r="R8" i="1" s="1"/>
  <c r="O45" i="1"/>
  <c r="Q45" i="1" s="1"/>
  <c r="O37" i="1"/>
  <c r="O29" i="1"/>
  <c r="Q29" i="1" s="1"/>
  <c r="O20" i="1"/>
  <c r="Q20" i="1" s="1"/>
  <c r="O12" i="1"/>
  <c r="Q12" i="1" s="1"/>
  <c r="Q30" i="1" l="1"/>
  <c r="Q3" i="1"/>
  <c r="Q31" i="1"/>
  <c r="Q7" i="1"/>
  <c r="Q40" i="1"/>
  <c r="Q16" i="1"/>
  <c r="Q34" i="1"/>
  <c r="Q10" i="1"/>
  <c r="Q43" i="1"/>
  <c r="Q28" i="1"/>
  <c r="Q37" i="1"/>
  <c r="Q13" i="1"/>
  <c r="Q46" i="1"/>
  <c r="Q41" i="1"/>
  <c r="Q26" i="1"/>
  <c r="Q35" i="1"/>
  <c r="Q19" i="1"/>
  <c r="Q36" i="1"/>
  <c r="Q8" i="1"/>
  <c r="Q14" i="1"/>
  <c r="Q47" i="1"/>
  <c r="Q23" i="1"/>
  <c r="Q33" i="1"/>
  <c r="Q17" i="1"/>
  <c r="Q27" i="1"/>
  <c r="Q11" i="1"/>
  <c r="Q44" i="1"/>
  <c r="Q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是否改变攻/血/暴等参数
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招牌对其他能力的促进，或其他能力对招牌的促进
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是否因为觉醒后带来新的更好的打法</t>
        </r>
      </text>
    </comment>
    <comment ref="H1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触发概率太低则需要高觉醒才有意义</t>
        </r>
      </text>
    </comment>
    <comment ref="K1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是否特定类别的对手才有效以及是否与对手血量有关</t>
        </r>
      </text>
    </comment>
  </commentList>
</comments>
</file>

<file path=xl/sharedStrings.xml><?xml version="1.0" encoding="utf-8"?>
<sst xmlns="http://schemas.openxmlformats.org/spreadsheetml/2006/main" count="153" uniqueCount="153">
  <si>
    <t>点评</t>
  </si>
  <si>
    <t>人物</t>
  </si>
  <si>
    <t>招牌描述</t>
  </si>
  <si>
    <t>爆威</t>
  </si>
  <si>
    <t>路障</t>
  </si>
  <si>
    <t>碾碎器</t>
  </si>
  <si>
    <t>战威</t>
  </si>
  <si>
    <t>声波</t>
  </si>
  <si>
    <t>震荡波</t>
  </si>
  <si>
    <t>恐龙勇士</t>
  </si>
  <si>
    <t>猩猩队长</t>
  </si>
  <si>
    <t>犀牛</t>
  </si>
  <si>
    <t>黄蜂</t>
  </si>
  <si>
    <t>铁皮</t>
  </si>
  <si>
    <t>探长</t>
  </si>
  <si>
    <t>漂移</t>
  </si>
  <si>
    <t>战擎</t>
  </si>
  <si>
    <t>救护车</t>
  </si>
  <si>
    <t>小黄蜂</t>
  </si>
  <si>
    <t>喷气机</t>
  </si>
  <si>
    <t>汽车大师</t>
  </si>
  <si>
    <t>红蜘蛛</t>
  </si>
  <si>
    <t>横炮</t>
  </si>
  <si>
    <t>热破</t>
  </si>
  <si>
    <t>大黄蜂</t>
  </si>
  <si>
    <t>惊破天</t>
  </si>
  <si>
    <t>通天晓</t>
  </si>
  <si>
    <t>碎骨魔</t>
  </si>
  <si>
    <t>斗擎</t>
  </si>
  <si>
    <t>搅拌者</t>
  </si>
  <si>
    <t>警车</t>
  </si>
  <si>
    <t>幻影</t>
  </si>
  <si>
    <t>阿尔茜</t>
  </si>
  <si>
    <t>风刃</t>
  </si>
  <si>
    <t>雷震</t>
  </si>
  <si>
    <t>钢锁</t>
  </si>
  <si>
    <t>坏警察：逆火可叠加，时间延长</t>
  </si>
  <si>
    <t>贯穿：根据对手能量，提升近战伤害</t>
  </si>
  <si>
    <t>手段强硬：对方身上有融合的减益时，近战攻击（击中或被防御，包括必杀中的近战攻击）概率窃取对方增益，持续5秒</t>
  </si>
  <si>
    <t>决心：根据对方失去的血量，提高暴击率最高xx%</t>
  </si>
  <si>
    <t>声波护盾：每激活一个能量条必然得到护盾，xx%概率反射远程攻击</t>
  </si>
  <si>
    <t>回溯：每激活一个能量条，xx%概率触发回溯4秒，回溯时段内只要不死，回溯结束后立即修复受到的所有伤害</t>
  </si>
  <si>
    <t>适者生存：对方处于破甲时，近战攻击xx%概率破防</t>
  </si>
  <si>
    <t>钢铠法：近战攻击落空时，为下一次暴击提高xx%的暴击伤害</t>
  </si>
  <si>
    <t>猩猩队长赛高：每个护甲增益让伤害减益提前xx%失效。流血减益失效时，修复最大生命值的xx%。</t>
  </si>
  <si>
    <t>超频：对方近战击中护盾时，如果该攻击超过他们攻击评分的xx%，会100%概率产生爆盾震击（对侦察系只有50%概率），震击伤害相当于犀牛攻击评分的xx%。</t>
  </si>
  <si>
    <t>不死鸟黄蜂勇士：被致命一击击倒时复活，复活过程无敌，清除所有减益并修复xx%最大生命值</t>
  </si>
  <si>
    <t>威震天万岁：血量下降到10%以下时，3秒内回血xx%</t>
  </si>
  <si>
    <t>抹杀：所有必杀有50%概率触发抹杀，增加xx%暴击伤害。一回合只能触发一次。</t>
  </si>
  <si>
    <t>深度集中：达到15连击后，新触发的流血时间延长xx%，直到被对手击中。</t>
  </si>
  <si>
    <t>突破口：近战暴击击中被破甲的对手时触发流血，4秒内造成攻击伤害的xx%</t>
  </si>
  <si>
    <t>蜂之勇气：位于对手近战攻击范围内时，每秒产生剩余最大能量的xx%，并且近战攻击评分增加10%</t>
  </si>
  <si>
    <t>KERS：SP1后远程攻击提速，持续x秒；SP2后近战攻击不可防御，持续x秒；SP3提升90%攻击力，持续x秒</t>
  </si>
  <si>
    <t>守卫者的残暴：发动特殊攻击时xx概率获得精准增益，提升暴击率25%并在10秒内阻止对手规避</t>
  </si>
  <si>
    <t>公路之王：每损失20%的最大生命值，就获得一层近战增益，增加xx%的近战伤害。重新开局后依然保持。</t>
  </si>
  <si>
    <t>驱动所有希望：xx概率驱散任何增益（不含模块或加成产生的增益）</t>
  </si>
  <si>
    <t>最大推力：开局12秒内获得最大能量值的xx%</t>
  </si>
  <si>
    <t>加速：特殊攻击发动后，热破所有攻击的能量涌动增加xx%，持续7秒，在此时间内有30%概率规避远程攻击。</t>
  </si>
  <si>
    <t>敏捷：在近战规避与远程规避闪切换的速度提升xx%，成功躲避（含闪避与规避）近战攻击后，5秒内提升xx%的攻击。</t>
  </si>
  <si>
    <t>宇宙大帝的意志：黑暗充能完成时，对手失去的每1%的体力将让惊破天有0.x%的概率变得不可阻挡，并在6秒内获得xx%的能量。</t>
  </si>
  <si>
    <t>恐龙之怒：受到伤害减益后略微延迟后将其净化，并100%获得一层近战增益，提升xx%近战伤害，持续5秒。</t>
  </si>
  <si>
    <t>人人为我：存活着的队友比死亡的多，通天晓获得xx%物理抗性。死亡的多或者一样多，则获得xx%的攻击增益。队友全部死亡或者通天晓单独出任务时，同时获得两种效果。</t>
  </si>
  <si>
    <t>纯粹的恨：每层流血效果提升xx的攻击力和xx%的能量涌动（能量获得更快），并减少对手同等的攻击和能量效果（能量获得更慢）</t>
  </si>
  <si>
    <t>我会带上你们！：生命值降至20%以下时，护甲增加90%（三层护甲），并获得3层xx%的近战增益，持续7秒。一次战斗只触发一次。</t>
  </si>
  <si>
    <t>战士系芭蕾舞者：翻滚闪避远程攻击时获得xx%的远程攻击加成，持续3秒。注：只有在即将被击中时侧闪才会翻滚。</t>
  </si>
  <si>
    <t>震荡格挡：根据搅拌者剩余血量，减少xx%格挡时所受的伤害。即时格挡可以弹开对方基础近战攻击（不能弹开重击和特殊攻击），造成40%的攻击伤害。</t>
  </si>
  <si>
    <t>好警察：近战充能结束后，每个近战增益获得xx%的能量</t>
  </si>
  <si>
    <t>合计</t>
    <phoneticPr fontId="2" type="noConversion"/>
  </si>
  <si>
    <t>紧急修复：对方单次攻击超过攻击评分120%时，xx%概率触发紧急修复，在4秒内修复这次攻击造成的伤害</t>
    <phoneticPr fontId="2" type="noConversion"/>
  </si>
  <si>
    <r>
      <t>是否主动触发
（能则+5</t>
    </r>
    <r>
      <rPr>
        <sz val="11"/>
        <color rgb="FF000000"/>
        <rFont val="等线"/>
        <family val="3"/>
        <charset val="134"/>
      </rPr>
      <t>）</t>
    </r>
    <phoneticPr fontId="2" type="noConversion"/>
  </si>
  <si>
    <r>
      <t>冲力：重击命中时有5</t>
    </r>
    <r>
      <rPr>
        <sz val="11"/>
        <color rgb="FF000000"/>
        <rFont val="等线"/>
        <family val="3"/>
        <charset val="134"/>
      </rPr>
      <t>0</t>
    </r>
    <r>
      <rPr>
        <sz val="11"/>
        <color rgb="FF000000"/>
        <rFont val="等线"/>
        <family val="3"/>
        <charset val="134"/>
      </rPr>
      <t>%几率获得永久特殊攻击增益（增加xx%）。每个叠加的特殊攻击增益将提高下一次触发的几率xx%，并让喷气机自己遭受的眩晕更快失效（加速10%）</t>
    </r>
    <phoneticPr fontId="2" type="noConversion"/>
  </si>
  <si>
    <t>基础分</t>
    <phoneticPr fontId="2" type="noConversion"/>
  </si>
  <si>
    <t>排名</t>
    <phoneticPr fontId="2" type="noConversion"/>
  </si>
  <si>
    <t>排序排名</t>
    <phoneticPr fontId="2" type="noConversion"/>
  </si>
  <si>
    <t>人物</t>
    <phoneticPr fontId="2" type="noConversion"/>
  </si>
  <si>
    <t>得分</t>
    <phoneticPr fontId="2" type="noConversion"/>
  </si>
  <si>
    <t>全游戏中当之无愧的最佳招牌，既能随时主动触发，又与S1相辅相成，带来全新打法，大大增加对敌人的控制</t>
    <phoneticPr fontId="2" type="noConversion"/>
  </si>
  <si>
    <t>与流血技能相得益彰，提升自身的同时大幅度遏制对手，加速战斗胜利</t>
    <phoneticPr fontId="2" type="noConversion"/>
  </si>
  <si>
    <t>未觉醒时幻影更多是牵制型打法，觉醒后破防+连晕打法将大幅提高幻影的侵略性和杀死比赛的能力</t>
    <phoneticPr fontId="2" type="noConversion"/>
  </si>
  <si>
    <t>未觉醒前只能通过概率减速来遏制对方，觉醒后能大幅提升输出能力，连续获得必杀能量，加大侵略性</t>
    <phoneticPr fontId="2" type="noConversion"/>
  </si>
  <si>
    <t>觉醒后成为突袭神器</t>
    <phoneticPr fontId="2" type="noConversion"/>
  </si>
  <si>
    <t>觉醒后输出极高，大幅节约盟战成本，但由于与血量有关，制约了应用场景</t>
    <phoneticPr fontId="2" type="noConversion"/>
  </si>
  <si>
    <t>觉醒后带来新的近身缠斗打法，大大加强出S2锁气的机会，控场能力提高一个档次</t>
    <phoneticPr fontId="2" type="noConversion"/>
  </si>
  <si>
    <t>由于更新后阿尔茜的爆头可以叠加，招牌对她的输出能力有巨大提升，打法上也更多可以在远处发动进攻，减少受伤概率</t>
    <phoneticPr fontId="2" type="noConversion"/>
  </si>
  <si>
    <t>招牌对横炮提升很大，加强其开局快速爆发，搏S1连晕的机会</t>
    <phoneticPr fontId="2" type="noConversion"/>
  </si>
  <si>
    <t>与破甲能力配合很高，助力侵略性打法，加速输出</t>
    <phoneticPr fontId="2" type="noConversion"/>
  </si>
  <si>
    <t>进一步提升抗性与输出</t>
    <phoneticPr fontId="2" type="noConversion"/>
  </si>
  <si>
    <t>反冲</t>
    <phoneticPr fontId="2" type="noConversion"/>
  </si>
  <si>
    <r>
      <t>x</t>
    </r>
    <r>
      <rPr>
        <sz val="11"/>
        <color rgb="FF000000"/>
        <rFont val="等线"/>
        <family val="3"/>
        <charset val="134"/>
      </rPr>
      <t>x%概率触发，触发后对手10秒内能量效率降低30%。在此期间对手如果变形，将眩晕2秒，但移除此招牌效果</t>
    </r>
    <phoneticPr fontId="2" type="noConversion"/>
  </si>
  <si>
    <t>招牌能力与战擎S3的永久破甲相辅相成，无视对手护甲，抗性等，大幅度增加输出</t>
    <phoneticPr fontId="2" type="noConversion"/>
  </si>
  <si>
    <t>提升流血，适合技术好的玩家</t>
    <phoneticPr fontId="2" type="noConversion"/>
  </si>
  <si>
    <t>觉醒后可以对付多种不同的buff，只是初始概率略差，适合熟悉点射的玩家</t>
    <phoneticPr fontId="2" type="noConversion"/>
  </si>
  <si>
    <t>对两种子弹都有一定促进，但只有敌人飞弹很近的时候侧闪才会出滚动</t>
    <phoneticPr fontId="2" type="noConversion"/>
  </si>
  <si>
    <t>对特殊技伤害略有提升，与眩晕能力相得益彰</t>
    <phoneticPr fontId="2" type="noConversion"/>
  </si>
  <si>
    <t>加大逆火能力，进一步保障输出：对方使用特殊技也是受伤，不使用的话，能量越多受到暴击伤害越大</t>
    <phoneticPr fontId="2" type="noConversion"/>
  </si>
  <si>
    <t>对充能后从防御态立即回击并连上特殊技大有帮助</t>
    <phoneticPr fontId="2" type="noConversion"/>
  </si>
  <si>
    <t>减少DOT伤害并进一步降低流血伤害</t>
    <phoneticPr fontId="2" type="noConversion"/>
  </si>
  <si>
    <t>削弱重击比较有特色的对手并增加进攻机会，但由于反冲自己的重击破绽极大，使用时要有节制，尤其是面对高战力对手</t>
    <phoneticPr fontId="2" type="noConversion"/>
  </si>
  <si>
    <t>提升一定的输出</t>
    <phoneticPr fontId="2" type="noConversion"/>
  </si>
  <si>
    <t>招牌技能只是缩短了切换时间，相当于方便玩家准备下一次规避的类型，但规避本身属于非常不可控的因素，所以招牌对战斗本身影响不大</t>
    <phoneticPr fontId="2" type="noConversion"/>
  </si>
  <si>
    <t>相当于提升生存度，但由于依赖概率和被动，相比救护车自身主动回血的能力，只是锦上添花</t>
    <phoneticPr fontId="2" type="noConversion"/>
  </si>
  <si>
    <t>作为电脑使用相当烦，但对玩家来说没有意义的反伤类招牌</t>
    <phoneticPr fontId="2" type="noConversion"/>
  </si>
  <si>
    <t>提升血量的被动招牌，触发场合非常不利，但好歹能扛住任何杀伤力的致命攻击</t>
    <phoneticPr fontId="2" type="noConversion"/>
  </si>
  <si>
    <t>提升血量的被动招牌，触发场合非常不利</t>
  </si>
  <si>
    <t>录音机</t>
    <phoneticPr fontId="2" type="noConversion"/>
  </si>
  <si>
    <t>出护盾时减少防御远程攻击的伤害并有40%概率回血，防御远程必杀回血翻倍</t>
    <phoneticPr fontId="2" type="noConversion"/>
  </si>
  <si>
    <t>黄豹</t>
    <phoneticPr fontId="2" type="noConversion"/>
  </si>
  <si>
    <t>增加续航，但事实上由于概率性触发，有可能入不敷出，不宜过度依赖</t>
    <phoneticPr fontId="2" type="noConversion"/>
  </si>
  <si>
    <t>爵士</t>
    <phoneticPr fontId="2" type="noConversion"/>
  </si>
  <si>
    <t>野生突击：每充满一个能量条，提升xx%暴击率，所有攻击无视护甲护盾和规避，并在4秒内阻止对手能力触发，并有25%的概率规避对手攻击。</t>
    <phoneticPr fontId="2" type="noConversion"/>
  </si>
  <si>
    <t>耗竭：敌方处于混乱状态时，每次攻击落空都会失去现有能量的xx%。如果能量下滑到低一级别，会被眩晕1秒</t>
    <phoneticPr fontId="2" type="noConversion"/>
  </si>
  <si>
    <t>无责任瞬间回复一切非致命伤害，高觉醒后大大增加容错率，但依然受制于触发概率</t>
    <phoneticPr fontId="2" type="noConversion"/>
  </si>
  <si>
    <t>招牌与减益融合能力和近战连击配合很好，有效遏制对方增益</t>
    <phoneticPr fontId="2" type="noConversion"/>
  </si>
  <si>
    <t>与混乱技能形成配合，但由于混乱状态对方本来就容易放掉大招，所以招牌的控气显然十分鸡肋，但至少对S3有比较好的控制。</t>
    <phoneticPr fontId="2" type="noConversion"/>
  </si>
  <si>
    <t>触发简单。可无视对方各种减伤能力，并提高流血概率，大大提升输出。同时自身的规避和阻止对方能力触发可以大大提高对敌人的压制。</t>
    <phoneticPr fontId="2" type="noConversion"/>
  </si>
  <si>
    <t>未觉醒时铁皮更多会围绕S1的连晕打法，但觉醒后可以搏秒杀，并且招牌触发条件主动高概率且加强的是必杀，让铁皮在游戏中的地位极高</t>
    <phoneticPr fontId="2" type="noConversion"/>
  </si>
  <si>
    <t>由于搅拌者很弱，招牌在他身上的价值体现尤为明显，招牌可避免搅拌者被敌人压制的窘境，促进他尽早搏S2/S3结束比赛，且高觉醒后格挡伤害大幅降低。</t>
    <phoneticPr fontId="2" type="noConversion"/>
  </si>
  <si>
    <t>野牛</t>
    <phoneticPr fontId="2" type="noConversion"/>
  </si>
  <si>
    <t>狂暴：每获得三层近战增益，变得狂暴，增加x%暴击机率，并有20%的概率破防，持续6秒。清除所有DOT，并在此期间对任何DOT免疫</t>
    <phoneticPr fontId="2" type="noConversion"/>
  </si>
  <si>
    <t>千斤顶</t>
    <phoneticPr fontId="2" type="noConversion"/>
  </si>
  <si>
    <t>震天尊</t>
    <phoneticPr fontId="2" type="noConversion"/>
  </si>
  <si>
    <t>力量护盾：如果敌人攻击导致千斤顶生命降至75/50/25%时，激活力量护盾，100%降低所有直接攻击伤害（即：对DOT和黑暗燃烧无效），持续x秒</t>
    <phoneticPr fontId="2" type="noConversion"/>
  </si>
  <si>
    <r>
      <t>顺从遗迹：每当获得一格能量条，有x</t>
    </r>
    <r>
      <rPr>
        <sz val="11"/>
        <color rgb="FF000000"/>
        <rFont val="等线"/>
        <family val="3"/>
        <charset val="134"/>
      </rPr>
      <t>%的概率激活顺从遗迹，阻止对方激活增益或减益，持续7秒。另外，当遗迹没有被激活时，对方增益或减益要减弱20%</t>
    </r>
    <phoneticPr fontId="2" type="noConversion"/>
  </si>
  <si>
    <t>狂飙</t>
    <phoneticPr fontId="2" type="noConversion"/>
  </si>
  <si>
    <r>
      <t>黑暗奴役：黑暗场施加的黑暗燃烧多造成x</t>
    </r>
    <r>
      <rPr>
        <sz val="11"/>
        <color rgb="FF000000"/>
        <rFont val="等线"/>
        <family val="3"/>
        <charset val="134"/>
      </rPr>
      <t>%的伤害</t>
    </r>
    <phoneticPr fontId="2" type="noConversion"/>
  </si>
  <si>
    <t>对角色数值方面的影响（0-10）</t>
    <phoneticPr fontId="2" type="noConversion"/>
  </si>
  <si>
    <t>与其他能力的协同（0-10）</t>
    <phoneticPr fontId="2" type="noConversion"/>
  </si>
  <si>
    <t>对打法的影响
（0-10）</t>
    <phoneticPr fontId="2" type="noConversion"/>
  </si>
  <si>
    <r>
      <t>概率触发
（根据初始概率-5~0</t>
    </r>
    <r>
      <rPr>
        <sz val="11"/>
        <color rgb="FF000000"/>
        <rFont val="等线"/>
        <family val="3"/>
        <charset val="134"/>
      </rPr>
      <t>）</t>
    </r>
    <phoneticPr fontId="2" type="noConversion"/>
  </si>
  <si>
    <r>
      <t>是否与自身血量有关
（-10~0</t>
    </r>
    <r>
      <rPr>
        <sz val="11"/>
        <color rgb="FF000000"/>
        <rFont val="等线"/>
        <family val="3"/>
        <charset val="134"/>
      </rPr>
      <t>）</t>
    </r>
    <phoneticPr fontId="2" type="noConversion"/>
  </si>
  <si>
    <r>
      <t>是否与对方血量或类别有关
（-5~0</t>
    </r>
    <r>
      <rPr>
        <sz val="11"/>
        <color rgb="FF000000"/>
        <rFont val="等线"/>
        <family val="3"/>
        <charset val="134"/>
      </rPr>
      <t>）</t>
    </r>
    <phoneticPr fontId="2" type="noConversion"/>
  </si>
  <si>
    <t>巨蝎勇士</t>
    <phoneticPr fontId="2" type="noConversion"/>
  </si>
  <si>
    <t>再生毒素：在拥有毒液充能时，受到特殊攻击以外的伤害时自动回血，修复伤害的30~ 65%</t>
    <phoneticPr fontId="2" type="noConversion"/>
  </si>
  <si>
    <t>惊天雷</t>
    <phoneticPr fontId="2" type="noConversion"/>
  </si>
  <si>
    <r>
      <t>上升：没有减益下，每5次连击提升</t>
    </r>
    <r>
      <rPr>
        <sz val="11"/>
        <color rgb="FF000000"/>
        <rFont val="等线"/>
        <family val="3"/>
        <charset val="134"/>
      </rPr>
      <t>7秒的x%的近战增益。招牌每升一级，近战有0.y%的概率净化任何减益。每场战斗开始时，每一级招牌增加敌人攻击增益的0.y%的攻击力。</t>
    </r>
    <phoneticPr fontId="2" type="noConversion"/>
  </si>
  <si>
    <t>天火</t>
    <phoneticPr fontId="2" type="noConversion"/>
  </si>
  <si>
    <r>
      <t>伤害控制：在7</t>
    </r>
    <r>
      <rPr>
        <sz val="11"/>
        <color rgb="FF000000"/>
        <rFont val="等线"/>
        <family val="3"/>
        <charset val="134"/>
      </rPr>
      <t>5%血以下时，按住防御1秒可消耗一个充能来修复x%的生命，如果有燃烧减益，也净化一个</t>
    </r>
    <phoneticPr fontId="2" type="noConversion"/>
  </si>
  <si>
    <t>觉醒后大幅度提升续航能力并改变打法，虽然与血量有关，但由75%的条件依然比救护车黄蜂爆威等要宽松。</t>
    <phoneticPr fontId="2" type="noConversion"/>
  </si>
  <si>
    <t>招牌对攻击力的提升巨大，与霸体充能和侵略性的前冲、后退、前冲…的循环打法配合得天衣无缝，并有净化和免疫作保，可迅速结束战斗</t>
    <phoneticPr fontId="2" type="noConversion"/>
  </si>
  <si>
    <t>觉醒前后天壤之别，招牌与纳米修复精通相搭配，只要不受到DOT伤害，可以长时间将血量卡在75/50/25的位置，给了千斤顶疯狂进攻的优势</t>
    <phoneticPr fontId="2" type="noConversion"/>
  </si>
  <si>
    <t>觉醒后线性地增加一些输出</t>
    <phoneticPr fontId="2" type="noConversion"/>
  </si>
  <si>
    <t>觉醒后提升续航能力</t>
    <phoneticPr fontId="2" type="noConversion"/>
  </si>
  <si>
    <t>招牌逐渐提升输出，与流血能力相符相成，不需改变打法</t>
  </si>
  <si>
    <t>觉醒后线性提升输出，并根据对方的增益提升自己的伤害，不需要特别操心触发的招牌</t>
    <phoneticPr fontId="2" type="noConversion"/>
  </si>
  <si>
    <t>相当于线性提升攻击，并且进一步加强S2的输出，并不需要刻意盯着对手的气槽</t>
    <phoneticPr fontId="2" type="noConversion"/>
  </si>
  <si>
    <t>配合S1，加大残血翻盘能力，对斗擎来说是关键性的技能，但由于触发需要低血，拉低了得分</t>
    <phoneticPr fontId="2" type="noConversion"/>
  </si>
  <si>
    <t>虽然触发后有很大优势，但对玩家来说触发与否不可控，拉低了得分</t>
    <phoneticPr fontId="2" type="noConversion"/>
  </si>
  <si>
    <t>能带来额外惊喜，提高一定的容错，但即使是相当高的招牌能力，也不能完全依赖反射，更适用于电脑</t>
    <phoneticPr fontId="2" type="noConversion"/>
  </si>
  <si>
    <t>暗黑擎天柱</t>
    <phoneticPr fontId="2" type="noConversion"/>
  </si>
  <si>
    <t>将特殊技伤害的x%转化为生命</t>
    <phoneticPr fontId="2" type="noConversion"/>
  </si>
  <si>
    <t>折算</t>
    <phoneticPr fontId="2" type="noConversion"/>
  </si>
  <si>
    <t>亡灵天尊</t>
    <phoneticPr fontId="2" type="noConversion"/>
  </si>
  <si>
    <t>最大充能提升到40层。颠覆力量激活时，加1.9~80.3%的暴击伤害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</si>
</sst>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等线"/>
    </font>
    <font>
      <sz val="11"/>
      <color rgb="FF000000"/>
      <name val="等线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sz val="11"/>
      <color theme="0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2" borderId="0" xfId="0" applyFont="1" applyFill="1">
      <alignment vertical="center"/>
    </xf>
    <xf numFmtId="0" fontId="0" fillId="3" borderId="0" xfId="0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7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58" fontId="0" fillId="0" borderId="0" xfId="0" applyNumberFormat="1">
      <alignment vertical="center"/>
    </xf>
    <xf numFmtId="0" fontId="7" fillId="6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0" borderId="0" xfId="0" applyFill="1" applyBorder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7" fillId="7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 b="1">
                <a:latin typeface="微软雅黑" panose="020B0503020204020204" pitchFamily="34" charset="-122"/>
                <a:ea typeface="微软雅黑" panose="020B0503020204020204" pitchFamily="34" charset="-122"/>
              </a:rPr>
              <a:t>招牌价值排行榜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Sheet1!$N$2:$N$47</c:f>
              <c:strCache>
                <c:ptCount val="46"/>
                <c:pt idx="0">
                  <c:v>警车</c:v>
                </c:pt>
                <c:pt idx="1">
                  <c:v>铁皮</c:v>
                </c:pt>
                <c:pt idx="2">
                  <c:v>碎骨魔</c:v>
                </c:pt>
                <c:pt idx="3">
                  <c:v>幻影</c:v>
                </c:pt>
                <c:pt idx="4">
                  <c:v>野牛</c:v>
                </c:pt>
                <c:pt idx="5">
                  <c:v>千斤顶</c:v>
                </c:pt>
                <c:pt idx="6">
                  <c:v>搅拌者</c:v>
                </c:pt>
                <c:pt idx="7">
                  <c:v>热破</c:v>
                </c:pt>
                <c:pt idx="8">
                  <c:v>黄豹</c:v>
                </c:pt>
                <c:pt idx="9">
                  <c:v>暗黑擎天柱</c:v>
                </c:pt>
                <c:pt idx="10">
                  <c:v>天火</c:v>
                </c:pt>
                <c:pt idx="11">
                  <c:v>汽车大师</c:v>
                </c:pt>
                <c:pt idx="12">
                  <c:v>战擎</c:v>
                </c:pt>
                <c:pt idx="13">
                  <c:v>钢锁</c:v>
                </c:pt>
                <c:pt idx="14">
                  <c:v>小黄蜂</c:v>
                </c:pt>
                <c:pt idx="15">
                  <c:v>狂飙</c:v>
                </c:pt>
                <c:pt idx="16">
                  <c:v>巨蝎勇士</c:v>
                </c:pt>
                <c:pt idx="17">
                  <c:v>风刃</c:v>
                </c:pt>
                <c:pt idx="18">
                  <c:v>阿尔茜</c:v>
                </c:pt>
                <c:pt idx="19">
                  <c:v>横炮</c:v>
                </c:pt>
                <c:pt idx="20">
                  <c:v>战威</c:v>
                </c:pt>
                <c:pt idx="21">
                  <c:v>恐龙勇士</c:v>
                </c:pt>
                <c:pt idx="23">
                  <c:v>通天晓</c:v>
                </c:pt>
                <c:pt idx="24">
                  <c:v>惊天雷</c:v>
                </c:pt>
                <c:pt idx="25">
                  <c:v>漂移</c:v>
                </c:pt>
                <c:pt idx="26">
                  <c:v>震荡波</c:v>
                </c:pt>
                <c:pt idx="27">
                  <c:v>红蜘蛛</c:v>
                </c:pt>
                <c:pt idx="28">
                  <c:v>碾碎器</c:v>
                </c:pt>
                <c:pt idx="29">
                  <c:v>探长</c:v>
                </c:pt>
                <c:pt idx="30">
                  <c:v>喷气机</c:v>
                </c:pt>
                <c:pt idx="31">
                  <c:v>录音机</c:v>
                </c:pt>
                <c:pt idx="32">
                  <c:v>路障</c:v>
                </c:pt>
                <c:pt idx="33">
                  <c:v>斗擎</c:v>
                </c:pt>
                <c:pt idx="34">
                  <c:v>爵士</c:v>
                </c:pt>
                <c:pt idx="35">
                  <c:v>惊破天</c:v>
                </c:pt>
                <c:pt idx="36">
                  <c:v>猩猩队长</c:v>
                </c:pt>
                <c:pt idx="37">
                  <c:v>反冲</c:v>
                </c:pt>
                <c:pt idx="38">
                  <c:v>声波</c:v>
                </c:pt>
                <c:pt idx="39">
                  <c:v>雷震</c:v>
                </c:pt>
                <c:pt idx="40">
                  <c:v>大黄蜂</c:v>
                </c:pt>
                <c:pt idx="41">
                  <c:v>震天尊</c:v>
                </c:pt>
                <c:pt idx="42">
                  <c:v>救护车</c:v>
                </c:pt>
                <c:pt idx="43">
                  <c:v>犀牛</c:v>
                </c:pt>
                <c:pt idx="44">
                  <c:v>黄蜂</c:v>
                </c:pt>
                <c:pt idx="45">
                  <c:v>爆威</c:v>
                </c:pt>
              </c:strCache>
            </c:strRef>
          </c:cat>
          <c:val>
            <c:numRef>
              <c:f>Sheet1!$O$2:$O$47</c:f>
              <c:numCache>
                <c:formatCode>General</c:formatCode>
                <c:ptCount val="46"/>
                <c:pt idx="0">
                  <c:v>135</c:v>
                </c:pt>
                <c:pt idx="1">
                  <c:v>130</c:v>
                </c:pt>
                <c:pt idx="2">
                  <c:v>129</c:v>
                </c:pt>
                <c:pt idx="3">
                  <c:v>128</c:v>
                </c:pt>
                <c:pt idx="4">
                  <c:v>126</c:v>
                </c:pt>
                <c:pt idx="5">
                  <c:v>126</c:v>
                </c:pt>
                <c:pt idx="6">
                  <c:v>126</c:v>
                </c:pt>
                <c:pt idx="7">
                  <c:v>125</c:v>
                </c:pt>
                <c:pt idx="8">
                  <c:v>125</c:v>
                </c:pt>
                <c:pt idx="9">
                  <c:v>124</c:v>
                </c:pt>
                <c:pt idx="10">
                  <c:v>124</c:v>
                </c:pt>
                <c:pt idx="11">
                  <c:v>120</c:v>
                </c:pt>
                <c:pt idx="12">
                  <c:v>119</c:v>
                </c:pt>
                <c:pt idx="13">
                  <c:v>119</c:v>
                </c:pt>
                <c:pt idx="14">
                  <c:v>119</c:v>
                </c:pt>
                <c:pt idx="15">
                  <c:v>118</c:v>
                </c:pt>
                <c:pt idx="16">
                  <c:v>118</c:v>
                </c:pt>
                <c:pt idx="17">
                  <c:v>117</c:v>
                </c:pt>
                <c:pt idx="18">
                  <c:v>116</c:v>
                </c:pt>
                <c:pt idx="19">
                  <c:v>116</c:v>
                </c:pt>
                <c:pt idx="20">
                  <c:v>115</c:v>
                </c:pt>
                <c:pt idx="21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114</c:v>
                </c:pt>
                <c:pt idx="28">
                  <c:v>114</c:v>
                </c:pt>
                <c:pt idx="29">
                  <c:v>114</c:v>
                </c:pt>
                <c:pt idx="30">
                  <c:v>114</c:v>
                </c:pt>
                <c:pt idx="31">
                  <c:v>113</c:v>
                </c:pt>
                <c:pt idx="32">
                  <c:v>112</c:v>
                </c:pt>
                <c:pt idx="33">
                  <c:v>111</c:v>
                </c:pt>
                <c:pt idx="34">
                  <c:v>111</c:v>
                </c:pt>
                <c:pt idx="35">
                  <c:v>110</c:v>
                </c:pt>
                <c:pt idx="36">
                  <c:v>108</c:v>
                </c:pt>
                <c:pt idx="37">
                  <c:v>107</c:v>
                </c:pt>
                <c:pt idx="38">
                  <c:v>107</c:v>
                </c:pt>
                <c:pt idx="39">
                  <c:v>106</c:v>
                </c:pt>
                <c:pt idx="40">
                  <c:v>105</c:v>
                </c:pt>
                <c:pt idx="41">
                  <c:v>105</c:v>
                </c:pt>
                <c:pt idx="42">
                  <c:v>99</c:v>
                </c:pt>
                <c:pt idx="43">
                  <c:v>98</c:v>
                </c:pt>
                <c:pt idx="44">
                  <c:v>98</c:v>
                </c:pt>
                <c:pt idx="4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7-49C4-AE8D-7BDE8260E1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0306416"/>
        <c:axId val="282517024"/>
      </c:barChart>
      <c:catAx>
        <c:axId val="280306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282517024"/>
        <c:crosses val="autoZero"/>
        <c:auto val="1"/>
        <c:lblAlgn val="ctr"/>
        <c:lblOffset val="100"/>
        <c:noMultiLvlLbl val="0"/>
      </c:catAx>
      <c:valAx>
        <c:axId val="28251702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3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2275</xdr:colOff>
      <xdr:row>51</xdr:row>
      <xdr:rowOff>4140</xdr:rowOff>
    </xdr:from>
    <xdr:to>
      <xdr:col>24</xdr:col>
      <xdr:colOff>273326</xdr:colOff>
      <xdr:row>80</xdr:row>
      <xdr:rowOff>102289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30"/>
  <sheetViews>
    <sheetView tabSelected="1" zoomScaleNormal="100" workbookViewId="0">
      <pane xSplit="2" ySplit="1" topLeftCell="C18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defaultRowHeight="14.25" x14ac:dyDescent="0.2"/>
  <cols>
    <col min="2" max="2" width="11.625" customWidth="1"/>
    <col min="3" max="3" width="35.375" style="1" customWidth="1"/>
    <col min="5" max="5" width="10.125" customWidth="1"/>
    <col min="8" max="8" width="12.875" customWidth="1"/>
    <col min="9" max="9" width="10.5" customWidth="1"/>
    <col min="10" max="10" width="11.125" customWidth="1"/>
    <col min="11" max="11" width="12.5" customWidth="1"/>
    <col min="16" max="16" width="71.875" style="13" customWidth="1"/>
  </cols>
  <sheetData>
    <row r="1" spans="1:18" s="1" customFormat="1" ht="42.75" x14ac:dyDescent="0.2">
      <c r="A1" s="2" t="s">
        <v>72</v>
      </c>
      <c r="B1" s="1" t="s">
        <v>1</v>
      </c>
      <c r="C1" s="1" t="s">
        <v>2</v>
      </c>
      <c r="D1" s="2" t="s">
        <v>71</v>
      </c>
      <c r="E1" s="2" t="s">
        <v>125</v>
      </c>
      <c r="F1" s="2" t="s">
        <v>126</v>
      </c>
      <c r="G1" s="2" t="s">
        <v>127</v>
      </c>
      <c r="H1" s="2" t="s">
        <v>128</v>
      </c>
      <c r="I1" s="2" t="s">
        <v>69</v>
      </c>
      <c r="J1" s="2" t="s">
        <v>129</v>
      </c>
      <c r="K1" s="2" t="s">
        <v>130</v>
      </c>
      <c r="L1" s="2" t="s">
        <v>67</v>
      </c>
      <c r="M1" s="18" t="s">
        <v>73</v>
      </c>
      <c r="N1" s="19" t="s">
        <v>74</v>
      </c>
      <c r="O1" s="20" t="s">
        <v>75</v>
      </c>
      <c r="P1" s="1" t="s">
        <v>0</v>
      </c>
      <c r="Q1" s="1" t="s">
        <v>150</v>
      </c>
    </row>
    <row r="2" spans="1:18" ht="42.75" x14ac:dyDescent="0.2">
      <c r="A2">
        <f>RANK(L2,L$2:L$47)+COUNTIF($L$2:L2,L2)-1</f>
        <v>21</v>
      </c>
      <c r="B2" s="3" t="s">
        <v>6</v>
      </c>
      <c r="C2" s="1" t="s">
        <v>38</v>
      </c>
      <c r="D2">
        <v>100</v>
      </c>
      <c r="E2">
        <v>0</v>
      </c>
      <c r="F2">
        <v>10</v>
      </c>
      <c r="G2">
        <v>5</v>
      </c>
      <c r="H2">
        <v>-5</v>
      </c>
      <c r="I2">
        <v>5</v>
      </c>
      <c r="J2">
        <v>0</v>
      </c>
      <c r="K2">
        <v>0</v>
      </c>
      <c r="L2">
        <f t="shared" ref="L2:L32" si="0">SUM(D2:K2)</f>
        <v>115</v>
      </c>
      <c r="M2" s="9">
        <v>1</v>
      </c>
      <c r="N2" s="10" t="str">
        <f>IFERROR(VLOOKUP(M2,A$2:B$47,2,FALSE),VLOOKUP(M2,A$2:B$47,2,TRUE))</f>
        <v>警车</v>
      </c>
      <c r="O2" s="11">
        <f>IFERROR(VLOOKUP(M2,A$2:L$47,12,FALSE),VLOOKUP(M2,A$2:L$47,12,TRUE))</f>
        <v>135</v>
      </c>
      <c r="P2" s="12" t="s">
        <v>76</v>
      </c>
      <c r="Q2">
        <f>ROUND(O2/$O$2*10,0)</f>
        <v>10</v>
      </c>
      <c r="R2" t="str">
        <f>N2</f>
        <v>警车</v>
      </c>
    </row>
    <row r="3" spans="1:18" ht="28.5" x14ac:dyDescent="0.2">
      <c r="A3">
        <f>RANK(L3,L$2:L$47)+COUNTIF($L$2:L3,L3)-1</f>
        <v>22</v>
      </c>
      <c r="B3" s="3" t="s">
        <v>9</v>
      </c>
      <c r="C3" s="1" t="s">
        <v>42</v>
      </c>
      <c r="D3">
        <v>100</v>
      </c>
      <c r="E3">
        <v>0</v>
      </c>
      <c r="F3">
        <v>10</v>
      </c>
      <c r="G3">
        <v>5</v>
      </c>
      <c r="H3">
        <v>-5</v>
      </c>
      <c r="I3">
        <v>5</v>
      </c>
      <c r="J3">
        <v>0</v>
      </c>
      <c r="K3">
        <v>0</v>
      </c>
      <c r="L3">
        <f t="shared" si="0"/>
        <v>115</v>
      </c>
      <c r="M3" s="9">
        <v>2</v>
      </c>
      <c r="N3" s="10" t="str">
        <f t="shared" ref="N3:N47" si="1">IFERROR(VLOOKUP(M3,A$2:B$47,2,FALSE),VLOOKUP(M3,A$2:B$47,2,TRUE))</f>
        <v>铁皮</v>
      </c>
      <c r="O3" s="11">
        <f t="shared" ref="O3:O47" si="2">IFERROR(VLOOKUP(M3,A$2:L$47,12,FALSE),VLOOKUP(M3,A$2:L$47,12,TRUE))</f>
        <v>130</v>
      </c>
      <c r="P3" s="12" t="s">
        <v>115</v>
      </c>
      <c r="Q3">
        <f t="shared" ref="Q3:Q47" si="3">ROUND(O3/$O$2*10,0)</f>
        <v>10</v>
      </c>
      <c r="R3" t="str">
        <f t="shared" ref="R3:R47" si="4">N3</f>
        <v>铁皮</v>
      </c>
    </row>
    <row r="4" spans="1:18" ht="28.5" x14ac:dyDescent="0.2">
      <c r="A4">
        <f>RANK(L4,L$2:L$47)+COUNTIF($L$2:L4,L4)-1</f>
        <v>13</v>
      </c>
      <c r="B4" s="3" t="s">
        <v>16</v>
      </c>
      <c r="C4" s="1" t="s">
        <v>50</v>
      </c>
      <c r="D4">
        <v>100</v>
      </c>
      <c r="E4">
        <v>4</v>
      </c>
      <c r="F4">
        <v>10</v>
      </c>
      <c r="G4">
        <v>0</v>
      </c>
      <c r="H4">
        <v>0</v>
      </c>
      <c r="I4">
        <v>5</v>
      </c>
      <c r="J4">
        <v>0</v>
      </c>
      <c r="K4">
        <v>0</v>
      </c>
      <c r="L4">
        <f t="shared" si="0"/>
        <v>119</v>
      </c>
      <c r="M4" s="9">
        <v>3</v>
      </c>
      <c r="N4" s="10" t="str">
        <f t="shared" si="1"/>
        <v>碎骨魔</v>
      </c>
      <c r="O4" s="11">
        <f t="shared" si="2"/>
        <v>129</v>
      </c>
      <c r="P4" s="12" t="s">
        <v>77</v>
      </c>
      <c r="Q4">
        <f t="shared" si="3"/>
        <v>10</v>
      </c>
      <c r="R4" t="str">
        <f t="shared" si="4"/>
        <v>碎骨魔</v>
      </c>
    </row>
    <row r="5" spans="1:18" ht="71.25" x14ac:dyDescent="0.2">
      <c r="A5">
        <f>RANK(L5,L$2:L$47)+COUNTIF($L$2:L5,L5)-1</f>
        <v>23</v>
      </c>
      <c r="B5" s="3" t="s">
        <v>26</v>
      </c>
      <c r="C5" s="1" t="s">
        <v>61</v>
      </c>
      <c r="D5">
        <v>100</v>
      </c>
      <c r="E5">
        <v>10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0"/>
        <v>115</v>
      </c>
      <c r="M5" s="9">
        <v>4</v>
      </c>
      <c r="N5" s="10" t="str">
        <f t="shared" si="1"/>
        <v>幻影</v>
      </c>
      <c r="O5" s="11">
        <f t="shared" si="2"/>
        <v>128</v>
      </c>
      <c r="P5" s="12" t="s">
        <v>78</v>
      </c>
      <c r="Q5">
        <f t="shared" si="3"/>
        <v>9</v>
      </c>
      <c r="R5" t="str">
        <f t="shared" si="4"/>
        <v>幻影</v>
      </c>
    </row>
    <row r="6" spans="1:18" ht="28.5" x14ac:dyDescent="0.2">
      <c r="A6">
        <f>RANK(L6,L$2:L$47)+COUNTIF($L$2:L6,L6)-1</f>
        <v>27</v>
      </c>
      <c r="B6" s="3" t="s">
        <v>21</v>
      </c>
      <c r="C6" s="1" t="s">
        <v>55</v>
      </c>
      <c r="D6">
        <v>100</v>
      </c>
      <c r="E6">
        <v>0</v>
      </c>
      <c r="F6">
        <v>10</v>
      </c>
      <c r="G6">
        <v>2</v>
      </c>
      <c r="H6">
        <v>-3</v>
      </c>
      <c r="I6">
        <v>5</v>
      </c>
      <c r="J6">
        <v>0</v>
      </c>
      <c r="K6">
        <v>0</v>
      </c>
      <c r="L6">
        <f t="shared" si="0"/>
        <v>114</v>
      </c>
      <c r="M6" s="9">
        <v>5</v>
      </c>
      <c r="N6" s="10" t="str">
        <f t="shared" si="1"/>
        <v>野牛</v>
      </c>
      <c r="O6" s="11">
        <f t="shared" si="2"/>
        <v>126</v>
      </c>
      <c r="P6" s="12" t="s">
        <v>138</v>
      </c>
      <c r="Q6">
        <f t="shared" si="3"/>
        <v>9</v>
      </c>
      <c r="R6" t="str">
        <f t="shared" si="4"/>
        <v>野牛</v>
      </c>
    </row>
    <row r="7" spans="1:18" ht="42.75" x14ac:dyDescent="0.2">
      <c r="A7">
        <f>RANK(L7,L$2:L$47)+COUNTIF($L$2:L7,L7)-1</f>
        <v>40</v>
      </c>
      <c r="B7" s="3" t="s">
        <v>24</v>
      </c>
      <c r="C7" s="1" t="s">
        <v>58</v>
      </c>
      <c r="D7">
        <v>100</v>
      </c>
      <c r="E7">
        <v>0</v>
      </c>
      <c r="F7">
        <v>5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105</v>
      </c>
      <c r="M7" s="9">
        <v>6</v>
      </c>
      <c r="N7" s="10" t="str">
        <f t="shared" si="1"/>
        <v>千斤顶</v>
      </c>
      <c r="O7" s="11">
        <f t="shared" si="2"/>
        <v>126</v>
      </c>
      <c r="P7" s="12" t="s">
        <v>139</v>
      </c>
      <c r="Q7">
        <f t="shared" si="3"/>
        <v>9</v>
      </c>
      <c r="R7" t="str">
        <f t="shared" si="4"/>
        <v>千斤顶</v>
      </c>
    </row>
    <row r="8" spans="1:18" ht="28.5" x14ac:dyDescent="0.2">
      <c r="A8">
        <f>RANK(L8,L$2:L$47)+COUNTIF($L$2:L8,L8)-1</f>
        <v>16</v>
      </c>
      <c r="B8" s="3" t="s">
        <v>123</v>
      </c>
      <c r="C8" s="2" t="s">
        <v>124</v>
      </c>
      <c r="D8">
        <v>100</v>
      </c>
      <c r="E8">
        <v>3</v>
      </c>
      <c r="F8">
        <v>10</v>
      </c>
      <c r="G8">
        <v>0</v>
      </c>
      <c r="H8">
        <v>0</v>
      </c>
      <c r="I8">
        <v>5</v>
      </c>
      <c r="J8">
        <v>0</v>
      </c>
      <c r="K8">
        <v>0</v>
      </c>
      <c r="L8">
        <f t="shared" si="0"/>
        <v>118</v>
      </c>
      <c r="M8" s="9">
        <v>7</v>
      </c>
      <c r="N8" s="10" t="str">
        <f t="shared" si="1"/>
        <v>搅拌者</v>
      </c>
      <c r="O8" s="11">
        <f t="shared" si="2"/>
        <v>126</v>
      </c>
      <c r="P8" s="12" t="s">
        <v>116</v>
      </c>
      <c r="Q8">
        <f t="shared" si="3"/>
        <v>9</v>
      </c>
      <c r="R8" t="str">
        <f t="shared" si="4"/>
        <v>搅拌者</v>
      </c>
    </row>
    <row r="9" spans="1:18" x14ac:dyDescent="0.2">
      <c r="A9">
        <f>RANK(L9,L$2:L$47)+COUNTIF($L$2:L9,L9)-1</f>
        <v>10</v>
      </c>
      <c r="B9" s="3" t="s">
        <v>148</v>
      </c>
      <c r="C9" s="1" t="s">
        <v>149</v>
      </c>
      <c r="D9">
        <v>100</v>
      </c>
      <c r="E9">
        <v>9</v>
      </c>
      <c r="F9">
        <v>10</v>
      </c>
      <c r="G9">
        <v>0</v>
      </c>
      <c r="H9">
        <v>0</v>
      </c>
      <c r="I9">
        <v>5</v>
      </c>
      <c r="J9">
        <v>0</v>
      </c>
      <c r="K9">
        <v>0</v>
      </c>
      <c r="L9">
        <f t="shared" si="0"/>
        <v>124</v>
      </c>
      <c r="M9" s="9">
        <v>8</v>
      </c>
      <c r="N9" s="10" t="str">
        <f t="shared" si="1"/>
        <v>热破</v>
      </c>
      <c r="O9" s="11">
        <f t="shared" si="2"/>
        <v>125</v>
      </c>
      <c r="P9" s="12"/>
      <c r="Q9">
        <f t="shared" si="3"/>
        <v>9</v>
      </c>
      <c r="R9" t="str">
        <f t="shared" si="4"/>
        <v>热破</v>
      </c>
    </row>
    <row r="10" spans="1:18" ht="28.5" x14ac:dyDescent="0.2">
      <c r="A10">
        <f>RANK(L10,L$2:L$47)+COUNTIF($L$2:L10,L10)-1</f>
        <v>28</v>
      </c>
      <c r="B10" s="5" t="s">
        <v>5</v>
      </c>
      <c r="C10" s="1" t="s">
        <v>37</v>
      </c>
      <c r="D10">
        <v>100</v>
      </c>
      <c r="E10">
        <v>4</v>
      </c>
      <c r="F10">
        <v>4</v>
      </c>
      <c r="G10">
        <v>1</v>
      </c>
      <c r="H10">
        <v>0</v>
      </c>
      <c r="I10">
        <v>5</v>
      </c>
      <c r="J10">
        <v>0</v>
      </c>
      <c r="K10">
        <v>0</v>
      </c>
      <c r="L10">
        <f t="shared" si="0"/>
        <v>114</v>
      </c>
      <c r="M10" s="9">
        <v>9</v>
      </c>
      <c r="N10" s="10" t="str">
        <f t="shared" si="1"/>
        <v>黄豹</v>
      </c>
      <c r="O10" s="11">
        <f t="shared" si="2"/>
        <v>125</v>
      </c>
      <c r="P10" s="12" t="s">
        <v>79</v>
      </c>
      <c r="Q10">
        <f t="shared" si="3"/>
        <v>9</v>
      </c>
      <c r="R10" t="str">
        <f t="shared" si="4"/>
        <v>黄豹</v>
      </c>
    </row>
    <row r="11" spans="1:18" ht="42.75" x14ac:dyDescent="0.2">
      <c r="A11">
        <f>RANK(L11,L$2:L$47)+COUNTIF($L$2:L11,L11)-1</f>
        <v>36</v>
      </c>
      <c r="B11" s="5" t="s">
        <v>10</v>
      </c>
      <c r="C11" s="1" t="s">
        <v>44</v>
      </c>
      <c r="D11">
        <v>100</v>
      </c>
      <c r="E11">
        <v>4</v>
      </c>
      <c r="F11">
        <v>8</v>
      </c>
      <c r="G11">
        <v>0</v>
      </c>
      <c r="H11">
        <v>0</v>
      </c>
      <c r="I11">
        <v>0</v>
      </c>
      <c r="J11">
        <v>0</v>
      </c>
      <c r="K11">
        <v>-4</v>
      </c>
      <c r="L11">
        <f t="shared" si="0"/>
        <v>108</v>
      </c>
      <c r="M11" s="9">
        <v>10</v>
      </c>
      <c r="N11" s="10" t="str">
        <f t="shared" si="1"/>
        <v>暗黑擎天柱</v>
      </c>
      <c r="O11" s="11">
        <f t="shared" si="2"/>
        <v>124</v>
      </c>
      <c r="P11" s="12" t="s">
        <v>114</v>
      </c>
      <c r="Q11">
        <f t="shared" si="3"/>
        <v>9</v>
      </c>
      <c r="R11" t="str">
        <f t="shared" si="4"/>
        <v>暗黑擎天柱</v>
      </c>
    </row>
    <row r="12" spans="1:18" ht="42.75" x14ac:dyDescent="0.2">
      <c r="A12">
        <f>RANK(L12,L$2:L$47)+COUNTIF($L$2:L12,L12)-1</f>
        <v>14</v>
      </c>
      <c r="B12" s="5" t="s">
        <v>35</v>
      </c>
      <c r="C12" s="1" t="s">
        <v>60</v>
      </c>
      <c r="D12">
        <v>100</v>
      </c>
      <c r="E12">
        <v>5</v>
      </c>
      <c r="F12">
        <v>5</v>
      </c>
      <c r="G12">
        <v>9</v>
      </c>
      <c r="H12">
        <v>0</v>
      </c>
      <c r="I12">
        <v>0</v>
      </c>
      <c r="J12">
        <v>0</v>
      </c>
      <c r="K12">
        <v>0</v>
      </c>
      <c r="L12">
        <f t="shared" si="0"/>
        <v>119</v>
      </c>
      <c r="M12" s="9">
        <v>11</v>
      </c>
      <c r="N12" s="10" t="str">
        <f t="shared" si="1"/>
        <v>天火</v>
      </c>
      <c r="O12" s="11">
        <f t="shared" si="2"/>
        <v>124</v>
      </c>
      <c r="P12" s="12" t="s">
        <v>137</v>
      </c>
      <c r="Q12">
        <f t="shared" si="3"/>
        <v>9</v>
      </c>
      <c r="R12" t="str">
        <f t="shared" si="4"/>
        <v>天火</v>
      </c>
    </row>
    <row r="13" spans="1:18" ht="57" x14ac:dyDescent="0.2">
      <c r="A13">
        <f>RANK(L13,L$2:L$47)+COUNTIF($L$2:L13,L13)-1</f>
        <v>33</v>
      </c>
      <c r="B13" s="5" t="s">
        <v>28</v>
      </c>
      <c r="C13" s="1" t="s">
        <v>63</v>
      </c>
      <c r="D13">
        <v>100</v>
      </c>
      <c r="E13">
        <v>3</v>
      </c>
      <c r="F13">
        <v>10</v>
      </c>
      <c r="G13">
        <v>8</v>
      </c>
      <c r="H13">
        <v>0</v>
      </c>
      <c r="I13">
        <v>0</v>
      </c>
      <c r="J13">
        <v>-10</v>
      </c>
      <c r="K13">
        <v>0</v>
      </c>
      <c r="L13">
        <f t="shared" si="0"/>
        <v>111</v>
      </c>
      <c r="M13" s="9">
        <v>12</v>
      </c>
      <c r="N13" s="10" t="str">
        <f t="shared" si="1"/>
        <v>汽车大师</v>
      </c>
      <c r="O13" s="11">
        <f t="shared" si="2"/>
        <v>120</v>
      </c>
      <c r="P13" s="12" t="s">
        <v>81</v>
      </c>
      <c r="Q13">
        <f t="shared" si="3"/>
        <v>9</v>
      </c>
      <c r="R13" t="str">
        <f t="shared" si="4"/>
        <v>汽车大师</v>
      </c>
    </row>
    <row r="14" spans="1:18" ht="42.75" x14ac:dyDescent="0.2">
      <c r="A14">
        <f>RANK(L14,L$2:L$47)+COUNTIF($L$2:L14,L14)-1</f>
        <v>12</v>
      </c>
      <c r="B14" s="5" t="s">
        <v>20</v>
      </c>
      <c r="C14" s="1" t="s">
        <v>54</v>
      </c>
      <c r="D14">
        <v>100</v>
      </c>
      <c r="E14">
        <v>10</v>
      </c>
      <c r="F14">
        <v>5</v>
      </c>
      <c r="G14">
        <v>10</v>
      </c>
      <c r="H14">
        <v>0</v>
      </c>
      <c r="I14">
        <v>0</v>
      </c>
      <c r="J14">
        <v>-5</v>
      </c>
      <c r="K14">
        <v>0</v>
      </c>
      <c r="L14">
        <f t="shared" si="0"/>
        <v>120</v>
      </c>
      <c r="M14" s="9">
        <v>13</v>
      </c>
      <c r="N14" s="10" t="str">
        <f t="shared" si="1"/>
        <v>战擎</v>
      </c>
      <c r="O14" s="11">
        <f t="shared" si="2"/>
        <v>119</v>
      </c>
      <c r="P14" s="12" t="s">
        <v>89</v>
      </c>
      <c r="Q14">
        <f t="shared" si="3"/>
        <v>9</v>
      </c>
      <c r="R14" t="str">
        <f t="shared" si="4"/>
        <v>战擎</v>
      </c>
    </row>
    <row r="15" spans="1:18" ht="57" x14ac:dyDescent="0.2">
      <c r="A15">
        <f>RANK(L15,L$2:L$47)+COUNTIF($L$2:L15,L15)-1</f>
        <v>5</v>
      </c>
      <c r="B15" s="5" t="s">
        <v>117</v>
      </c>
      <c r="C15" s="2" t="s">
        <v>118</v>
      </c>
      <c r="D15">
        <v>100</v>
      </c>
      <c r="E15">
        <v>5</v>
      </c>
      <c r="F15">
        <v>8</v>
      </c>
      <c r="G15">
        <v>8</v>
      </c>
      <c r="H15">
        <v>0</v>
      </c>
      <c r="I15">
        <v>5</v>
      </c>
      <c r="J15">
        <v>0</v>
      </c>
      <c r="K15">
        <v>0</v>
      </c>
      <c r="L15">
        <f t="shared" si="0"/>
        <v>126</v>
      </c>
      <c r="M15" s="9">
        <v>14</v>
      </c>
      <c r="N15" s="10" t="str">
        <f t="shared" si="1"/>
        <v>钢锁</v>
      </c>
      <c r="O15" s="11">
        <f t="shared" si="2"/>
        <v>119</v>
      </c>
      <c r="P15" s="12" t="s">
        <v>80</v>
      </c>
      <c r="Q15">
        <f t="shared" si="3"/>
        <v>9</v>
      </c>
      <c r="R15" t="str">
        <f t="shared" si="4"/>
        <v>钢锁</v>
      </c>
    </row>
    <row r="16" spans="1:18" ht="71.25" x14ac:dyDescent="0.2">
      <c r="A16">
        <f>RANK(L16,L$2:L$47)+COUNTIF($L$2:L16,L16)-1</f>
        <v>24</v>
      </c>
      <c r="B16" s="5" t="s">
        <v>133</v>
      </c>
      <c r="C16" s="1" t="s">
        <v>134</v>
      </c>
      <c r="D16">
        <v>100</v>
      </c>
      <c r="E16">
        <v>5</v>
      </c>
      <c r="F16">
        <v>5</v>
      </c>
      <c r="G16">
        <v>0</v>
      </c>
      <c r="H16">
        <v>0</v>
      </c>
      <c r="I16">
        <v>5</v>
      </c>
      <c r="J16">
        <v>0</v>
      </c>
      <c r="K16">
        <v>0</v>
      </c>
      <c r="L16">
        <f t="shared" si="0"/>
        <v>115</v>
      </c>
      <c r="M16" s="9">
        <v>15</v>
      </c>
      <c r="N16" s="10" t="str">
        <f t="shared" si="1"/>
        <v>小黄蜂</v>
      </c>
      <c r="O16" s="11">
        <f t="shared" si="2"/>
        <v>119</v>
      </c>
      <c r="P16" s="12" t="s">
        <v>82</v>
      </c>
      <c r="Q16">
        <f t="shared" si="3"/>
        <v>9</v>
      </c>
      <c r="R16" t="str">
        <f t="shared" si="4"/>
        <v>小黄蜂</v>
      </c>
    </row>
    <row r="17" spans="1:18" ht="28.5" x14ac:dyDescent="0.2">
      <c r="A17">
        <f>RANK(L17,L$2:L$47)+COUNTIF($L$2:L17,L17)-1</f>
        <v>39</v>
      </c>
      <c r="B17" s="6" t="s">
        <v>34</v>
      </c>
      <c r="C17" s="1" t="s">
        <v>43</v>
      </c>
      <c r="D17">
        <v>100</v>
      </c>
      <c r="E17">
        <v>1</v>
      </c>
      <c r="F17">
        <v>0</v>
      </c>
      <c r="G17">
        <v>0</v>
      </c>
      <c r="H17">
        <v>0</v>
      </c>
      <c r="I17">
        <v>5</v>
      </c>
      <c r="J17">
        <v>0</v>
      </c>
      <c r="K17">
        <v>0</v>
      </c>
      <c r="L17">
        <f t="shared" si="0"/>
        <v>106</v>
      </c>
      <c r="M17" s="9">
        <v>16</v>
      </c>
      <c r="N17" s="10" t="str">
        <f t="shared" si="1"/>
        <v>狂飙</v>
      </c>
      <c r="O17" s="11">
        <f t="shared" si="2"/>
        <v>118</v>
      </c>
      <c r="P17" s="12" t="s">
        <v>140</v>
      </c>
      <c r="Q17">
        <f t="shared" si="3"/>
        <v>9</v>
      </c>
      <c r="R17" t="str">
        <f t="shared" si="4"/>
        <v>狂飙</v>
      </c>
    </row>
    <row r="18" spans="1:18" ht="42.75" x14ac:dyDescent="0.2">
      <c r="A18">
        <f>RANK(L18,L$2:L$47)+COUNTIF($L$2:L18,L18)-1</f>
        <v>29</v>
      </c>
      <c r="B18" s="6" t="s">
        <v>14</v>
      </c>
      <c r="C18" s="1" t="s">
        <v>64</v>
      </c>
      <c r="D18">
        <v>100</v>
      </c>
      <c r="E18">
        <v>3</v>
      </c>
      <c r="F18">
        <v>3</v>
      </c>
      <c r="G18">
        <v>3</v>
      </c>
      <c r="H18">
        <v>0</v>
      </c>
      <c r="I18">
        <v>5</v>
      </c>
      <c r="J18">
        <v>0</v>
      </c>
      <c r="K18">
        <v>0</v>
      </c>
      <c r="L18">
        <f t="shared" si="0"/>
        <v>114</v>
      </c>
      <c r="M18" s="9">
        <v>17</v>
      </c>
      <c r="N18" s="10" t="str">
        <f t="shared" si="1"/>
        <v>巨蝎勇士</v>
      </c>
      <c r="O18" s="11">
        <f t="shared" si="2"/>
        <v>118</v>
      </c>
      <c r="P18" s="12" t="s">
        <v>83</v>
      </c>
      <c r="Q18">
        <f t="shared" si="3"/>
        <v>9</v>
      </c>
      <c r="R18" t="str">
        <f t="shared" si="4"/>
        <v>巨蝎勇士</v>
      </c>
    </row>
    <row r="19" spans="1:18" ht="57" x14ac:dyDescent="0.2">
      <c r="A19">
        <f>RANK(L19,L$2:L$47)+COUNTIF($L$2:L19,L19)-1</f>
        <v>3</v>
      </c>
      <c r="B19" s="6" t="s">
        <v>27</v>
      </c>
      <c r="C19" s="1" t="s">
        <v>62</v>
      </c>
      <c r="D19">
        <v>100</v>
      </c>
      <c r="E19">
        <v>10</v>
      </c>
      <c r="F19">
        <v>10</v>
      </c>
      <c r="G19">
        <v>4</v>
      </c>
      <c r="H19">
        <v>0</v>
      </c>
      <c r="I19">
        <v>5</v>
      </c>
      <c r="J19">
        <v>0</v>
      </c>
      <c r="K19">
        <v>0</v>
      </c>
      <c r="L19">
        <f t="shared" si="0"/>
        <v>129</v>
      </c>
      <c r="M19" s="9">
        <v>18</v>
      </c>
      <c r="N19" s="10" t="str">
        <f t="shared" si="1"/>
        <v>风刃</v>
      </c>
      <c r="O19" s="11">
        <f t="shared" si="2"/>
        <v>117</v>
      </c>
      <c r="P19" s="12" t="s">
        <v>141</v>
      </c>
      <c r="Q19">
        <f t="shared" si="3"/>
        <v>9</v>
      </c>
      <c r="R19" t="str">
        <f t="shared" si="4"/>
        <v>风刃</v>
      </c>
    </row>
    <row r="20" spans="1:18" ht="28.5" x14ac:dyDescent="0.2">
      <c r="A20">
        <f>RANK(L20,L$2:L$47)+COUNTIF($L$2:L20,L20)-1</f>
        <v>25</v>
      </c>
      <c r="B20" s="6" t="s">
        <v>15</v>
      </c>
      <c r="C20" s="1" t="s">
        <v>49</v>
      </c>
      <c r="D20">
        <v>100</v>
      </c>
      <c r="E20">
        <v>4</v>
      </c>
      <c r="F20">
        <v>6</v>
      </c>
      <c r="G20">
        <v>0</v>
      </c>
      <c r="H20">
        <v>0</v>
      </c>
      <c r="I20">
        <v>5</v>
      </c>
      <c r="J20">
        <v>0</v>
      </c>
      <c r="K20">
        <v>0</v>
      </c>
      <c r="L20">
        <f t="shared" si="0"/>
        <v>115</v>
      </c>
      <c r="M20" s="9">
        <v>19</v>
      </c>
      <c r="N20" s="10" t="str">
        <f t="shared" si="1"/>
        <v>阿尔茜</v>
      </c>
      <c r="O20" s="11">
        <f t="shared" si="2"/>
        <v>116</v>
      </c>
      <c r="P20" s="12" t="s">
        <v>142</v>
      </c>
      <c r="Q20">
        <f t="shared" si="3"/>
        <v>9</v>
      </c>
      <c r="R20" t="str">
        <f t="shared" si="4"/>
        <v>阿尔茜</v>
      </c>
    </row>
    <row r="21" spans="1:18" ht="42.75" x14ac:dyDescent="0.2">
      <c r="A21">
        <f>RANK(L21,L$2:L$47)+COUNTIF($L$2:L21,L21)-1</f>
        <v>19</v>
      </c>
      <c r="B21" s="6" t="s">
        <v>32</v>
      </c>
      <c r="C21" s="1" t="s">
        <v>53</v>
      </c>
      <c r="D21">
        <v>100</v>
      </c>
      <c r="E21">
        <v>5</v>
      </c>
      <c r="F21">
        <v>8</v>
      </c>
      <c r="G21">
        <v>5</v>
      </c>
      <c r="H21">
        <v>-2</v>
      </c>
      <c r="I21">
        <v>5</v>
      </c>
      <c r="J21">
        <v>0</v>
      </c>
      <c r="K21">
        <v>-5</v>
      </c>
      <c r="L21">
        <f t="shared" si="0"/>
        <v>116</v>
      </c>
      <c r="M21" s="9">
        <v>20</v>
      </c>
      <c r="N21" s="10" t="str">
        <f t="shared" si="1"/>
        <v>横炮</v>
      </c>
      <c r="O21" s="11">
        <f t="shared" si="2"/>
        <v>116</v>
      </c>
      <c r="P21" s="12" t="s">
        <v>84</v>
      </c>
      <c r="Q21">
        <f t="shared" si="3"/>
        <v>9</v>
      </c>
      <c r="R21" t="str">
        <f t="shared" si="4"/>
        <v>横炮</v>
      </c>
    </row>
    <row r="22" spans="1:18" ht="42.75" x14ac:dyDescent="0.2">
      <c r="A22">
        <f>RANK(L22,L$2:L$47)+COUNTIF($L$2:L22,L22)-1</f>
        <v>8</v>
      </c>
      <c r="B22" s="6" t="s">
        <v>23</v>
      </c>
      <c r="C22" s="1" t="s">
        <v>57</v>
      </c>
      <c r="D22">
        <v>100</v>
      </c>
      <c r="E22">
        <v>8</v>
      </c>
      <c r="F22">
        <v>7</v>
      </c>
      <c r="G22">
        <v>5</v>
      </c>
      <c r="H22">
        <v>0</v>
      </c>
      <c r="I22">
        <v>5</v>
      </c>
      <c r="J22">
        <v>0</v>
      </c>
      <c r="K22">
        <v>0</v>
      </c>
      <c r="L22">
        <f t="shared" si="0"/>
        <v>125</v>
      </c>
      <c r="M22" s="9">
        <v>21</v>
      </c>
      <c r="N22" s="10" t="str">
        <f t="shared" si="1"/>
        <v>战威</v>
      </c>
      <c r="O22" s="11">
        <f t="shared" si="2"/>
        <v>115</v>
      </c>
      <c r="P22" s="12" t="s">
        <v>112</v>
      </c>
      <c r="Q22">
        <f t="shared" si="3"/>
        <v>9</v>
      </c>
      <c r="R22" t="str">
        <f t="shared" si="4"/>
        <v>战威</v>
      </c>
    </row>
    <row r="23" spans="1:18" ht="42.75" x14ac:dyDescent="0.2">
      <c r="A23">
        <f>RANK(L23,L$2:L$47)+COUNTIF($L$2:L23,L23)-1</f>
        <v>17</v>
      </c>
      <c r="B23" s="6" t="s">
        <v>131</v>
      </c>
      <c r="C23" s="2" t="s">
        <v>132</v>
      </c>
      <c r="D23">
        <v>100</v>
      </c>
      <c r="E23">
        <v>10</v>
      </c>
      <c r="F23">
        <v>8</v>
      </c>
      <c r="G23">
        <v>0</v>
      </c>
      <c r="H23">
        <v>0</v>
      </c>
      <c r="I23">
        <v>0</v>
      </c>
      <c r="J23">
        <v>0</v>
      </c>
      <c r="K23">
        <v>0</v>
      </c>
      <c r="L23">
        <f t="shared" si="0"/>
        <v>118</v>
      </c>
      <c r="M23" s="9">
        <v>22</v>
      </c>
      <c r="N23" s="10" t="str">
        <f t="shared" si="1"/>
        <v>恐龙勇士</v>
      </c>
      <c r="O23" s="11">
        <f t="shared" si="2"/>
        <v>115</v>
      </c>
      <c r="P23" s="12" t="s">
        <v>85</v>
      </c>
      <c r="Q23">
        <f t="shared" si="3"/>
        <v>9</v>
      </c>
      <c r="R23" t="str">
        <f t="shared" si="4"/>
        <v>恐龙勇士</v>
      </c>
    </row>
    <row r="24" spans="1:18" ht="28.5" x14ac:dyDescent="0.2">
      <c r="B24" s="6" t="s">
        <v>151</v>
      </c>
      <c r="C24" s="1" t="s">
        <v>152</v>
      </c>
      <c r="D24">
        <v>100</v>
      </c>
      <c r="M24" s="9"/>
      <c r="N24" s="10"/>
      <c r="O24" s="11"/>
      <c r="P24" s="12"/>
    </row>
    <row r="25" spans="1:18" ht="28.5" x14ac:dyDescent="0.2">
      <c r="A25">
        <f>RANK(L25,L$2:L$47)+COUNTIF($L$2:L25,L25)-1</f>
        <v>18</v>
      </c>
      <c r="B25" s="7" t="s">
        <v>33</v>
      </c>
      <c r="C25" s="1" t="s">
        <v>39</v>
      </c>
      <c r="D25">
        <v>100</v>
      </c>
      <c r="E25">
        <v>5</v>
      </c>
      <c r="F25">
        <v>10</v>
      </c>
      <c r="G25">
        <v>0</v>
      </c>
      <c r="H25">
        <v>0</v>
      </c>
      <c r="I25">
        <v>5</v>
      </c>
      <c r="J25">
        <v>0</v>
      </c>
      <c r="K25">
        <v>-3</v>
      </c>
      <c r="L25">
        <f t="shared" si="0"/>
        <v>117</v>
      </c>
      <c r="M25" s="9">
        <v>23</v>
      </c>
      <c r="N25" s="10" t="str">
        <f t="shared" si="1"/>
        <v>通天晓</v>
      </c>
      <c r="O25" s="11">
        <f t="shared" si="2"/>
        <v>115</v>
      </c>
      <c r="P25" s="12" t="s">
        <v>86</v>
      </c>
      <c r="Q25">
        <f t="shared" si="3"/>
        <v>9</v>
      </c>
      <c r="R25" t="str">
        <f t="shared" si="4"/>
        <v>通天晓</v>
      </c>
    </row>
    <row r="26" spans="1:18" x14ac:dyDescent="0.2">
      <c r="A26">
        <f>RANK(L26,L$2:L$47)+COUNTIF($L$2:L26,L26)-1</f>
        <v>32</v>
      </c>
      <c r="B26" s="7" t="s">
        <v>4</v>
      </c>
      <c r="C26" s="1" t="s">
        <v>36</v>
      </c>
      <c r="D26">
        <v>100</v>
      </c>
      <c r="E26">
        <v>0</v>
      </c>
      <c r="F26">
        <v>4</v>
      </c>
      <c r="G26">
        <v>3</v>
      </c>
      <c r="H26">
        <v>0</v>
      </c>
      <c r="I26">
        <v>5</v>
      </c>
      <c r="J26">
        <v>0</v>
      </c>
      <c r="K26">
        <v>0</v>
      </c>
      <c r="L26">
        <f t="shared" si="0"/>
        <v>112</v>
      </c>
      <c r="M26" s="9">
        <v>24</v>
      </c>
      <c r="N26" s="10" t="str">
        <f t="shared" si="1"/>
        <v>惊天雷</v>
      </c>
      <c r="O26" s="11">
        <f t="shared" si="2"/>
        <v>115</v>
      </c>
      <c r="P26" s="12" t="s">
        <v>143</v>
      </c>
      <c r="Q26">
        <f t="shared" si="3"/>
        <v>9</v>
      </c>
      <c r="R26" t="str">
        <f t="shared" si="4"/>
        <v>惊天雷</v>
      </c>
    </row>
    <row r="27" spans="1:18" ht="42.75" x14ac:dyDescent="0.2">
      <c r="A27">
        <f>RANK(L27,L$2:L$47)+COUNTIF($L$2:L27,L27)-1</f>
        <v>15</v>
      </c>
      <c r="B27" s="7" t="s">
        <v>18</v>
      </c>
      <c r="C27" s="1" t="s">
        <v>51</v>
      </c>
      <c r="D27">
        <v>100</v>
      </c>
      <c r="E27">
        <v>2</v>
      </c>
      <c r="F27">
        <v>6</v>
      </c>
      <c r="G27">
        <v>6</v>
      </c>
      <c r="H27">
        <v>0</v>
      </c>
      <c r="I27">
        <v>5</v>
      </c>
      <c r="J27">
        <v>0</v>
      </c>
      <c r="K27">
        <v>0</v>
      </c>
      <c r="L27">
        <f t="shared" si="0"/>
        <v>119</v>
      </c>
      <c r="M27" s="9">
        <v>25</v>
      </c>
      <c r="N27" s="10" t="str">
        <f t="shared" si="1"/>
        <v>漂移</v>
      </c>
      <c r="O27" s="11">
        <f t="shared" si="2"/>
        <v>115</v>
      </c>
      <c r="P27" s="12" t="s">
        <v>90</v>
      </c>
      <c r="Q27">
        <f t="shared" si="3"/>
        <v>9</v>
      </c>
      <c r="R27" t="str">
        <f t="shared" si="4"/>
        <v>漂移</v>
      </c>
    </row>
    <row r="28" spans="1:18" ht="28.5" x14ac:dyDescent="0.2">
      <c r="A28">
        <f>RANK(L28,L$2:L$47)+COUNTIF($L$2:L28,L28)-1</f>
        <v>20</v>
      </c>
      <c r="B28" s="7" t="s">
        <v>22</v>
      </c>
      <c r="C28" s="1" t="s">
        <v>56</v>
      </c>
      <c r="D28">
        <v>100</v>
      </c>
      <c r="E28">
        <v>8</v>
      </c>
      <c r="F28">
        <v>8</v>
      </c>
      <c r="G28">
        <v>0</v>
      </c>
      <c r="H28">
        <v>0</v>
      </c>
      <c r="I28">
        <v>0</v>
      </c>
      <c r="J28">
        <v>0</v>
      </c>
      <c r="K28">
        <v>0</v>
      </c>
      <c r="L28">
        <f t="shared" si="0"/>
        <v>116</v>
      </c>
      <c r="M28" s="9">
        <v>26</v>
      </c>
      <c r="N28" s="10" t="str">
        <f t="shared" si="1"/>
        <v>震荡波</v>
      </c>
      <c r="O28" s="11">
        <f t="shared" si="2"/>
        <v>115</v>
      </c>
      <c r="P28" s="12" t="s">
        <v>111</v>
      </c>
      <c r="Q28">
        <f t="shared" si="3"/>
        <v>9</v>
      </c>
      <c r="R28" t="str">
        <f t="shared" si="4"/>
        <v>震荡波</v>
      </c>
    </row>
    <row r="29" spans="1:18" ht="42.75" x14ac:dyDescent="0.2">
      <c r="A29">
        <f>RANK(L29,L$2:L$47)+COUNTIF($L$2:L29,L29)-1</f>
        <v>37</v>
      </c>
      <c r="B29" s="15" t="s">
        <v>87</v>
      </c>
      <c r="C29" s="2" t="s">
        <v>88</v>
      </c>
      <c r="D29">
        <v>100</v>
      </c>
      <c r="E29">
        <v>0</v>
      </c>
      <c r="F29">
        <v>2</v>
      </c>
      <c r="G29">
        <v>2</v>
      </c>
      <c r="H29">
        <v>-2</v>
      </c>
      <c r="I29">
        <v>5</v>
      </c>
      <c r="J29">
        <v>0</v>
      </c>
      <c r="K29">
        <v>0</v>
      </c>
      <c r="L29">
        <f t="shared" si="0"/>
        <v>107</v>
      </c>
      <c r="M29" s="9">
        <v>27</v>
      </c>
      <c r="N29" s="10" t="str">
        <f t="shared" si="1"/>
        <v>红蜘蛛</v>
      </c>
      <c r="O29" s="11">
        <f t="shared" si="2"/>
        <v>114</v>
      </c>
      <c r="P29" s="12" t="s">
        <v>91</v>
      </c>
      <c r="Q29">
        <f t="shared" si="3"/>
        <v>8</v>
      </c>
      <c r="R29" t="str">
        <f t="shared" si="4"/>
        <v>红蜘蛛</v>
      </c>
    </row>
    <row r="30" spans="1:18" ht="28.5" x14ac:dyDescent="0.2">
      <c r="A30">
        <f>RANK(L30,L$2:L$47)+COUNTIF($L$2:L30,L30)-1</f>
        <v>1</v>
      </c>
      <c r="B30" s="7" t="s">
        <v>30</v>
      </c>
      <c r="C30" s="1" t="s">
        <v>66</v>
      </c>
      <c r="D30">
        <v>100</v>
      </c>
      <c r="E30">
        <v>10</v>
      </c>
      <c r="F30">
        <v>10</v>
      </c>
      <c r="G30">
        <v>10</v>
      </c>
      <c r="H30">
        <v>0</v>
      </c>
      <c r="I30">
        <v>5</v>
      </c>
      <c r="J30">
        <v>0</v>
      </c>
      <c r="K30">
        <v>0</v>
      </c>
      <c r="L30">
        <f t="shared" si="0"/>
        <v>135</v>
      </c>
      <c r="M30" s="9">
        <v>28</v>
      </c>
      <c r="N30" s="10" t="str">
        <f t="shared" si="1"/>
        <v>碾碎器</v>
      </c>
      <c r="O30" s="11">
        <f t="shared" si="2"/>
        <v>114</v>
      </c>
      <c r="P30" s="12" t="s">
        <v>144</v>
      </c>
      <c r="Q30">
        <f t="shared" si="3"/>
        <v>8</v>
      </c>
      <c r="R30" t="str">
        <f t="shared" si="4"/>
        <v>碾碎器</v>
      </c>
    </row>
    <row r="31" spans="1:18" ht="42.75" x14ac:dyDescent="0.2">
      <c r="A31">
        <f>RANK(L31,L$2:L$47)+COUNTIF($L$2:L31,L31)-1</f>
        <v>34</v>
      </c>
      <c r="B31" s="15" t="s">
        <v>108</v>
      </c>
      <c r="C31" s="2" t="s">
        <v>110</v>
      </c>
      <c r="D31">
        <v>100</v>
      </c>
      <c r="E31">
        <v>0</v>
      </c>
      <c r="F31">
        <v>5</v>
      </c>
      <c r="G31">
        <v>1</v>
      </c>
      <c r="H31">
        <v>0</v>
      </c>
      <c r="I31">
        <v>5</v>
      </c>
      <c r="J31">
        <v>0</v>
      </c>
      <c r="K31">
        <v>0</v>
      </c>
      <c r="L31">
        <f t="shared" si="0"/>
        <v>111</v>
      </c>
      <c r="M31" s="9">
        <v>29</v>
      </c>
      <c r="N31" s="10" t="str">
        <f t="shared" si="1"/>
        <v>探长</v>
      </c>
      <c r="O31" s="11">
        <f t="shared" si="2"/>
        <v>114</v>
      </c>
      <c r="P31" s="12" t="s">
        <v>92</v>
      </c>
      <c r="Q31">
        <f t="shared" si="3"/>
        <v>8</v>
      </c>
      <c r="R31" t="str">
        <f t="shared" si="4"/>
        <v>探长</v>
      </c>
    </row>
    <row r="32" spans="1:18" ht="57" x14ac:dyDescent="0.2">
      <c r="A32">
        <f>RANK(L32,L$2:L$47)+COUNTIF($L$2:L32,L32)-1</f>
        <v>9</v>
      </c>
      <c r="B32" s="15" t="s">
        <v>106</v>
      </c>
      <c r="C32" s="2" t="s">
        <v>109</v>
      </c>
      <c r="D32">
        <v>100</v>
      </c>
      <c r="E32">
        <v>10</v>
      </c>
      <c r="F32">
        <v>5</v>
      </c>
      <c r="G32">
        <v>5</v>
      </c>
      <c r="H32">
        <v>0</v>
      </c>
      <c r="I32">
        <v>5</v>
      </c>
      <c r="J32">
        <v>0</v>
      </c>
      <c r="K32">
        <v>0</v>
      </c>
      <c r="L32">
        <f t="shared" si="0"/>
        <v>125</v>
      </c>
      <c r="M32" s="9">
        <v>30</v>
      </c>
      <c r="N32" s="10" t="str">
        <f t="shared" si="1"/>
        <v>喷气机</v>
      </c>
      <c r="O32" s="11">
        <f t="shared" si="2"/>
        <v>114</v>
      </c>
      <c r="P32" s="12" t="s">
        <v>93</v>
      </c>
      <c r="Q32">
        <f t="shared" si="3"/>
        <v>8</v>
      </c>
      <c r="R32" t="str">
        <f t="shared" si="4"/>
        <v>喷气机</v>
      </c>
    </row>
    <row r="33" spans="1:18" ht="28.5" x14ac:dyDescent="0.2">
      <c r="A33">
        <f>RANK(L33,L$2:L$47)+COUNTIF($L$2:L33,L33)-1</f>
        <v>38</v>
      </c>
      <c r="B33" s="4" t="s">
        <v>7</v>
      </c>
      <c r="C33" s="1" t="s">
        <v>40</v>
      </c>
      <c r="D33">
        <v>100</v>
      </c>
      <c r="E33">
        <v>0</v>
      </c>
      <c r="F33">
        <v>5</v>
      </c>
      <c r="G33">
        <v>2</v>
      </c>
      <c r="H33">
        <v>-5</v>
      </c>
      <c r="I33">
        <v>5</v>
      </c>
      <c r="J33">
        <v>0</v>
      </c>
      <c r="K33">
        <v>0</v>
      </c>
      <c r="L33">
        <f t="shared" ref="L33:L47" si="5">SUM(D33:K33)</f>
        <v>107</v>
      </c>
      <c r="M33" s="9">
        <v>31</v>
      </c>
      <c r="N33" s="10" t="str">
        <f t="shared" si="1"/>
        <v>录音机</v>
      </c>
      <c r="O33" s="11">
        <f t="shared" si="2"/>
        <v>113</v>
      </c>
      <c r="P33" s="12" t="s">
        <v>107</v>
      </c>
      <c r="Q33">
        <f t="shared" si="3"/>
        <v>8</v>
      </c>
      <c r="R33" t="str">
        <f t="shared" si="4"/>
        <v>录音机</v>
      </c>
    </row>
    <row r="34" spans="1:18" ht="42.75" x14ac:dyDescent="0.2">
      <c r="A34">
        <f>RANK(L34,L$2:L$47)+COUNTIF($L$2:L34,L34)-1</f>
        <v>26</v>
      </c>
      <c r="B34" s="4" t="s">
        <v>8</v>
      </c>
      <c r="C34" s="1" t="s">
        <v>41</v>
      </c>
      <c r="D34">
        <v>100</v>
      </c>
      <c r="E34">
        <v>10</v>
      </c>
      <c r="F34">
        <v>0</v>
      </c>
      <c r="G34">
        <v>5</v>
      </c>
      <c r="H34">
        <v>-5</v>
      </c>
      <c r="I34">
        <v>5</v>
      </c>
      <c r="J34">
        <v>0</v>
      </c>
      <c r="K34">
        <v>0</v>
      </c>
      <c r="L34">
        <f t="shared" si="5"/>
        <v>115</v>
      </c>
      <c r="M34" s="9">
        <v>32</v>
      </c>
      <c r="N34" s="10" t="str">
        <f t="shared" si="1"/>
        <v>路障</v>
      </c>
      <c r="O34" s="11">
        <f t="shared" si="2"/>
        <v>112</v>
      </c>
      <c r="P34" s="12" t="s">
        <v>94</v>
      </c>
      <c r="Q34">
        <f t="shared" si="3"/>
        <v>8</v>
      </c>
      <c r="R34" t="str">
        <f t="shared" si="4"/>
        <v>路障</v>
      </c>
    </row>
    <row r="35" spans="1:18" ht="57" x14ac:dyDescent="0.2">
      <c r="A35">
        <f>RANK(L35,L$2:L$47)+COUNTIF($L$2:L35,L35)-1</f>
        <v>43</v>
      </c>
      <c r="B35" s="4" t="s">
        <v>11</v>
      </c>
      <c r="C35" s="1" t="s">
        <v>45</v>
      </c>
      <c r="D35">
        <v>100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-2</v>
      </c>
      <c r="L35">
        <f t="shared" si="5"/>
        <v>98</v>
      </c>
      <c r="M35" s="9">
        <v>33</v>
      </c>
      <c r="N35" s="10" t="str">
        <f t="shared" si="1"/>
        <v>斗擎</v>
      </c>
      <c r="O35" s="11">
        <f t="shared" si="2"/>
        <v>111</v>
      </c>
      <c r="P35" s="12" t="s">
        <v>145</v>
      </c>
      <c r="Q35">
        <f t="shared" si="3"/>
        <v>8</v>
      </c>
      <c r="R35" t="str">
        <f t="shared" si="4"/>
        <v>斗擎</v>
      </c>
    </row>
    <row r="36" spans="1:18" ht="42.75" x14ac:dyDescent="0.2">
      <c r="A36">
        <f>RANK(L36,L$2:L$47)+COUNTIF($L$2:L36,L36)-1</f>
        <v>42</v>
      </c>
      <c r="B36" s="4" t="s">
        <v>17</v>
      </c>
      <c r="C36" s="2" t="s">
        <v>68</v>
      </c>
      <c r="D36">
        <v>100</v>
      </c>
      <c r="E36">
        <v>4</v>
      </c>
      <c r="F36">
        <v>0</v>
      </c>
      <c r="G36">
        <v>0</v>
      </c>
      <c r="H36">
        <v>-5</v>
      </c>
      <c r="I36">
        <v>0</v>
      </c>
      <c r="J36">
        <v>0</v>
      </c>
      <c r="K36">
        <v>0</v>
      </c>
      <c r="L36">
        <f t="shared" ref="L36:L41" si="6">SUM(D36:K36)</f>
        <v>99</v>
      </c>
      <c r="M36" s="9">
        <v>34</v>
      </c>
      <c r="N36" s="10" t="str">
        <f t="shared" si="1"/>
        <v>爵士</v>
      </c>
      <c r="O36" s="11">
        <f t="shared" si="2"/>
        <v>111</v>
      </c>
      <c r="P36" s="12" t="s">
        <v>113</v>
      </c>
      <c r="Q36">
        <f t="shared" si="3"/>
        <v>8</v>
      </c>
      <c r="R36" t="str">
        <f t="shared" si="4"/>
        <v>爵士</v>
      </c>
    </row>
    <row r="37" spans="1:18" ht="42.75" x14ac:dyDescent="0.2">
      <c r="A37">
        <f>RANK(L37,L$2:L$47)+COUNTIF($L$2:L37,L37)-1</f>
        <v>4</v>
      </c>
      <c r="B37" s="4" t="s">
        <v>31</v>
      </c>
      <c r="C37" s="1" t="s">
        <v>52</v>
      </c>
      <c r="D37">
        <v>100</v>
      </c>
      <c r="E37">
        <v>3</v>
      </c>
      <c r="F37">
        <v>10</v>
      </c>
      <c r="G37">
        <v>10</v>
      </c>
      <c r="H37">
        <v>0</v>
      </c>
      <c r="I37">
        <v>5</v>
      </c>
      <c r="J37">
        <v>0</v>
      </c>
      <c r="K37">
        <v>0</v>
      </c>
      <c r="L37">
        <f t="shared" si="6"/>
        <v>128</v>
      </c>
      <c r="M37" s="9">
        <v>35</v>
      </c>
      <c r="N37" s="10" t="str">
        <f t="shared" si="1"/>
        <v>惊破天</v>
      </c>
      <c r="O37" s="11">
        <f t="shared" si="2"/>
        <v>110</v>
      </c>
      <c r="P37" s="12" t="s">
        <v>95</v>
      </c>
      <c r="Q37">
        <f t="shared" si="3"/>
        <v>8</v>
      </c>
      <c r="R37" t="str">
        <f t="shared" si="4"/>
        <v>惊破天</v>
      </c>
    </row>
    <row r="38" spans="1:18" ht="28.5" x14ac:dyDescent="0.2">
      <c r="A38">
        <f>RANK(L38,L$2:L$47)+COUNTIF($L$2:L38,L38)-1</f>
        <v>31</v>
      </c>
      <c r="B38" s="16" t="s">
        <v>104</v>
      </c>
      <c r="C38" s="2" t="s">
        <v>105</v>
      </c>
      <c r="D38">
        <v>100</v>
      </c>
      <c r="E38">
        <v>2</v>
      </c>
      <c r="F38">
        <v>10</v>
      </c>
      <c r="G38">
        <v>3</v>
      </c>
      <c r="H38">
        <v>-2</v>
      </c>
      <c r="I38">
        <v>0</v>
      </c>
      <c r="J38">
        <v>0</v>
      </c>
      <c r="K38">
        <v>0</v>
      </c>
      <c r="L38">
        <f t="shared" si="6"/>
        <v>113</v>
      </c>
      <c r="M38" s="9">
        <v>36</v>
      </c>
      <c r="N38" s="10" t="str">
        <f t="shared" si="1"/>
        <v>猩猩队长</v>
      </c>
      <c r="O38" s="11">
        <f t="shared" si="2"/>
        <v>108</v>
      </c>
      <c r="P38" s="12" t="s">
        <v>96</v>
      </c>
      <c r="Q38">
        <f t="shared" si="3"/>
        <v>8</v>
      </c>
      <c r="R38" t="str">
        <f t="shared" si="4"/>
        <v>猩猩队长</v>
      </c>
    </row>
    <row r="39" spans="1:18" ht="57" x14ac:dyDescent="0.2">
      <c r="A39">
        <f>RANK(L39,L$2:L$47)+COUNTIF($L$2:L39,L39)-1</f>
        <v>6</v>
      </c>
      <c r="B39" s="16" t="s">
        <v>119</v>
      </c>
      <c r="C39" s="2" t="s">
        <v>121</v>
      </c>
      <c r="D39">
        <v>100</v>
      </c>
      <c r="E39">
        <v>8</v>
      </c>
      <c r="F39">
        <v>10</v>
      </c>
      <c r="G39">
        <v>10</v>
      </c>
      <c r="H39">
        <v>0</v>
      </c>
      <c r="I39">
        <v>0</v>
      </c>
      <c r="J39">
        <v>-2</v>
      </c>
      <c r="K39">
        <v>0</v>
      </c>
      <c r="L39">
        <f t="shared" si="6"/>
        <v>126</v>
      </c>
      <c r="M39" s="9">
        <v>37</v>
      </c>
      <c r="N39" s="10" t="str">
        <f t="shared" si="1"/>
        <v>反冲</v>
      </c>
      <c r="O39" s="11">
        <f t="shared" si="2"/>
        <v>107</v>
      </c>
      <c r="P39" s="12" t="s">
        <v>97</v>
      </c>
      <c r="Q39">
        <f t="shared" si="3"/>
        <v>8</v>
      </c>
      <c r="R39" t="str">
        <f t="shared" si="4"/>
        <v>反冲</v>
      </c>
    </row>
    <row r="40" spans="1:18" ht="42.75" x14ac:dyDescent="0.2">
      <c r="A40">
        <f>RANK(L40,L$2:L$47)+COUNTIF($L$2:L40,L40)-1</f>
        <v>11</v>
      </c>
      <c r="B40" s="16" t="s">
        <v>135</v>
      </c>
      <c r="C40" s="1" t="s">
        <v>136</v>
      </c>
      <c r="D40">
        <v>100</v>
      </c>
      <c r="E40">
        <v>7</v>
      </c>
      <c r="F40">
        <v>10</v>
      </c>
      <c r="G40">
        <v>5</v>
      </c>
      <c r="H40">
        <v>0</v>
      </c>
      <c r="I40">
        <v>5</v>
      </c>
      <c r="J40">
        <v>-3</v>
      </c>
      <c r="K40">
        <v>0</v>
      </c>
      <c r="L40">
        <f t="shared" si="6"/>
        <v>124</v>
      </c>
      <c r="M40" s="9">
        <v>38</v>
      </c>
      <c r="N40" s="10" t="str">
        <f t="shared" si="1"/>
        <v>声波</v>
      </c>
      <c r="O40" s="11">
        <f t="shared" si="2"/>
        <v>107</v>
      </c>
      <c r="P40" s="12" t="s">
        <v>147</v>
      </c>
      <c r="Q40">
        <f t="shared" si="3"/>
        <v>8</v>
      </c>
      <c r="R40" t="str">
        <f t="shared" si="4"/>
        <v>声波</v>
      </c>
    </row>
    <row r="41" spans="1:18" ht="28.5" x14ac:dyDescent="0.2">
      <c r="A41">
        <f>RANK(L41,L$2:L$47)+COUNTIF($L$2:L41,L41)-1</f>
        <v>45</v>
      </c>
      <c r="B41" s="8" t="s">
        <v>3</v>
      </c>
      <c r="C41" s="1" t="s">
        <v>47</v>
      </c>
      <c r="D41">
        <v>100</v>
      </c>
      <c r="E41">
        <v>4</v>
      </c>
      <c r="F41">
        <v>0</v>
      </c>
      <c r="G41">
        <v>0</v>
      </c>
      <c r="H41">
        <v>0</v>
      </c>
      <c r="I41">
        <v>0</v>
      </c>
      <c r="J41">
        <v>-10</v>
      </c>
      <c r="K41">
        <v>0</v>
      </c>
      <c r="L41">
        <f t="shared" si="6"/>
        <v>94</v>
      </c>
      <c r="M41" s="9">
        <v>39</v>
      </c>
      <c r="N41" s="10" t="str">
        <f t="shared" si="1"/>
        <v>雷震</v>
      </c>
      <c r="O41" s="11">
        <f t="shared" si="2"/>
        <v>106</v>
      </c>
      <c r="P41" s="12" t="s">
        <v>98</v>
      </c>
      <c r="Q41">
        <f t="shared" si="3"/>
        <v>8</v>
      </c>
      <c r="R41" t="str">
        <f t="shared" si="4"/>
        <v>雷震</v>
      </c>
    </row>
    <row r="42" spans="1:18" ht="42.75" x14ac:dyDescent="0.2">
      <c r="A42">
        <f>RANK(L42,L$2:L$47)+COUNTIF($L$2:L42,L42)-1</f>
        <v>44</v>
      </c>
      <c r="B42" s="8" t="s">
        <v>12</v>
      </c>
      <c r="C42" s="1" t="s">
        <v>46</v>
      </c>
      <c r="D42">
        <v>100</v>
      </c>
      <c r="E42">
        <v>8</v>
      </c>
      <c r="F42">
        <v>0</v>
      </c>
      <c r="G42">
        <v>0</v>
      </c>
      <c r="H42">
        <v>0</v>
      </c>
      <c r="I42">
        <v>0</v>
      </c>
      <c r="J42">
        <v>-10</v>
      </c>
      <c r="K42">
        <v>0</v>
      </c>
      <c r="L42">
        <f t="shared" si="5"/>
        <v>98</v>
      </c>
      <c r="M42" s="9">
        <v>40</v>
      </c>
      <c r="N42" s="10" t="str">
        <f t="shared" si="1"/>
        <v>大黄蜂</v>
      </c>
      <c r="O42" s="11">
        <f t="shared" si="2"/>
        <v>105</v>
      </c>
      <c r="P42" s="12" t="s">
        <v>99</v>
      </c>
      <c r="Q42">
        <f t="shared" si="3"/>
        <v>8</v>
      </c>
      <c r="R42" t="str">
        <f t="shared" si="4"/>
        <v>大黄蜂</v>
      </c>
    </row>
    <row r="43" spans="1:18" ht="28.5" x14ac:dyDescent="0.2">
      <c r="A43">
        <f>RANK(L43,L$2:L$47)+COUNTIF($L$2:L43,L43)-1</f>
        <v>2</v>
      </c>
      <c r="B43" s="8" t="s">
        <v>13</v>
      </c>
      <c r="C43" s="1" t="s">
        <v>48</v>
      </c>
      <c r="D43">
        <v>100</v>
      </c>
      <c r="E43">
        <v>10</v>
      </c>
      <c r="F43">
        <v>10</v>
      </c>
      <c r="G43">
        <v>6</v>
      </c>
      <c r="H43">
        <v>-1</v>
      </c>
      <c r="I43">
        <v>5</v>
      </c>
      <c r="J43">
        <v>0</v>
      </c>
      <c r="K43">
        <v>0</v>
      </c>
      <c r="L43">
        <f t="shared" si="5"/>
        <v>130</v>
      </c>
      <c r="M43" s="9">
        <v>41</v>
      </c>
      <c r="N43" s="10" t="str">
        <f t="shared" si="1"/>
        <v>震天尊</v>
      </c>
      <c r="O43" s="11">
        <f t="shared" si="2"/>
        <v>105</v>
      </c>
      <c r="P43" s="12" t="s">
        <v>146</v>
      </c>
      <c r="Q43">
        <f t="shared" si="3"/>
        <v>8</v>
      </c>
      <c r="R43" t="str">
        <f t="shared" si="4"/>
        <v>震天尊</v>
      </c>
    </row>
    <row r="44" spans="1:18" ht="71.25" x14ac:dyDescent="0.2">
      <c r="A44">
        <f>RANK(L44,L$2:L$47)+COUNTIF($L$2:L44,L44)-1</f>
        <v>30</v>
      </c>
      <c r="B44" s="8" t="s">
        <v>19</v>
      </c>
      <c r="C44" s="2" t="s">
        <v>70</v>
      </c>
      <c r="D44">
        <v>100</v>
      </c>
      <c r="E44">
        <v>3</v>
      </c>
      <c r="F44">
        <v>6</v>
      </c>
      <c r="G44">
        <v>1</v>
      </c>
      <c r="H44">
        <v>-1</v>
      </c>
      <c r="I44">
        <v>5</v>
      </c>
      <c r="J44">
        <v>0</v>
      </c>
      <c r="K44">
        <v>0</v>
      </c>
      <c r="L44">
        <f t="shared" si="5"/>
        <v>114</v>
      </c>
      <c r="M44" s="9">
        <v>42</v>
      </c>
      <c r="N44" s="10" t="str">
        <f t="shared" si="1"/>
        <v>救护车</v>
      </c>
      <c r="O44" s="11">
        <f t="shared" si="2"/>
        <v>99</v>
      </c>
      <c r="P44" s="12" t="s">
        <v>100</v>
      </c>
      <c r="Q44">
        <f t="shared" si="3"/>
        <v>7</v>
      </c>
      <c r="R44" t="str">
        <f t="shared" si="4"/>
        <v>救护车</v>
      </c>
    </row>
    <row r="45" spans="1:18" ht="57" x14ac:dyDescent="0.2">
      <c r="A45">
        <f>RANK(L45,L$2:L$47)+COUNTIF($L$2:L45,L45)-1</f>
        <v>35</v>
      </c>
      <c r="B45" s="8" t="s">
        <v>25</v>
      </c>
      <c r="C45" s="1" t="s">
        <v>59</v>
      </c>
      <c r="D45">
        <v>100</v>
      </c>
      <c r="E45">
        <v>4</v>
      </c>
      <c r="F45">
        <v>5</v>
      </c>
      <c r="G45">
        <v>4</v>
      </c>
      <c r="H45">
        <v>-5</v>
      </c>
      <c r="I45">
        <v>5</v>
      </c>
      <c r="J45">
        <v>0</v>
      </c>
      <c r="K45">
        <v>-3</v>
      </c>
      <c r="L45">
        <f t="shared" si="5"/>
        <v>110</v>
      </c>
      <c r="M45" s="9">
        <v>43</v>
      </c>
      <c r="N45" s="10" t="str">
        <f t="shared" si="1"/>
        <v>犀牛</v>
      </c>
      <c r="O45" s="11">
        <f t="shared" si="2"/>
        <v>98</v>
      </c>
      <c r="P45" s="12" t="s">
        <v>101</v>
      </c>
      <c r="Q45">
        <f t="shared" si="3"/>
        <v>7</v>
      </c>
      <c r="R45" t="str">
        <f t="shared" si="4"/>
        <v>犀牛</v>
      </c>
    </row>
    <row r="46" spans="1:18" ht="57" x14ac:dyDescent="0.2">
      <c r="A46">
        <f>RANK(L46,L$2:L$47)+COUNTIF($L$2:L46,L46)-1</f>
        <v>7</v>
      </c>
      <c r="B46" s="8" t="s">
        <v>29</v>
      </c>
      <c r="C46" s="1" t="s">
        <v>65</v>
      </c>
      <c r="D46">
        <v>100</v>
      </c>
      <c r="E46">
        <v>1</v>
      </c>
      <c r="F46">
        <v>10</v>
      </c>
      <c r="G46">
        <v>10</v>
      </c>
      <c r="H46">
        <v>0</v>
      </c>
      <c r="I46">
        <v>5</v>
      </c>
      <c r="J46">
        <v>0</v>
      </c>
      <c r="K46">
        <v>0</v>
      </c>
      <c r="L46">
        <f t="shared" si="5"/>
        <v>126</v>
      </c>
      <c r="M46" s="9">
        <v>44</v>
      </c>
      <c r="N46" s="10" t="str">
        <f t="shared" si="1"/>
        <v>黄蜂</v>
      </c>
      <c r="O46" s="11">
        <f t="shared" si="2"/>
        <v>98</v>
      </c>
      <c r="P46" s="12" t="s">
        <v>102</v>
      </c>
      <c r="Q46">
        <f t="shared" si="3"/>
        <v>7</v>
      </c>
      <c r="R46" t="str">
        <f t="shared" si="4"/>
        <v>黄蜂</v>
      </c>
    </row>
    <row r="47" spans="1:18" ht="57" x14ac:dyDescent="0.2">
      <c r="A47">
        <f>RANK(L47,L$2:L$47)+COUNTIF($L$2:L47,L47)-1</f>
        <v>41</v>
      </c>
      <c r="B47" s="21" t="s">
        <v>120</v>
      </c>
      <c r="C47" s="2" t="s">
        <v>122</v>
      </c>
      <c r="D47">
        <v>100</v>
      </c>
      <c r="E47">
        <v>2</v>
      </c>
      <c r="F47">
        <v>2</v>
      </c>
      <c r="G47">
        <v>1</v>
      </c>
      <c r="H47">
        <v>-5</v>
      </c>
      <c r="I47">
        <v>5</v>
      </c>
      <c r="J47">
        <v>0</v>
      </c>
      <c r="K47">
        <v>0</v>
      </c>
      <c r="L47" s="17">
        <f t="shared" si="5"/>
        <v>105</v>
      </c>
      <c r="M47" s="9">
        <v>45</v>
      </c>
      <c r="N47" s="10" t="str">
        <f t="shared" si="1"/>
        <v>爆威</v>
      </c>
      <c r="O47" s="11">
        <f t="shared" si="2"/>
        <v>94</v>
      </c>
      <c r="P47" s="13" t="s">
        <v>103</v>
      </c>
      <c r="Q47">
        <f t="shared" si="3"/>
        <v>7</v>
      </c>
      <c r="R47" t="str">
        <f t="shared" si="4"/>
        <v>爆威</v>
      </c>
    </row>
    <row r="120" spans="17:17" x14ac:dyDescent="0.2">
      <c r="Q120" s="14"/>
    </row>
    <row r="121" spans="17:17" x14ac:dyDescent="0.2">
      <c r="Q121" s="14"/>
    </row>
    <row r="122" spans="17:17" x14ac:dyDescent="0.2">
      <c r="Q122" s="14"/>
    </row>
    <row r="123" spans="17:17" x14ac:dyDescent="0.2">
      <c r="Q123" s="14"/>
    </row>
    <row r="124" spans="17:17" x14ac:dyDescent="0.2">
      <c r="Q124" s="14"/>
    </row>
    <row r="125" spans="17:17" x14ac:dyDescent="0.2">
      <c r="Q125" s="14"/>
    </row>
    <row r="126" spans="17:17" x14ac:dyDescent="0.2">
      <c r="Q126" s="14"/>
    </row>
    <row r="127" spans="17:17" x14ac:dyDescent="0.2">
      <c r="Q127" s="14"/>
    </row>
    <row r="128" spans="17:17" x14ac:dyDescent="0.2">
      <c r="Q128" s="14"/>
    </row>
    <row r="129" spans="17:17" x14ac:dyDescent="0.2">
      <c r="Q129" s="14"/>
    </row>
    <row r="130" spans="17:17" x14ac:dyDescent="0.2">
      <c r="Q130" s="14"/>
    </row>
  </sheetData>
  <sortState ref="Q116:Q126">
    <sortCondition descending="1" ref="Q116"/>
  </sortState>
  <phoneticPr fontId="2" type="noConversion"/>
  <pageMargins left="0.7" right="0.7" top="0.75" bottom="0.75" header="0.3" footer="0.3"/>
  <pageSetup paperSize="9" scale="56" fitToWidth="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mycomputer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2018-03-01T00:45:32Z</cp:lastPrinted>
  <dcterms:created xsi:type="dcterms:W3CDTF">2018-02-26T18:36:21Z</dcterms:created>
  <dcterms:modified xsi:type="dcterms:W3CDTF">2020-03-31T00:55:02Z</dcterms:modified>
</cp:coreProperties>
</file>